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FUJİTSU\Desktop\"/>
    </mc:Choice>
  </mc:AlternateContent>
  <bookViews>
    <workbookView xWindow="0" yWindow="0" windowWidth="20490" windowHeight="7665" firstSheet="2" activeTab="2"/>
  </bookViews>
  <sheets>
    <sheet name="Mevcut Bağ. Değ. Yaklaşık" sheetId="2" state="hidden" r:id="rId1"/>
    <sheet name="Mevcutta yüzdelik uygulanırsa" sheetId="6" state="hidden" r:id="rId2"/>
    <sheet name="Hukuk Fakültesi Bağıl Değerlen." sheetId="5" r:id="rId3"/>
  </sheets>
  <definedNames>
    <definedName name="_xlnm._FilterDatabase" localSheetId="2" hidden="1">'Hukuk Fakültesi Bağıl Değerlen.'!$T$2:$T$1000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000" i="5" l="1" a="1"/>
  <c r="V1000" i="5" s="1"/>
  <c r="T1000" i="5"/>
  <c r="U1000" i="5" s="1" a="1"/>
  <c r="U1000" i="5" s="1"/>
  <c r="I1000" i="5"/>
  <c r="H1000" i="5"/>
  <c r="G1000" i="5"/>
  <c r="V999" i="5" a="1"/>
  <c r="V999" i="5" s="1"/>
  <c r="T999" i="5"/>
  <c r="U999" i="5" s="1" a="1"/>
  <c r="U999" i="5" s="1"/>
  <c r="H999" i="5"/>
  <c r="G999" i="5"/>
  <c r="I999" i="5" s="1"/>
  <c r="V998" i="5" a="1"/>
  <c r="V998" i="5" s="1"/>
  <c r="T998" i="5"/>
  <c r="U998" i="5" s="1" a="1"/>
  <c r="U998" i="5" s="1"/>
  <c r="I998" i="5"/>
  <c r="H998" i="5"/>
  <c r="G998" i="5"/>
  <c r="V997" i="5" a="1"/>
  <c r="V997" i="5" s="1"/>
  <c r="T997" i="5"/>
  <c r="U997" i="5" s="1" a="1"/>
  <c r="U997" i="5" s="1"/>
  <c r="K997" i="5"/>
  <c r="H997" i="5"/>
  <c r="G997" i="5"/>
  <c r="I997" i="5" s="1"/>
  <c r="V996" i="5" a="1"/>
  <c r="V996" i="5" s="1"/>
  <c r="T996" i="5"/>
  <c r="U996" i="5" s="1" a="1"/>
  <c r="U996" i="5" s="1"/>
  <c r="I996" i="5"/>
  <c r="H996" i="5"/>
  <c r="G996" i="5"/>
  <c r="V995" i="5" a="1"/>
  <c r="V995" i="5" s="1"/>
  <c r="T995" i="5"/>
  <c r="U995" i="5" s="1" a="1"/>
  <c r="U995" i="5" s="1"/>
  <c r="K995" i="5"/>
  <c r="H995" i="5"/>
  <c r="G995" i="5"/>
  <c r="I995" i="5" s="1"/>
  <c r="V994" i="5" a="1"/>
  <c r="V994" i="5" s="1"/>
  <c r="T994" i="5"/>
  <c r="U994" i="5" s="1" a="1"/>
  <c r="U994" i="5" s="1"/>
  <c r="I994" i="5"/>
  <c r="H994" i="5"/>
  <c r="G994" i="5"/>
  <c r="V993" i="5" a="1"/>
  <c r="V993" i="5" s="1"/>
  <c r="T993" i="5"/>
  <c r="U993" i="5" s="1" a="1"/>
  <c r="U993" i="5" s="1"/>
  <c r="K993" i="5"/>
  <c r="H993" i="5"/>
  <c r="G993" i="5"/>
  <c r="I993" i="5" s="1"/>
  <c r="V992" i="5" a="1"/>
  <c r="V992" i="5" s="1"/>
  <c r="T992" i="5"/>
  <c r="U992" i="5" s="1" a="1"/>
  <c r="U992" i="5" s="1"/>
  <c r="I992" i="5"/>
  <c r="H992" i="5"/>
  <c r="G992" i="5"/>
  <c r="V991" i="5" a="1"/>
  <c r="V991" i="5" s="1"/>
  <c r="T991" i="5"/>
  <c r="U991" i="5" s="1" a="1"/>
  <c r="U991" i="5" s="1"/>
  <c r="K991" i="5"/>
  <c r="H991" i="5"/>
  <c r="G991" i="5"/>
  <c r="I991" i="5" s="1"/>
  <c r="V990" i="5" a="1"/>
  <c r="V990" i="5" s="1"/>
  <c r="T990" i="5"/>
  <c r="U990" i="5" s="1" a="1"/>
  <c r="U990" i="5" s="1"/>
  <c r="I990" i="5"/>
  <c r="H990" i="5"/>
  <c r="G990" i="5"/>
  <c r="V989" i="5" a="1"/>
  <c r="V989" i="5" s="1"/>
  <c r="T989" i="5"/>
  <c r="U989" i="5" s="1" a="1"/>
  <c r="U989" i="5" s="1"/>
  <c r="K989" i="5"/>
  <c r="H989" i="5"/>
  <c r="G989" i="5"/>
  <c r="I989" i="5" s="1"/>
  <c r="V988" i="5" a="1"/>
  <c r="V988" i="5" s="1"/>
  <c r="T988" i="5"/>
  <c r="U988" i="5" s="1" a="1"/>
  <c r="U988" i="5" s="1"/>
  <c r="I988" i="5"/>
  <c r="H988" i="5"/>
  <c r="G988" i="5"/>
  <c r="V987" i="5" a="1"/>
  <c r="V987" i="5" s="1"/>
  <c r="T987" i="5"/>
  <c r="U987" i="5" s="1" a="1"/>
  <c r="U987" i="5" s="1"/>
  <c r="K987" i="5"/>
  <c r="H987" i="5"/>
  <c r="G987" i="5"/>
  <c r="I987" i="5" s="1"/>
  <c r="V986" i="5" a="1"/>
  <c r="V986" i="5" s="1"/>
  <c r="T986" i="5"/>
  <c r="U986" i="5" s="1" a="1"/>
  <c r="U986" i="5" s="1"/>
  <c r="I986" i="5"/>
  <c r="H986" i="5"/>
  <c r="G986" i="5"/>
  <c r="V985" i="5" a="1"/>
  <c r="V985" i="5" s="1"/>
  <c r="T985" i="5"/>
  <c r="U985" i="5" s="1" a="1"/>
  <c r="U985" i="5" s="1"/>
  <c r="I985" i="5"/>
  <c r="J985" i="5" s="1"/>
  <c r="L985" i="5" s="1"/>
  <c r="H985" i="5"/>
  <c r="G985" i="5"/>
  <c r="V984" i="5" a="1"/>
  <c r="V984" i="5" s="1"/>
  <c r="T984" i="5"/>
  <c r="U984" i="5" s="1" a="1"/>
  <c r="U984" i="5" s="1"/>
  <c r="H984" i="5"/>
  <c r="G984" i="5"/>
  <c r="I984" i="5" s="1"/>
  <c r="V983" i="5" a="1"/>
  <c r="V983" i="5" s="1"/>
  <c r="T983" i="5"/>
  <c r="U983" i="5" s="1" a="1"/>
  <c r="U983" i="5" s="1"/>
  <c r="H983" i="5"/>
  <c r="G983" i="5"/>
  <c r="I983" i="5" s="1"/>
  <c r="V982" i="5" a="1"/>
  <c r="V982" i="5" s="1"/>
  <c r="T982" i="5"/>
  <c r="U982" i="5" s="1" a="1"/>
  <c r="U982" i="5" s="1"/>
  <c r="I982" i="5"/>
  <c r="J982" i="5" s="1"/>
  <c r="L982" i="5" s="1"/>
  <c r="H982" i="5"/>
  <c r="G982" i="5"/>
  <c r="V981" i="5" a="1"/>
  <c r="V981" i="5" s="1"/>
  <c r="T981" i="5"/>
  <c r="U981" i="5" s="1" a="1"/>
  <c r="U981" i="5" s="1"/>
  <c r="I981" i="5"/>
  <c r="J981" i="5" s="1"/>
  <c r="L981" i="5" s="1"/>
  <c r="H981" i="5"/>
  <c r="G981" i="5"/>
  <c r="V980" i="5" a="1"/>
  <c r="V980" i="5" s="1"/>
  <c r="T980" i="5"/>
  <c r="U980" i="5" s="1" a="1"/>
  <c r="U980" i="5" s="1"/>
  <c r="H980" i="5"/>
  <c r="G980" i="5"/>
  <c r="I980" i="5" s="1"/>
  <c r="V979" i="5" a="1"/>
  <c r="V979" i="5" s="1"/>
  <c r="T979" i="5"/>
  <c r="U979" i="5" s="1" a="1"/>
  <c r="U979" i="5" s="1"/>
  <c r="H979" i="5"/>
  <c r="G979" i="5"/>
  <c r="I979" i="5" s="1"/>
  <c r="V978" i="5" a="1"/>
  <c r="V978" i="5" s="1"/>
  <c r="T978" i="5"/>
  <c r="U978" i="5" s="1" a="1"/>
  <c r="U978" i="5" s="1"/>
  <c r="I978" i="5"/>
  <c r="J978" i="5" s="1"/>
  <c r="L978" i="5" s="1"/>
  <c r="H978" i="5"/>
  <c r="G978" i="5"/>
  <c r="V977" i="5" a="1"/>
  <c r="V977" i="5" s="1"/>
  <c r="T977" i="5"/>
  <c r="U977" i="5" s="1" a="1"/>
  <c r="U977" i="5" s="1"/>
  <c r="I977" i="5"/>
  <c r="J977" i="5" s="1"/>
  <c r="L977" i="5" s="1"/>
  <c r="H977" i="5"/>
  <c r="G977" i="5"/>
  <c r="V976" i="5" a="1"/>
  <c r="V976" i="5" s="1"/>
  <c r="T976" i="5"/>
  <c r="U976" i="5" s="1" a="1"/>
  <c r="U976" i="5" s="1"/>
  <c r="I976" i="5"/>
  <c r="J976" i="5" s="1"/>
  <c r="L976" i="5" s="1"/>
  <c r="H976" i="5"/>
  <c r="G976" i="5"/>
  <c r="V975" i="5" a="1"/>
  <c r="V975" i="5" s="1"/>
  <c r="T975" i="5"/>
  <c r="U975" i="5" s="1" a="1"/>
  <c r="U975" i="5" s="1"/>
  <c r="H975" i="5"/>
  <c r="G975" i="5"/>
  <c r="I975" i="5" s="1"/>
  <c r="V974" i="5" a="1"/>
  <c r="V974" i="5" s="1"/>
  <c r="T974" i="5"/>
  <c r="U974" i="5" s="1" a="1"/>
  <c r="U974" i="5" s="1"/>
  <c r="I974" i="5"/>
  <c r="J974" i="5" s="1"/>
  <c r="L974" i="5" s="1"/>
  <c r="H974" i="5"/>
  <c r="G974" i="5"/>
  <c r="V973" i="5" a="1"/>
  <c r="V973" i="5" s="1"/>
  <c r="T973" i="5"/>
  <c r="U973" i="5" s="1" a="1"/>
  <c r="U973" i="5" s="1"/>
  <c r="H973" i="5"/>
  <c r="G973" i="5"/>
  <c r="I973" i="5" s="1"/>
  <c r="V972" i="5" a="1"/>
  <c r="V972" i="5" s="1"/>
  <c r="T972" i="5"/>
  <c r="U972" i="5" s="1" a="1"/>
  <c r="U972" i="5" s="1"/>
  <c r="I972" i="5"/>
  <c r="J972" i="5" s="1"/>
  <c r="L972" i="5" s="1"/>
  <c r="H972" i="5"/>
  <c r="G972" i="5"/>
  <c r="V971" i="5" a="1"/>
  <c r="V971" i="5" s="1"/>
  <c r="T971" i="5"/>
  <c r="U971" i="5" s="1" a="1"/>
  <c r="U971" i="5" s="1"/>
  <c r="H971" i="5"/>
  <c r="G971" i="5"/>
  <c r="I971" i="5" s="1"/>
  <c r="V970" i="5" a="1"/>
  <c r="V970" i="5" s="1"/>
  <c r="T970" i="5"/>
  <c r="U970" i="5" s="1" a="1"/>
  <c r="U970" i="5" s="1"/>
  <c r="I970" i="5"/>
  <c r="J970" i="5" s="1"/>
  <c r="L970" i="5" s="1"/>
  <c r="H970" i="5"/>
  <c r="G970" i="5"/>
  <c r="V969" i="5" a="1"/>
  <c r="V969" i="5" s="1"/>
  <c r="T969" i="5"/>
  <c r="U969" i="5" s="1" a="1"/>
  <c r="U969" i="5" s="1"/>
  <c r="H969" i="5"/>
  <c r="G969" i="5"/>
  <c r="I969" i="5" s="1"/>
  <c r="V968" i="5" a="1"/>
  <c r="V968" i="5" s="1"/>
  <c r="T968" i="5"/>
  <c r="U968" i="5" s="1" a="1"/>
  <c r="U968" i="5" s="1"/>
  <c r="I968" i="5"/>
  <c r="M968" i="5" s="1"/>
  <c r="N968" i="5" s="1"/>
  <c r="O968" i="5" s="1"/>
  <c r="P968" i="5" s="1"/>
  <c r="Q968" i="5" s="1"/>
  <c r="R968" i="5" s="1"/>
  <c r="S968" i="5" s="1"/>
  <c r="H968" i="5"/>
  <c r="G968" i="5"/>
  <c r="V967" i="5" a="1"/>
  <c r="V967" i="5" s="1"/>
  <c r="T967" i="5"/>
  <c r="U967" i="5" s="1" a="1"/>
  <c r="U967" i="5" s="1"/>
  <c r="H967" i="5"/>
  <c r="G967" i="5"/>
  <c r="I967" i="5" s="1"/>
  <c r="V966" i="5" a="1"/>
  <c r="V966" i="5" s="1"/>
  <c r="T966" i="5"/>
  <c r="U966" i="5" s="1" a="1"/>
  <c r="U966" i="5" s="1"/>
  <c r="I966" i="5"/>
  <c r="M966" i="5" s="1"/>
  <c r="N966" i="5" s="1"/>
  <c r="O966" i="5" s="1"/>
  <c r="P966" i="5" s="1"/>
  <c r="Q966" i="5" s="1"/>
  <c r="R966" i="5" s="1"/>
  <c r="S966" i="5" s="1"/>
  <c r="H966" i="5"/>
  <c r="G966" i="5"/>
  <c r="V965" i="5" a="1"/>
  <c r="V965" i="5" s="1"/>
  <c r="T965" i="5"/>
  <c r="U965" i="5" s="1" a="1"/>
  <c r="U965" i="5" s="1"/>
  <c r="H965" i="5"/>
  <c r="G965" i="5"/>
  <c r="I965" i="5" s="1"/>
  <c r="V964" i="5" a="1"/>
  <c r="V964" i="5" s="1"/>
  <c r="T964" i="5"/>
  <c r="U964" i="5" s="1" a="1"/>
  <c r="U964" i="5" s="1"/>
  <c r="I964" i="5"/>
  <c r="M964" i="5" s="1"/>
  <c r="N964" i="5" s="1"/>
  <c r="O964" i="5" s="1"/>
  <c r="P964" i="5" s="1"/>
  <c r="Q964" i="5" s="1"/>
  <c r="R964" i="5" s="1"/>
  <c r="S964" i="5" s="1"/>
  <c r="H964" i="5"/>
  <c r="G964" i="5"/>
  <c r="V963" i="5" a="1"/>
  <c r="V963" i="5" s="1"/>
  <c r="T963" i="5"/>
  <c r="U963" i="5" s="1" a="1"/>
  <c r="U963" i="5" s="1"/>
  <c r="H963" i="5"/>
  <c r="G963" i="5"/>
  <c r="I963" i="5" s="1"/>
  <c r="V962" i="5" a="1"/>
  <c r="V962" i="5" s="1"/>
  <c r="T962" i="5"/>
  <c r="U962" i="5" s="1" a="1"/>
  <c r="U962" i="5" s="1"/>
  <c r="I962" i="5"/>
  <c r="M962" i="5" s="1"/>
  <c r="N962" i="5" s="1"/>
  <c r="O962" i="5" s="1"/>
  <c r="P962" i="5" s="1"/>
  <c r="Q962" i="5" s="1"/>
  <c r="R962" i="5" s="1"/>
  <c r="S962" i="5" s="1"/>
  <c r="H962" i="5"/>
  <c r="G962" i="5"/>
  <c r="V961" i="5" a="1"/>
  <c r="V961" i="5" s="1"/>
  <c r="T961" i="5"/>
  <c r="U961" i="5" s="1" a="1"/>
  <c r="U961" i="5" s="1"/>
  <c r="H961" i="5"/>
  <c r="G961" i="5"/>
  <c r="I961" i="5" s="1"/>
  <c r="V960" i="5" a="1"/>
  <c r="V960" i="5" s="1"/>
  <c r="T960" i="5"/>
  <c r="U960" i="5" s="1" a="1"/>
  <c r="U960" i="5" s="1"/>
  <c r="K960" i="5"/>
  <c r="I960" i="5"/>
  <c r="J960" i="5" s="1"/>
  <c r="L960" i="5" s="1"/>
  <c r="H960" i="5"/>
  <c r="G960" i="5"/>
  <c r="V959" i="5" a="1"/>
  <c r="V959" i="5" s="1"/>
  <c r="T959" i="5"/>
  <c r="U959" i="5" s="1" a="1"/>
  <c r="U959" i="5" s="1"/>
  <c r="I959" i="5"/>
  <c r="J959" i="5" s="1"/>
  <c r="L959" i="5" s="1"/>
  <c r="H959" i="5"/>
  <c r="G959" i="5"/>
  <c r="V958" i="5" a="1"/>
  <c r="V958" i="5" s="1"/>
  <c r="T958" i="5"/>
  <c r="U958" i="5" s="1" a="1"/>
  <c r="U958" i="5" s="1"/>
  <c r="H958" i="5"/>
  <c r="G958" i="5"/>
  <c r="I958" i="5" s="1"/>
  <c r="V957" i="5" a="1"/>
  <c r="V957" i="5" s="1"/>
  <c r="T957" i="5"/>
  <c r="U957" i="5" s="1" a="1"/>
  <c r="U957" i="5" s="1"/>
  <c r="H957" i="5"/>
  <c r="G957" i="5"/>
  <c r="I957" i="5" s="1"/>
  <c r="V956" i="5" a="1"/>
  <c r="V956" i="5" s="1"/>
  <c r="U956" i="5" a="1"/>
  <c r="U956" i="5" s="1"/>
  <c r="T956" i="5"/>
  <c r="H956" i="5"/>
  <c r="G956" i="5"/>
  <c r="I956" i="5" s="1"/>
  <c r="V955" i="5" a="1"/>
  <c r="V955" i="5" s="1"/>
  <c r="T955" i="5"/>
  <c r="U955" i="5" s="1" a="1"/>
  <c r="U955" i="5" s="1"/>
  <c r="I955" i="5"/>
  <c r="K955" i="5" s="1"/>
  <c r="H955" i="5"/>
  <c r="G955" i="5"/>
  <c r="V954" i="5" a="1"/>
  <c r="V954" i="5" s="1"/>
  <c r="T954" i="5"/>
  <c r="U954" i="5" s="1" a="1"/>
  <c r="U954" i="5" s="1"/>
  <c r="H954" i="5"/>
  <c r="G954" i="5"/>
  <c r="I954" i="5" s="1"/>
  <c r="V953" i="5" a="1"/>
  <c r="V953" i="5" s="1"/>
  <c r="T953" i="5"/>
  <c r="U953" i="5" s="1" a="1"/>
  <c r="U953" i="5" s="1"/>
  <c r="I953" i="5"/>
  <c r="K953" i="5" s="1"/>
  <c r="H953" i="5"/>
  <c r="G953" i="5"/>
  <c r="V952" i="5" a="1"/>
  <c r="V952" i="5" s="1"/>
  <c r="T952" i="5"/>
  <c r="U952" i="5" s="1" a="1"/>
  <c r="U952" i="5" s="1"/>
  <c r="H952" i="5"/>
  <c r="G952" i="5"/>
  <c r="I952" i="5" s="1"/>
  <c r="V951" i="5" a="1"/>
  <c r="V951" i="5" s="1"/>
  <c r="T951" i="5"/>
  <c r="U951" i="5" s="1" a="1"/>
  <c r="U951" i="5" s="1"/>
  <c r="I951" i="5"/>
  <c r="K951" i="5" s="1"/>
  <c r="H951" i="5"/>
  <c r="G951" i="5"/>
  <c r="V950" i="5" a="1"/>
  <c r="V950" i="5" s="1"/>
  <c r="T950" i="5"/>
  <c r="U950" i="5" s="1" a="1"/>
  <c r="U950" i="5" s="1"/>
  <c r="H950" i="5"/>
  <c r="G950" i="5"/>
  <c r="I950" i="5" s="1"/>
  <c r="V949" i="5" a="1"/>
  <c r="V949" i="5" s="1"/>
  <c r="T949" i="5"/>
  <c r="U949" i="5" s="1" a="1"/>
  <c r="U949" i="5" s="1"/>
  <c r="I949" i="5"/>
  <c r="K949" i="5" s="1"/>
  <c r="H949" i="5"/>
  <c r="G949" i="5"/>
  <c r="V948" i="5" a="1"/>
  <c r="V948" i="5" s="1"/>
  <c r="T948" i="5"/>
  <c r="U948" i="5" s="1" a="1"/>
  <c r="U948" i="5" s="1"/>
  <c r="H948" i="5"/>
  <c r="G948" i="5"/>
  <c r="I948" i="5" s="1"/>
  <c r="V947" i="5" a="1"/>
  <c r="V947" i="5" s="1"/>
  <c r="T947" i="5"/>
  <c r="U947" i="5" s="1" a="1"/>
  <c r="U947" i="5" s="1"/>
  <c r="I947" i="5"/>
  <c r="K947" i="5" s="1"/>
  <c r="H947" i="5"/>
  <c r="G947" i="5"/>
  <c r="V946" i="5" a="1"/>
  <c r="V946" i="5" s="1"/>
  <c r="T946" i="5"/>
  <c r="U946" i="5" s="1" a="1"/>
  <c r="U946" i="5" s="1"/>
  <c r="H946" i="5"/>
  <c r="G946" i="5"/>
  <c r="I946" i="5" s="1"/>
  <c r="V945" i="5" a="1"/>
  <c r="V945" i="5" s="1"/>
  <c r="T945" i="5"/>
  <c r="U945" i="5" s="1" a="1"/>
  <c r="U945" i="5" s="1"/>
  <c r="I945" i="5"/>
  <c r="K945" i="5" s="1"/>
  <c r="H945" i="5"/>
  <c r="G945" i="5"/>
  <c r="V944" i="5" a="1"/>
  <c r="V944" i="5" s="1"/>
  <c r="T944" i="5"/>
  <c r="U944" i="5" s="1" a="1"/>
  <c r="U944" i="5" s="1"/>
  <c r="H944" i="5"/>
  <c r="G944" i="5"/>
  <c r="I944" i="5" s="1"/>
  <c r="V943" i="5" a="1"/>
  <c r="V943" i="5" s="1"/>
  <c r="T943" i="5"/>
  <c r="U943" i="5" s="1" a="1"/>
  <c r="U943" i="5" s="1"/>
  <c r="I943" i="5"/>
  <c r="K943" i="5" s="1"/>
  <c r="H943" i="5"/>
  <c r="G943" i="5"/>
  <c r="V942" i="5" a="1"/>
  <c r="V942" i="5" s="1"/>
  <c r="T942" i="5"/>
  <c r="U942" i="5" s="1" a="1"/>
  <c r="U942" i="5" s="1"/>
  <c r="H942" i="5"/>
  <c r="G942" i="5"/>
  <c r="I942" i="5" s="1"/>
  <c r="K942" i="5" s="1"/>
  <c r="V941" i="5" a="1"/>
  <c r="V941" i="5" s="1"/>
  <c r="T941" i="5"/>
  <c r="U941" i="5" s="1" a="1"/>
  <c r="U941" i="5" s="1"/>
  <c r="I941" i="5"/>
  <c r="H941" i="5"/>
  <c r="G941" i="5"/>
  <c r="V940" i="5" a="1"/>
  <c r="V940" i="5" s="1"/>
  <c r="T940" i="5"/>
  <c r="U940" i="5" s="1" a="1"/>
  <c r="U940" i="5" s="1"/>
  <c r="K940" i="5"/>
  <c r="H940" i="5"/>
  <c r="G940" i="5"/>
  <c r="I940" i="5" s="1"/>
  <c r="V939" i="5" a="1"/>
  <c r="V939" i="5" s="1"/>
  <c r="T939" i="5"/>
  <c r="U939" i="5" s="1" a="1"/>
  <c r="U939" i="5" s="1"/>
  <c r="H939" i="5"/>
  <c r="G939" i="5"/>
  <c r="I939" i="5" s="1"/>
  <c r="V938" i="5" a="1"/>
  <c r="V938" i="5" s="1"/>
  <c r="T938" i="5"/>
  <c r="U938" i="5" s="1" a="1"/>
  <c r="U938" i="5" s="1"/>
  <c r="H938" i="5"/>
  <c r="G938" i="5"/>
  <c r="I938" i="5" s="1"/>
  <c r="V937" i="5" a="1"/>
  <c r="V937" i="5" s="1"/>
  <c r="T937" i="5"/>
  <c r="U937" i="5" s="1" a="1"/>
  <c r="U937" i="5" s="1"/>
  <c r="H937" i="5"/>
  <c r="G937" i="5"/>
  <c r="I937" i="5" s="1"/>
  <c r="V936" i="5" a="1"/>
  <c r="V936" i="5" s="1"/>
  <c r="T936" i="5"/>
  <c r="U936" i="5" s="1" a="1"/>
  <c r="U936" i="5" s="1"/>
  <c r="J936" i="5"/>
  <c r="L936" i="5" s="1"/>
  <c r="I936" i="5"/>
  <c r="M936" i="5" s="1"/>
  <c r="N936" i="5" s="1"/>
  <c r="O936" i="5" s="1"/>
  <c r="P936" i="5" s="1"/>
  <c r="Q936" i="5" s="1"/>
  <c r="R936" i="5" s="1"/>
  <c r="S936" i="5" s="1"/>
  <c r="H936" i="5"/>
  <c r="G936" i="5"/>
  <c r="V935" i="5" a="1"/>
  <c r="V935" i="5" s="1"/>
  <c r="T935" i="5"/>
  <c r="U935" i="5" s="1" a="1"/>
  <c r="U935" i="5" s="1"/>
  <c r="H935" i="5"/>
  <c r="G935" i="5"/>
  <c r="I935" i="5" s="1"/>
  <c r="V934" i="5" a="1"/>
  <c r="V934" i="5" s="1"/>
  <c r="T934" i="5"/>
  <c r="U934" i="5" s="1" a="1"/>
  <c r="U934" i="5" s="1"/>
  <c r="H934" i="5"/>
  <c r="G934" i="5"/>
  <c r="I934" i="5" s="1"/>
  <c r="V933" i="5" a="1"/>
  <c r="V933" i="5" s="1"/>
  <c r="T933" i="5"/>
  <c r="U933" i="5" s="1" a="1"/>
  <c r="U933" i="5" s="1"/>
  <c r="I933" i="5"/>
  <c r="K933" i="5" s="1"/>
  <c r="H933" i="5"/>
  <c r="G933" i="5"/>
  <c r="V932" i="5" a="1"/>
  <c r="V932" i="5" s="1"/>
  <c r="T932" i="5"/>
  <c r="U932" i="5" s="1" a="1"/>
  <c r="U932" i="5" s="1"/>
  <c r="H932" i="5"/>
  <c r="G932" i="5"/>
  <c r="I932" i="5" s="1"/>
  <c r="V931" i="5" a="1"/>
  <c r="V931" i="5" s="1"/>
  <c r="T931" i="5"/>
  <c r="U931" i="5" s="1" a="1"/>
  <c r="U931" i="5" s="1"/>
  <c r="I931" i="5"/>
  <c r="K931" i="5" s="1"/>
  <c r="H931" i="5"/>
  <c r="G931" i="5"/>
  <c r="V930" i="5" a="1"/>
  <c r="V930" i="5" s="1"/>
  <c r="T930" i="5"/>
  <c r="U930" i="5" s="1" a="1"/>
  <c r="U930" i="5" s="1"/>
  <c r="H930" i="5"/>
  <c r="G930" i="5"/>
  <c r="I930" i="5" s="1"/>
  <c r="V929" i="5" a="1"/>
  <c r="V929" i="5" s="1"/>
  <c r="T929" i="5"/>
  <c r="U929" i="5" s="1" a="1"/>
  <c r="U929" i="5" s="1"/>
  <c r="I929" i="5"/>
  <c r="K929" i="5" s="1"/>
  <c r="H929" i="5"/>
  <c r="G929" i="5"/>
  <c r="V928" i="5" a="1"/>
  <c r="V928" i="5" s="1"/>
  <c r="T928" i="5"/>
  <c r="U928" i="5" s="1" a="1"/>
  <c r="U928" i="5" s="1"/>
  <c r="H928" i="5"/>
  <c r="G928" i="5"/>
  <c r="I928" i="5" s="1"/>
  <c r="V927" i="5" a="1"/>
  <c r="V927" i="5" s="1"/>
  <c r="T927" i="5"/>
  <c r="U927" i="5" s="1" a="1"/>
  <c r="U927" i="5" s="1"/>
  <c r="I927" i="5"/>
  <c r="K927" i="5" s="1"/>
  <c r="H927" i="5"/>
  <c r="G927" i="5"/>
  <c r="V926" i="5" a="1"/>
  <c r="V926" i="5" s="1"/>
  <c r="T926" i="5"/>
  <c r="U926" i="5" s="1" a="1"/>
  <c r="U926" i="5" s="1"/>
  <c r="H926" i="5"/>
  <c r="G926" i="5"/>
  <c r="I926" i="5" s="1"/>
  <c r="V925" i="5" a="1"/>
  <c r="V925" i="5" s="1"/>
  <c r="T925" i="5"/>
  <c r="U925" i="5" s="1" a="1"/>
  <c r="U925" i="5" s="1"/>
  <c r="I925" i="5"/>
  <c r="K925" i="5" s="1"/>
  <c r="H925" i="5"/>
  <c r="G925" i="5"/>
  <c r="V924" i="5" a="1"/>
  <c r="V924" i="5" s="1"/>
  <c r="T924" i="5"/>
  <c r="U924" i="5" s="1" a="1"/>
  <c r="U924" i="5" s="1"/>
  <c r="H924" i="5"/>
  <c r="G924" i="5"/>
  <c r="I924" i="5" s="1"/>
  <c r="V923" i="5" a="1"/>
  <c r="V923" i="5" s="1"/>
  <c r="T923" i="5"/>
  <c r="U923" i="5" s="1" a="1"/>
  <c r="U923" i="5" s="1"/>
  <c r="I923" i="5"/>
  <c r="K923" i="5" s="1"/>
  <c r="H923" i="5"/>
  <c r="G923" i="5"/>
  <c r="V922" i="5" a="1"/>
  <c r="V922" i="5" s="1"/>
  <c r="T922" i="5"/>
  <c r="U922" i="5" s="1" a="1"/>
  <c r="U922" i="5" s="1"/>
  <c r="H922" i="5"/>
  <c r="G922" i="5"/>
  <c r="I922" i="5" s="1"/>
  <c r="V921" i="5" a="1"/>
  <c r="V921" i="5" s="1"/>
  <c r="T921" i="5"/>
  <c r="U921" i="5" s="1" a="1"/>
  <c r="U921" i="5" s="1"/>
  <c r="I921" i="5"/>
  <c r="K921" i="5" s="1"/>
  <c r="H921" i="5"/>
  <c r="G921" i="5"/>
  <c r="V920" i="5" a="1"/>
  <c r="V920" i="5" s="1"/>
  <c r="T920" i="5"/>
  <c r="U920" i="5" s="1" a="1"/>
  <c r="U920" i="5" s="1"/>
  <c r="H920" i="5"/>
  <c r="G920" i="5"/>
  <c r="I920" i="5" s="1"/>
  <c r="V919" i="5" a="1"/>
  <c r="V919" i="5" s="1"/>
  <c r="T919" i="5"/>
  <c r="U919" i="5" s="1" a="1"/>
  <c r="U919" i="5" s="1"/>
  <c r="I919" i="5"/>
  <c r="H919" i="5"/>
  <c r="G919" i="5"/>
  <c r="V918" i="5" a="1"/>
  <c r="V918" i="5" s="1"/>
  <c r="T918" i="5"/>
  <c r="U918" i="5" s="1" a="1"/>
  <c r="U918" i="5" s="1"/>
  <c r="K918" i="5"/>
  <c r="H918" i="5"/>
  <c r="G918" i="5"/>
  <c r="I918" i="5" s="1"/>
  <c r="V917" i="5" a="1"/>
  <c r="V917" i="5" s="1"/>
  <c r="T917" i="5"/>
  <c r="U917" i="5" s="1" a="1"/>
  <c r="U917" i="5" s="1"/>
  <c r="I917" i="5"/>
  <c r="H917" i="5"/>
  <c r="G917" i="5"/>
  <c r="V916" i="5" a="1"/>
  <c r="V916" i="5" s="1"/>
  <c r="T916" i="5"/>
  <c r="U916" i="5" s="1" a="1"/>
  <c r="U916" i="5" s="1"/>
  <c r="K916" i="5"/>
  <c r="H916" i="5"/>
  <c r="G916" i="5"/>
  <c r="I916" i="5" s="1"/>
  <c r="V915" i="5" a="1"/>
  <c r="V915" i="5" s="1"/>
  <c r="T915" i="5"/>
  <c r="U915" i="5" s="1" a="1"/>
  <c r="U915" i="5" s="1"/>
  <c r="K915" i="5"/>
  <c r="I915" i="5"/>
  <c r="J915" i="5" s="1"/>
  <c r="L915" i="5" s="1"/>
  <c r="H915" i="5"/>
  <c r="G915" i="5"/>
  <c r="V914" i="5" a="1"/>
  <c r="V914" i="5" s="1"/>
  <c r="T914" i="5"/>
  <c r="U914" i="5" s="1" a="1"/>
  <c r="U914" i="5" s="1"/>
  <c r="H914" i="5"/>
  <c r="G914" i="5"/>
  <c r="I914" i="5" s="1"/>
  <c r="V913" i="5" a="1"/>
  <c r="V913" i="5" s="1"/>
  <c r="T913" i="5"/>
  <c r="U913" i="5" s="1" a="1"/>
  <c r="U913" i="5" s="1"/>
  <c r="I913" i="5"/>
  <c r="J913" i="5" s="1"/>
  <c r="L913" i="5" s="1"/>
  <c r="H913" i="5"/>
  <c r="G913" i="5"/>
  <c r="V912" i="5" a="1"/>
  <c r="V912" i="5" s="1"/>
  <c r="T912" i="5"/>
  <c r="U912" i="5" s="1" a="1"/>
  <c r="U912" i="5" s="1"/>
  <c r="H912" i="5"/>
  <c r="G912" i="5"/>
  <c r="I912" i="5" s="1"/>
  <c r="V911" i="5" a="1"/>
  <c r="V911" i="5" s="1"/>
  <c r="T911" i="5"/>
  <c r="U911" i="5" s="1" a="1"/>
  <c r="U911" i="5" s="1"/>
  <c r="H911" i="5"/>
  <c r="G911" i="5"/>
  <c r="I911" i="5" s="1"/>
  <c r="V910" i="5" a="1"/>
  <c r="V910" i="5" s="1"/>
  <c r="T910" i="5"/>
  <c r="U910" i="5" s="1" a="1"/>
  <c r="U910" i="5" s="1"/>
  <c r="H910" i="5"/>
  <c r="G910" i="5"/>
  <c r="I910" i="5" s="1"/>
  <c r="V909" i="5" a="1"/>
  <c r="V909" i="5" s="1"/>
  <c r="T909" i="5"/>
  <c r="U909" i="5" s="1" a="1"/>
  <c r="U909" i="5" s="1"/>
  <c r="H909" i="5"/>
  <c r="G909" i="5"/>
  <c r="I909" i="5" s="1"/>
  <c r="V908" i="5" a="1"/>
  <c r="V908" i="5" s="1"/>
  <c r="T908" i="5"/>
  <c r="U908" i="5" s="1" a="1"/>
  <c r="U908" i="5" s="1"/>
  <c r="H908" i="5"/>
  <c r="G908" i="5"/>
  <c r="I908" i="5" s="1"/>
  <c r="V907" i="5" a="1"/>
  <c r="V907" i="5" s="1"/>
  <c r="T907" i="5"/>
  <c r="U907" i="5" s="1" a="1"/>
  <c r="U907" i="5" s="1"/>
  <c r="H907" i="5"/>
  <c r="G907" i="5"/>
  <c r="I907" i="5" s="1"/>
  <c r="V906" i="5" a="1"/>
  <c r="V906" i="5" s="1"/>
  <c r="T906" i="5"/>
  <c r="U906" i="5" s="1" a="1"/>
  <c r="U906" i="5" s="1"/>
  <c r="H906" i="5"/>
  <c r="G906" i="5"/>
  <c r="I906" i="5" s="1"/>
  <c r="V905" i="5" a="1"/>
  <c r="V905" i="5" s="1"/>
  <c r="T905" i="5"/>
  <c r="U905" i="5" s="1" a="1"/>
  <c r="U905" i="5" s="1"/>
  <c r="I905" i="5"/>
  <c r="J905" i="5" s="1"/>
  <c r="L905" i="5" s="1"/>
  <c r="H905" i="5"/>
  <c r="G905" i="5"/>
  <c r="V904" i="5" a="1"/>
  <c r="V904" i="5" s="1"/>
  <c r="T904" i="5"/>
  <c r="U904" i="5" s="1" a="1"/>
  <c r="U904" i="5" s="1"/>
  <c r="H904" i="5"/>
  <c r="G904" i="5"/>
  <c r="I904" i="5" s="1"/>
  <c r="V903" i="5" a="1"/>
  <c r="V903" i="5" s="1"/>
  <c r="T903" i="5"/>
  <c r="U903" i="5" s="1" a="1"/>
  <c r="U903" i="5" s="1"/>
  <c r="I903" i="5"/>
  <c r="J903" i="5" s="1"/>
  <c r="L903" i="5" s="1"/>
  <c r="H903" i="5"/>
  <c r="G903" i="5"/>
  <c r="V902" i="5" a="1"/>
  <c r="V902" i="5" s="1"/>
  <c r="T902" i="5"/>
  <c r="U902" i="5" s="1" a="1"/>
  <c r="U902" i="5" s="1"/>
  <c r="H902" i="5"/>
  <c r="G902" i="5"/>
  <c r="I902" i="5" s="1"/>
  <c r="V901" i="5" a="1"/>
  <c r="V901" i="5" s="1"/>
  <c r="T901" i="5"/>
  <c r="U901" i="5" s="1" a="1"/>
  <c r="U901" i="5" s="1"/>
  <c r="I901" i="5"/>
  <c r="J901" i="5" s="1"/>
  <c r="L901" i="5" s="1"/>
  <c r="H901" i="5"/>
  <c r="G901" i="5"/>
  <c r="V900" i="5" a="1"/>
  <c r="V900" i="5" s="1"/>
  <c r="T900" i="5"/>
  <c r="U900" i="5" s="1" a="1"/>
  <c r="U900" i="5" s="1"/>
  <c r="H900" i="5"/>
  <c r="G900" i="5"/>
  <c r="I900" i="5" s="1"/>
  <c r="V899" i="5" a="1"/>
  <c r="V899" i="5" s="1"/>
  <c r="T899" i="5"/>
  <c r="U899" i="5" s="1" a="1"/>
  <c r="U899" i="5" s="1"/>
  <c r="I899" i="5"/>
  <c r="J899" i="5" s="1"/>
  <c r="L899" i="5" s="1"/>
  <c r="H899" i="5"/>
  <c r="G899" i="5"/>
  <c r="V898" i="5" a="1"/>
  <c r="V898" i="5" s="1"/>
  <c r="T898" i="5"/>
  <c r="U898" i="5" s="1" a="1"/>
  <c r="U898" i="5" s="1"/>
  <c r="H898" i="5"/>
  <c r="G898" i="5"/>
  <c r="I898" i="5" s="1"/>
  <c r="V897" i="5" a="1"/>
  <c r="V897" i="5" s="1"/>
  <c r="T897" i="5"/>
  <c r="U897" i="5" s="1" a="1"/>
  <c r="U897" i="5" s="1"/>
  <c r="I897" i="5"/>
  <c r="J897" i="5" s="1"/>
  <c r="L897" i="5" s="1"/>
  <c r="H897" i="5"/>
  <c r="G897" i="5"/>
  <c r="V896" i="5" a="1"/>
  <c r="V896" i="5" s="1"/>
  <c r="T896" i="5"/>
  <c r="U896" i="5" s="1" a="1"/>
  <c r="U896" i="5" s="1"/>
  <c r="H896" i="5"/>
  <c r="G896" i="5"/>
  <c r="I896" i="5" s="1"/>
  <c r="V895" i="5" a="1"/>
  <c r="V895" i="5" s="1"/>
  <c r="T895" i="5"/>
  <c r="U895" i="5" s="1" a="1"/>
  <c r="U895" i="5" s="1"/>
  <c r="I895" i="5"/>
  <c r="J895" i="5" s="1"/>
  <c r="L895" i="5" s="1"/>
  <c r="H895" i="5"/>
  <c r="G895" i="5"/>
  <c r="V894" i="5" a="1"/>
  <c r="V894" i="5" s="1"/>
  <c r="T894" i="5"/>
  <c r="U894" i="5" s="1" a="1"/>
  <c r="U894" i="5" s="1"/>
  <c r="H894" i="5"/>
  <c r="G894" i="5"/>
  <c r="I894" i="5" s="1"/>
  <c r="V893" i="5" a="1"/>
  <c r="V893" i="5" s="1"/>
  <c r="T893" i="5"/>
  <c r="U893" i="5" s="1" a="1"/>
  <c r="U893" i="5" s="1"/>
  <c r="I893" i="5"/>
  <c r="J893" i="5" s="1"/>
  <c r="L893" i="5" s="1"/>
  <c r="H893" i="5"/>
  <c r="G893" i="5"/>
  <c r="V892" i="5" a="1"/>
  <c r="V892" i="5" s="1"/>
  <c r="T892" i="5"/>
  <c r="U892" i="5" s="1" a="1"/>
  <c r="U892" i="5" s="1"/>
  <c r="H892" i="5"/>
  <c r="G892" i="5"/>
  <c r="I892" i="5" s="1"/>
  <c r="V891" i="5" a="1"/>
  <c r="V891" i="5" s="1"/>
  <c r="T891" i="5"/>
  <c r="U891" i="5" s="1" a="1"/>
  <c r="U891" i="5" s="1"/>
  <c r="I891" i="5"/>
  <c r="J891" i="5" s="1"/>
  <c r="L891" i="5" s="1"/>
  <c r="H891" i="5"/>
  <c r="G891" i="5"/>
  <c r="V890" i="5" a="1"/>
  <c r="V890" i="5" s="1"/>
  <c r="T890" i="5"/>
  <c r="U890" i="5" s="1" a="1"/>
  <c r="U890" i="5" s="1"/>
  <c r="H890" i="5"/>
  <c r="G890" i="5"/>
  <c r="I890" i="5" s="1"/>
  <c r="V889" i="5" a="1"/>
  <c r="V889" i="5" s="1"/>
  <c r="T889" i="5"/>
  <c r="U889" i="5" s="1" a="1"/>
  <c r="U889" i="5" s="1"/>
  <c r="I889" i="5"/>
  <c r="J889" i="5" s="1"/>
  <c r="L889" i="5" s="1"/>
  <c r="H889" i="5"/>
  <c r="G889" i="5"/>
  <c r="V888" i="5" a="1"/>
  <c r="V888" i="5" s="1"/>
  <c r="T888" i="5"/>
  <c r="U888" i="5" s="1" a="1"/>
  <c r="U888" i="5" s="1"/>
  <c r="H888" i="5"/>
  <c r="G888" i="5"/>
  <c r="I888" i="5" s="1"/>
  <c r="V887" i="5" a="1"/>
  <c r="V887" i="5" s="1"/>
  <c r="T887" i="5"/>
  <c r="U887" i="5" s="1" a="1"/>
  <c r="U887" i="5" s="1"/>
  <c r="I887" i="5"/>
  <c r="J887" i="5" s="1"/>
  <c r="L887" i="5" s="1"/>
  <c r="H887" i="5"/>
  <c r="G887" i="5"/>
  <c r="V886" i="5" a="1"/>
  <c r="V886" i="5" s="1"/>
  <c r="T886" i="5"/>
  <c r="U886" i="5" s="1" a="1"/>
  <c r="U886" i="5" s="1"/>
  <c r="H886" i="5"/>
  <c r="G886" i="5"/>
  <c r="I886" i="5" s="1"/>
  <c r="V885" i="5" a="1"/>
  <c r="V885" i="5" s="1"/>
  <c r="T885" i="5"/>
  <c r="U885" i="5" s="1" a="1"/>
  <c r="U885" i="5" s="1"/>
  <c r="I885" i="5"/>
  <c r="J885" i="5" s="1"/>
  <c r="L885" i="5" s="1"/>
  <c r="H885" i="5"/>
  <c r="G885" i="5"/>
  <c r="V884" i="5" a="1"/>
  <c r="V884" i="5" s="1"/>
  <c r="T884" i="5"/>
  <c r="U884" i="5" s="1" a="1"/>
  <c r="U884" i="5" s="1"/>
  <c r="H884" i="5"/>
  <c r="G884" i="5"/>
  <c r="V883" i="5" a="1"/>
  <c r="V883" i="5" s="1"/>
  <c r="T883" i="5"/>
  <c r="U883" i="5" s="1" a="1"/>
  <c r="U883" i="5" s="1"/>
  <c r="J883" i="5"/>
  <c r="L883" i="5" s="1"/>
  <c r="I883" i="5"/>
  <c r="M883" i="5" s="1"/>
  <c r="N883" i="5" s="1"/>
  <c r="O883" i="5" s="1"/>
  <c r="P883" i="5" s="1"/>
  <c r="Q883" i="5" s="1"/>
  <c r="R883" i="5" s="1"/>
  <c r="S883" i="5" s="1"/>
  <c r="H883" i="5"/>
  <c r="G883" i="5"/>
  <c r="V882" i="5" a="1"/>
  <c r="V882" i="5" s="1"/>
  <c r="T882" i="5"/>
  <c r="U882" i="5" s="1" a="1"/>
  <c r="U882" i="5" s="1"/>
  <c r="H882" i="5"/>
  <c r="G882" i="5"/>
  <c r="V881" i="5" a="1"/>
  <c r="V881" i="5" s="1"/>
  <c r="T881" i="5"/>
  <c r="U881" i="5" s="1" a="1"/>
  <c r="U881" i="5" s="1"/>
  <c r="N881" i="5"/>
  <c r="O881" i="5" s="1"/>
  <c r="P881" i="5" s="1"/>
  <c r="Q881" i="5" s="1"/>
  <c r="R881" i="5" s="1"/>
  <c r="S881" i="5" s="1"/>
  <c r="M881" i="5"/>
  <c r="J881" i="5"/>
  <c r="L881" i="5" s="1"/>
  <c r="I881" i="5"/>
  <c r="K881" i="5" s="1"/>
  <c r="H881" i="5"/>
  <c r="G881" i="5"/>
  <c r="V880" i="5" a="1"/>
  <c r="V880" i="5" s="1"/>
  <c r="T880" i="5"/>
  <c r="U880" i="5" s="1" a="1"/>
  <c r="U880" i="5" s="1"/>
  <c r="H880" i="5"/>
  <c r="G880" i="5"/>
  <c r="V879" i="5" a="1"/>
  <c r="V879" i="5" s="1"/>
  <c r="T879" i="5"/>
  <c r="U879" i="5" s="1" a="1"/>
  <c r="U879" i="5" s="1"/>
  <c r="J879" i="5"/>
  <c r="L879" i="5" s="1"/>
  <c r="I879" i="5"/>
  <c r="K879" i="5" s="1"/>
  <c r="H879" i="5"/>
  <c r="G879" i="5"/>
  <c r="V878" i="5" a="1"/>
  <c r="V878" i="5" s="1"/>
  <c r="T878" i="5"/>
  <c r="U878" i="5" s="1" a="1"/>
  <c r="U878" i="5" s="1"/>
  <c r="H878" i="5"/>
  <c r="G878" i="5"/>
  <c r="V877" i="5" a="1"/>
  <c r="V877" i="5" s="1"/>
  <c r="T877" i="5"/>
  <c r="U877" i="5" s="1" a="1"/>
  <c r="U877" i="5" s="1"/>
  <c r="M877" i="5"/>
  <c r="N877" i="5" s="1"/>
  <c r="O877" i="5" s="1"/>
  <c r="P877" i="5" s="1"/>
  <c r="Q877" i="5" s="1"/>
  <c r="R877" i="5" s="1"/>
  <c r="S877" i="5" s="1"/>
  <c r="J877" i="5"/>
  <c r="L877" i="5" s="1"/>
  <c r="I877" i="5"/>
  <c r="K877" i="5" s="1"/>
  <c r="H877" i="5"/>
  <c r="G877" i="5"/>
  <c r="V876" i="5" a="1"/>
  <c r="V876" i="5" s="1"/>
  <c r="T876" i="5"/>
  <c r="U876" i="5" s="1" a="1"/>
  <c r="U876" i="5" s="1"/>
  <c r="H876" i="5"/>
  <c r="G876" i="5"/>
  <c r="I876" i="5" s="1"/>
  <c r="V875" i="5" a="1"/>
  <c r="V875" i="5" s="1"/>
  <c r="T875" i="5"/>
  <c r="U875" i="5" s="1" a="1"/>
  <c r="U875" i="5" s="1"/>
  <c r="I875" i="5"/>
  <c r="H875" i="5"/>
  <c r="G875" i="5"/>
  <c r="V874" i="5" a="1"/>
  <c r="V874" i="5" s="1"/>
  <c r="T874" i="5"/>
  <c r="U874" i="5" s="1" a="1"/>
  <c r="U874" i="5" s="1"/>
  <c r="H874" i="5"/>
  <c r="G874" i="5"/>
  <c r="I874" i="5" s="1"/>
  <c r="V873" i="5" a="1"/>
  <c r="V873" i="5" s="1"/>
  <c r="T873" i="5"/>
  <c r="U873" i="5" s="1" a="1"/>
  <c r="U873" i="5" s="1"/>
  <c r="J873" i="5"/>
  <c r="L873" i="5" s="1"/>
  <c r="H873" i="5"/>
  <c r="G873" i="5"/>
  <c r="I873" i="5" s="1"/>
  <c r="V872" i="5" a="1"/>
  <c r="V872" i="5" s="1"/>
  <c r="T872" i="5"/>
  <c r="U872" i="5" s="1" a="1"/>
  <c r="U872" i="5" s="1"/>
  <c r="M872" i="5"/>
  <c r="N872" i="5" s="1"/>
  <c r="O872" i="5" s="1"/>
  <c r="P872" i="5" s="1"/>
  <c r="Q872" i="5" s="1"/>
  <c r="R872" i="5" s="1"/>
  <c r="S872" i="5" s="1"/>
  <c r="H872" i="5"/>
  <c r="I872" i="5" s="1"/>
  <c r="G872" i="5"/>
  <c r="V871" i="5" a="1"/>
  <c r="V871" i="5" s="1"/>
  <c r="T871" i="5"/>
  <c r="U871" i="5" s="1" a="1"/>
  <c r="U871" i="5" s="1"/>
  <c r="H871" i="5"/>
  <c r="G871" i="5"/>
  <c r="I871" i="5" s="1"/>
  <c r="K871" i="5" s="1"/>
  <c r="V870" i="5" a="1"/>
  <c r="V870" i="5" s="1"/>
  <c r="T870" i="5"/>
  <c r="U870" i="5" s="1" a="1"/>
  <c r="U870" i="5" s="1"/>
  <c r="I870" i="5"/>
  <c r="H870" i="5"/>
  <c r="G870" i="5"/>
  <c r="V869" i="5" a="1"/>
  <c r="V869" i="5" s="1"/>
  <c r="T869" i="5"/>
  <c r="U869" i="5" s="1" a="1"/>
  <c r="U869" i="5" s="1"/>
  <c r="M869" i="5"/>
  <c r="N869" i="5" s="1"/>
  <c r="O869" i="5" s="1"/>
  <c r="P869" i="5" s="1"/>
  <c r="Q869" i="5" s="1"/>
  <c r="R869" i="5" s="1"/>
  <c r="S869" i="5" s="1"/>
  <c r="J869" i="5"/>
  <c r="L869" i="5" s="1"/>
  <c r="I869" i="5"/>
  <c r="K869" i="5" s="1"/>
  <c r="H869" i="5"/>
  <c r="G869" i="5"/>
  <c r="V868" i="5" a="1"/>
  <c r="V868" i="5" s="1"/>
  <c r="T868" i="5"/>
  <c r="U868" i="5" s="1" a="1"/>
  <c r="U868" i="5" s="1"/>
  <c r="H868" i="5"/>
  <c r="G868" i="5"/>
  <c r="I868" i="5" s="1"/>
  <c r="K868" i="5" s="1"/>
  <c r="V867" i="5" a="1"/>
  <c r="V867" i="5" s="1"/>
  <c r="T867" i="5"/>
  <c r="U867" i="5" s="1" a="1"/>
  <c r="U867" i="5" s="1"/>
  <c r="I867" i="5"/>
  <c r="H867" i="5"/>
  <c r="G867" i="5"/>
  <c r="V866" i="5" a="1"/>
  <c r="V866" i="5" s="1"/>
  <c r="T866" i="5"/>
  <c r="U866" i="5" s="1" a="1"/>
  <c r="U866" i="5" s="1"/>
  <c r="H866" i="5"/>
  <c r="I866" i="5" s="1"/>
  <c r="G866" i="5"/>
  <c r="V865" i="5" a="1"/>
  <c r="V865" i="5" s="1"/>
  <c r="T865" i="5"/>
  <c r="U865" i="5" s="1" a="1"/>
  <c r="U865" i="5" s="1"/>
  <c r="H865" i="5"/>
  <c r="G865" i="5"/>
  <c r="I865" i="5" s="1"/>
  <c r="V864" i="5" a="1"/>
  <c r="V864" i="5" s="1"/>
  <c r="T864" i="5"/>
  <c r="U864" i="5" s="1" a="1"/>
  <c r="U864" i="5" s="1"/>
  <c r="H864" i="5"/>
  <c r="I864" i="5" s="1"/>
  <c r="G864" i="5"/>
  <c r="V863" i="5" a="1"/>
  <c r="V863" i="5" s="1"/>
  <c r="T863" i="5"/>
  <c r="U863" i="5" s="1" a="1"/>
  <c r="U863" i="5" s="1"/>
  <c r="H863" i="5"/>
  <c r="G863" i="5"/>
  <c r="I863" i="5" s="1"/>
  <c r="V862" i="5" a="1"/>
  <c r="V862" i="5" s="1"/>
  <c r="T862" i="5"/>
  <c r="U862" i="5" s="1" a="1"/>
  <c r="U862" i="5" s="1"/>
  <c r="H862" i="5"/>
  <c r="I862" i="5" s="1"/>
  <c r="G862" i="5"/>
  <c r="V861" i="5" a="1"/>
  <c r="V861" i="5" s="1"/>
  <c r="T861" i="5"/>
  <c r="U861" i="5" s="1" a="1"/>
  <c r="U861" i="5" s="1"/>
  <c r="H861" i="5"/>
  <c r="G861" i="5"/>
  <c r="I861" i="5" s="1"/>
  <c r="V860" i="5" a="1"/>
  <c r="V860" i="5" s="1"/>
  <c r="T860" i="5"/>
  <c r="U860" i="5" s="1" a="1"/>
  <c r="U860" i="5" s="1"/>
  <c r="H860" i="5"/>
  <c r="I860" i="5" s="1"/>
  <c r="G860" i="5"/>
  <c r="V859" i="5" a="1"/>
  <c r="V859" i="5" s="1"/>
  <c r="T859" i="5"/>
  <c r="U859" i="5" s="1" a="1"/>
  <c r="U859" i="5" s="1"/>
  <c r="H859" i="5"/>
  <c r="G859" i="5"/>
  <c r="I859" i="5" s="1"/>
  <c r="V858" i="5" a="1"/>
  <c r="V858" i="5" s="1"/>
  <c r="T858" i="5"/>
  <c r="U858" i="5" s="1" a="1"/>
  <c r="U858" i="5" s="1"/>
  <c r="H858" i="5"/>
  <c r="I858" i="5" s="1"/>
  <c r="G858" i="5"/>
  <c r="V857" i="5" a="1"/>
  <c r="V857" i="5" s="1"/>
  <c r="T857" i="5"/>
  <c r="U857" i="5" s="1" a="1"/>
  <c r="U857" i="5" s="1"/>
  <c r="H857" i="5"/>
  <c r="G857" i="5"/>
  <c r="I857" i="5" s="1"/>
  <c r="V856" i="5" a="1"/>
  <c r="V856" i="5" s="1"/>
  <c r="T856" i="5"/>
  <c r="U856" i="5" s="1" a="1"/>
  <c r="U856" i="5" s="1"/>
  <c r="H856" i="5"/>
  <c r="I856" i="5" s="1"/>
  <c r="G856" i="5"/>
  <c r="V855" i="5" a="1"/>
  <c r="V855" i="5" s="1"/>
  <c r="T855" i="5"/>
  <c r="U855" i="5" s="1" a="1"/>
  <c r="U855" i="5" s="1"/>
  <c r="H855" i="5"/>
  <c r="G855" i="5"/>
  <c r="I855" i="5" s="1"/>
  <c r="V854" i="5" a="1"/>
  <c r="V854" i="5" s="1"/>
  <c r="T854" i="5"/>
  <c r="U854" i="5" s="1" a="1"/>
  <c r="U854" i="5" s="1"/>
  <c r="H854" i="5"/>
  <c r="G854" i="5"/>
  <c r="I854" i="5" s="1"/>
  <c r="V853" i="5" a="1"/>
  <c r="V853" i="5" s="1"/>
  <c r="T853" i="5"/>
  <c r="U853" i="5" s="1" a="1"/>
  <c r="U853" i="5" s="1"/>
  <c r="H853" i="5"/>
  <c r="I853" i="5" s="1"/>
  <c r="G853" i="5"/>
  <c r="V852" i="5" a="1"/>
  <c r="V852" i="5" s="1"/>
  <c r="T852" i="5"/>
  <c r="U852" i="5" s="1" a="1"/>
  <c r="U852" i="5" s="1"/>
  <c r="H852" i="5"/>
  <c r="G852" i="5"/>
  <c r="I852" i="5" s="1"/>
  <c r="V851" i="5" a="1"/>
  <c r="V851" i="5" s="1"/>
  <c r="T851" i="5"/>
  <c r="U851" i="5" s="1" a="1"/>
  <c r="U851" i="5" s="1"/>
  <c r="H851" i="5"/>
  <c r="G851" i="5"/>
  <c r="I851" i="5" s="1"/>
  <c r="V850" i="5" a="1"/>
  <c r="V850" i="5" s="1"/>
  <c r="T850" i="5"/>
  <c r="U850" i="5" s="1" a="1"/>
  <c r="U850" i="5" s="1"/>
  <c r="H850" i="5"/>
  <c r="G850" i="5"/>
  <c r="I850" i="5" s="1"/>
  <c r="V849" i="5" a="1"/>
  <c r="V849" i="5" s="1"/>
  <c r="T849" i="5"/>
  <c r="U849" i="5" s="1" a="1"/>
  <c r="U849" i="5" s="1"/>
  <c r="H849" i="5"/>
  <c r="G849" i="5"/>
  <c r="I849" i="5" s="1"/>
  <c r="V848" i="5" a="1"/>
  <c r="V848" i="5" s="1"/>
  <c r="T848" i="5"/>
  <c r="U848" i="5" s="1" a="1"/>
  <c r="U848" i="5" s="1"/>
  <c r="H848" i="5"/>
  <c r="G848" i="5"/>
  <c r="I848" i="5" s="1"/>
  <c r="V847" i="5" a="1"/>
  <c r="V847" i="5" s="1"/>
  <c r="T847" i="5"/>
  <c r="U847" i="5" s="1" a="1"/>
  <c r="U847" i="5" s="1"/>
  <c r="H847" i="5"/>
  <c r="G847" i="5"/>
  <c r="I847" i="5" s="1"/>
  <c r="V846" i="5" a="1"/>
  <c r="V846" i="5" s="1"/>
  <c r="T846" i="5"/>
  <c r="U846" i="5" s="1" a="1"/>
  <c r="U846" i="5" s="1"/>
  <c r="H846" i="5"/>
  <c r="G846" i="5"/>
  <c r="I846" i="5" s="1"/>
  <c r="V845" i="5" a="1"/>
  <c r="V845" i="5" s="1"/>
  <c r="T845" i="5"/>
  <c r="U845" i="5" s="1" a="1"/>
  <c r="U845" i="5" s="1"/>
  <c r="H845" i="5"/>
  <c r="G845" i="5"/>
  <c r="I845" i="5" s="1"/>
  <c r="V844" i="5" a="1"/>
  <c r="V844" i="5" s="1"/>
  <c r="T844" i="5"/>
  <c r="U844" i="5" s="1" a="1"/>
  <c r="U844" i="5" s="1"/>
  <c r="H844" i="5"/>
  <c r="G844" i="5"/>
  <c r="I844" i="5" s="1"/>
  <c r="V843" i="5" a="1"/>
  <c r="V843" i="5" s="1"/>
  <c r="T843" i="5"/>
  <c r="U843" i="5" s="1" a="1"/>
  <c r="U843" i="5" s="1"/>
  <c r="H843" i="5"/>
  <c r="G843" i="5"/>
  <c r="I843" i="5" s="1"/>
  <c r="V842" i="5" a="1"/>
  <c r="V842" i="5" s="1"/>
  <c r="T842" i="5"/>
  <c r="U842" i="5" s="1" a="1"/>
  <c r="U842" i="5" s="1"/>
  <c r="H842" i="5"/>
  <c r="G842" i="5"/>
  <c r="I842" i="5" s="1"/>
  <c r="V841" i="5" a="1"/>
  <c r="V841" i="5" s="1"/>
  <c r="T841" i="5"/>
  <c r="U841" i="5" s="1" a="1"/>
  <c r="U841" i="5" s="1"/>
  <c r="H841" i="5"/>
  <c r="G841" i="5"/>
  <c r="I841" i="5" s="1"/>
  <c r="V840" i="5" a="1"/>
  <c r="V840" i="5" s="1"/>
  <c r="T840" i="5"/>
  <c r="U840" i="5" s="1" a="1"/>
  <c r="U840" i="5" s="1"/>
  <c r="H840" i="5"/>
  <c r="G840" i="5"/>
  <c r="I840" i="5" s="1"/>
  <c r="V839" i="5" a="1"/>
  <c r="V839" i="5" s="1"/>
  <c r="T839" i="5"/>
  <c r="U839" i="5" s="1" a="1"/>
  <c r="U839" i="5" s="1"/>
  <c r="H839" i="5"/>
  <c r="G839" i="5"/>
  <c r="V838" i="5" a="1"/>
  <c r="V838" i="5" s="1"/>
  <c r="T838" i="5"/>
  <c r="U838" i="5" s="1" a="1"/>
  <c r="U838" i="5" s="1"/>
  <c r="H838" i="5"/>
  <c r="G838" i="5"/>
  <c r="I838" i="5" s="1"/>
  <c r="V837" i="5" a="1"/>
  <c r="V837" i="5" s="1"/>
  <c r="T837" i="5"/>
  <c r="U837" i="5" s="1" a="1"/>
  <c r="U837" i="5" s="1"/>
  <c r="H837" i="5"/>
  <c r="G837" i="5"/>
  <c r="I837" i="5" s="1"/>
  <c r="V836" i="5" a="1"/>
  <c r="V836" i="5" s="1"/>
  <c r="T836" i="5"/>
  <c r="U836" i="5" s="1" a="1"/>
  <c r="U836" i="5" s="1"/>
  <c r="J836" i="5"/>
  <c r="L836" i="5" s="1"/>
  <c r="H836" i="5"/>
  <c r="G836" i="5"/>
  <c r="I836" i="5" s="1"/>
  <c r="V835" i="5" a="1"/>
  <c r="V835" i="5" s="1"/>
  <c r="T835" i="5"/>
  <c r="U835" i="5" s="1" a="1"/>
  <c r="U835" i="5" s="1"/>
  <c r="H835" i="5"/>
  <c r="G835" i="5"/>
  <c r="V834" i="5" a="1"/>
  <c r="V834" i="5" s="1"/>
  <c r="T834" i="5"/>
  <c r="U834" i="5" s="1" a="1"/>
  <c r="U834" i="5" s="1"/>
  <c r="H834" i="5"/>
  <c r="G834" i="5"/>
  <c r="I834" i="5" s="1"/>
  <c r="V833" i="5" a="1"/>
  <c r="V833" i="5" s="1"/>
  <c r="T833" i="5"/>
  <c r="U833" i="5" s="1" a="1"/>
  <c r="U833" i="5" s="1"/>
  <c r="H833" i="5"/>
  <c r="G833" i="5"/>
  <c r="I833" i="5" s="1"/>
  <c r="V832" i="5" a="1"/>
  <c r="V832" i="5" s="1"/>
  <c r="T832" i="5"/>
  <c r="U832" i="5" s="1" a="1"/>
  <c r="U832" i="5" s="1"/>
  <c r="J832" i="5"/>
  <c r="L832" i="5" s="1"/>
  <c r="H832" i="5"/>
  <c r="G832" i="5"/>
  <c r="I832" i="5" s="1"/>
  <c r="V831" i="5" a="1"/>
  <c r="V831" i="5" s="1"/>
  <c r="T831" i="5"/>
  <c r="U831" i="5" s="1" a="1"/>
  <c r="U831" i="5" s="1"/>
  <c r="H831" i="5"/>
  <c r="G831" i="5"/>
  <c r="V830" i="5" a="1"/>
  <c r="V830" i="5" s="1"/>
  <c r="T830" i="5"/>
  <c r="U830" i="5" s="1" a="1"/>
  <c r="U830" i="5" s="1"/>
  <c r="H830" i="5"/>
  <c r="G830" i="5"/>
  <c r="I830" i="5" s="1"/>
  <c r="V829" i="5" a="1"/>
  <c r="V829" i="5" s="1"/>
  <c r="T829" i="5"/>
  <c r="U829" i="5" s="1" a="1"/>
  <c r="U829" i="5" s="1"/>
  <c r="H829" i="5"/>
  <c r="G829" i="5"/>
  <c r="I829" i="5" s="1"/>
  <c r="V828" i="5" a="1"/>
  <c r="V828" i="5" s="1"/>
  <c r="T828" i="5"/>
  <c r="U828" i="5" s="1" a="1"/>
  <c r="U828" i="5" s="1"/>
  <c r="M828" i="5"/>
  <c r="N828" i="5" s="1"/>
  <c r="O828" i="5" s="1"/>
  <c r="P828" i="5" s="1"/>
  <c r="Q828" i="5" s="1"/>
  <c r="R828" i="5" s="1"/>
  <c r="S828" i="5" s="1"/>
  <c r="I828" i="5"/>
  <c r="H828" i="5"/>
  <c r="G828" i="5"/>
  <c r="V827" i="5" a="1"/>
  <c r="V827" i="5" s="1"/>
  <c r="T827" i="5"/>
  <c r="U827" i="5" s="1" a="1"/>
  <c r="U827" i="5" s="1"/>
  <c r="K827" i="5"/>
  <c r="H827" i="5"/>
  <c r="G827" i="5"/>
  <c r="I827" i="5" s="1"/>
  <c r="V826" i="5" a="1"/>
  <c r="V826" i="5" s="1"/>
  <c r="T826" i="5"/>
  <c r="U826" i="5" s="1" a="1"/>
  <c r="U826" i="5" s="1"/>
  <c r="M826" i="5"/>
  <c r="N826" i="5" s="1"/>
  <c r="O826" i="5" s="1"/>
  <c r="P826" i="5" s="1"/>
  <c r="Q826" i="5" s="1"/>
  <c r="R826" i="5" s="1"/>
  <c r="S826" i="5" s="1"/>
  <c r="I826" i="5"/>
  <c r="H826" i="5"/>
  <c r="G826" i="5"/>
  <c r="V825" i="5" a="1"/>
  <c r="V825" i="5" s="1"/>
  <c r="T825" i="5"/>
  <c r="U825" i="5" s="1" a="1"/>
  <c r="U825" i="5" s="1"/>
  <c r="K825" i="5"/>
  <c r="H825" i="5"/>
  <c r="G825" i="5"/>
  <c r="I825" i="5" s="1"/>
  <c r="V824" i="5" a="1"/>
  <c r="V824" i="5" s="1"/>
  <c r="T824" i="5"/>
  <c r="U824" i="5" s="1" a="1"/>
  <c r="U824" i="5" s="1"/>
  <c r="I824" i="5"/>
  <c r="H824" i="5"/>
  <c r="G824" i="5"/>
  <c r="V823" i="5" a="1"/>
  <c r="V823" i="5" s="1"/>
  <c r="T823" i="5"/>
  <c r="U823" i="5" s="1" a="1"/>
  <c r="U823" i="5" s="1"/>
  <c r="H823" i="5"/>
  <c r="G823" i="5"/>
  <c r="I823" i="5" s="1"/>
  <c r="K823" i="5" s="1"/>
  <c r="V822" i="5" a="1"/>
  <c r="V822" i="5" s="1"/>
  <c r="T822" i="5"/>
  <c r="U822" i="5" s="1" a="1"/>
  <c r="U822" i="5" s="1"/>
  <c r="I822" i="5"/>
  <c r="H822" i="5"/>
  <c r="G822" i="5"/>
  <c r="V821" i="5" a="1"/>
  <c r="V821" i="5" s="1"/>
  <c r="T821" i="5"/>
  <c r="U821" i="5" s="1" a="1"/>
  <c r="U821" i="5" s="1"/>
  <c r="H821" i="5"/>
  <c r="G821" i="5"/>
  <c r="I821" i="5" s="1"/>
  <c r="V820" i="5" a="1"/>
  <c r="V820" i="5" s="1"/>
  <c r="T820" i="5"/>
  <c r="U820" i="5" s="1" a="1"/>
  <c r="U820" i="5" s="1"/>
  <c r="M820" i="5"/>
  <c r="N820" i="5" s="1"/>
  <c r="O820" i="5" s="1"/>
  <c r="P820" i="5" s="1"/>
  <c r="Q820" i="5" s="1"/>
  <c r="R820" i="5" s="1"/>
  <c r="S820" i="5" s="1"/>
  <c r="I820" i="5"/>
  <c r="H820" i="5"/>
  <c r="G820" i="5"/>
  <c r="V819" i="5" a="1"/>
  <c r="V819" i="5" s="1"/>
  <c r="T819" i="5"/>
  <c r="U819" i="5" s="1" a="1"/>
  <c r="U819" i="5" s="1"/>
  <c r="K819" i="5"/>
  <c r="H819" i="5"/>
  <c r="G819" i="5"/>
  <c r="I819" i="5" s="1"/>
  <c r="V818" i="5" a="1"/>
  <c r="V818" i="5" s="1"/>
  <c r="T818" i="5"/>
  <c r="U818" i="5" s="1" a="1"/>
  <c r="U818" i="5" s="1"/>
  <c r="M818" i="5"/>
  <c r="N818" i="5" s="1"/>
  <c r="O818" i="5" s="1"/>
  <c r="P818" i="5" s="1"/>
  <c r="Q818" i="5" s="1"/>
  <c r="R818" i="5" s="1"/>
  <c r="S818" i="5" s="1"/>
  <c r="I818" i="5"/>
  <c r="H818" i="5"/>
  <c r="G818" i="5"/>
  <c r="V817" i="5" a="1"/>
  <c r="V817" i="5" s="1"/>
  <c r="T817" i="5"/>
  <c r="U817" i="5" s="1" a="1"/>
  <c r="U817" i="5" s="1"/>
  <c r="K817" i="5"/>
  <c r="H817" i="5"/>
  <c r="G817" i="5"/>
  <c r="I817" i="5" s="1"/>
  <c r="V816" i="5" a="1"/>
  <c r="V816" i="5" s="1"/>
  <c r="T816" i="5"/>
  <c r="U816" i="5" s="1" a="1"/>
  <c r="U816" i="5" s="1"/>
  <c r="I816" i="5"/>
  <c r="H816" i="5"/>
  <c r="G816" i="5"/>
  <c r="V815" i="5" a="1"/>
  <c r="V815" i="5" s="1"/>
  <c r="T815" i="5"/>
  <c r="U815" i="5" s="1" a="1"/>
  <c r="U815" i="5" s="1"/>
  <c r="H815" i="5"/>
  <c r="G815" i="5"/>
  <c r="I815" i="5" s="1"/>
  <c r="K815" i="5" s="1"/>
  <c r="V814" i="5" a="1"/>
  <c r="V814" i="5" s="1"/>
  <c r="T814" i="5"/>
  <c r="U814" i="5" s="1" a="1"/>
  <c r="U814" i="5" s="1"/>
  <c r="I814" i="5"/>
  <c r="H814" i="5"/>
  <c r="G814" i="5"/>
  <c r="V813" i="5" a="1"/>
  <c r="V813" i="5" s="1"/>
  <c r="T813" i="5"/>
  <c r="U813" i="5" s="1" a="1"/>
  <c r="U813" i="5" s="1"/>
  <c r="H813" i="5"/>
  <c r="G813" i="5"/>
  <c r="I813" i="5" s="1"/>
  <c r="V812" i="5" a="1"/>
  <c r="V812" i="5" s="1"/>
  <c r="T812" i="5"/>
  <c r="U812" i="5" s="1" a="1"/>
  <c r="U812" i="5" s="1"/>
  <c r="M812" i="5"/>
  <c r="N812" i="5" s="1"/>
  <c r="O812" i="5" s="1"/>
  <c r="P812" i="5" s="1"/>
  <c r="Q812" i="5" s="1"/>
  <c r="R812" i="5" s="1"/>
  <c r="S812" i="5" s="1"/>
  <c r="I812" i="5"/>
  <c r="H812" i="5"/>
  <c r="G812" i="5"/>
  <c r="V811" i="5" a="1"/>
  <c r="V811" i="5" s="1"/>
  <c r="T811" i="5"/>
  <c r="U811" i="5" s="1" a="1"/>
  <c r="U811" i="5" s="1"/>
  <c r="K811" i="5"/>
  <c r="H811" i="5"/>
  <c r="G811" i="5"/>
  <c r="I811" i="5" s="1"/>
  <c r="V810" i="5" a="1"/>
  <c r="V810" i="5" s="1"/>
  <c r="T810" i="5"/>
  <c r="U810" i="5" s="1" a="1"/>
  <c r="U810" i="5" s="1"/>
  <c r="M810" i="5"/>
  <c r="N810" i="5" s="1"/>
  <c r="O810" i="5" s="1"/>
  <c r="P810" i="5" s="1"/>
  <c r="Q810" i="5" s="1"/>
  <c r="R810" i="5" s="1"/>
  <c r="S810" i="5" s="1"/>
  <c r="I810" i="5"/>
  <c r="H810" i="5"/>
  <c r="G810" i="5"/>
  <c r="V809" i="5" a="1"/>
  <c r="V809" i="5" s="1"/>
  <c r="T809" i="5"/>
  <c r="U809" i="5" s="1" a="1"/>
  <c r="U809" i="5" s="1"/>
  <c r="K809" i="5"/>
  <c r="H809" i="5"/>
  <c r="G809" i="5"/>
  <c r="I809" i="5" s="1"/>
  <c r="V808" i="5" a="1"/>
  <c r="V808" i="5" s="1"/>
  <c r="T808" i="5"/>
  <c r="U808" i="5" s="1" a="1"/>
  <c r="U808" i="5" s="1"/>
  <c r="I808" i="5"/>
  <c r="H808" i="5"/>
  <c r="G808" i="5"/>
  <c r="V807" i="5" a="1"/>
  <c r="V807" i="5" s="1"/>
  <c r="T807" i="5"/>
  <c r="U807" i="5" s="1" a="1"/>
  <c r="U807" i="5" s="1"/>
  <c r="H807" i="5"/>
  <c r="G807" i="5"/>
  <c r="I807" i="5" s="1"/>
  <c r="K807" i="5" s="1"/>
  <c r="V806" i="5" a="1"/>
  <c r="V806" i="5" s="1"/>
  <c r="T806" i="5"/>
  <c r="U806" i="5" s="1" a="1"/>
  <c r="U806" i="5" s="1"/>
  <c r="I806" i="5"/>
  <c r="H806" i="5"/>
  <c r="G806" i="5"/>
  <c r="V805" i="5" a="1"/>
  <c r="V805" i="5" s="1"/>
  <c r="T805" i="5"/>
  <c r="U805" i="5" s="1" a="1"/>
  <c r="U805" i="5" s="1"/>
  <c r="H805" i="5"/>
  <c r="G805" i="5"/>
  <c r="I805" i="5" s="1"/>
  <c r="V804" i="5" a="1"/>
  <c r="V804" i="5" s="1"/>
  <c r="T804" i="5"/>
  <c r="U804" i="5" s="1" a="1"/>
  <c r="U804" i="5" s="1"/>
  <c r="I804" i="5"/>
  <c r="H804" i="5"/>
  <c r="G804" i="5"/>
  <c r="V803" i="5" a="1"/>
  <c r="V803" i="5" s="1"/>
  <c r="T803" i="5"/>
  <c r="U803" i="5" s="1" a="1"/>
  <c r="U803" i="5" s="1"/>
  <c r="K803" i="5"/>
  <c r="H803" i="5"/>
  <c r="G803" i="5"/>
  <c r="I803" i="5" s="1"/>
  <c r="V802" i="5" a="1"/>
  <c r="V802" i="5" s="1"/>
  <c r="T802" i="5"/>
  <c r="U802" i="5" s="1" a="1"/>
  <c r="U802" i="5" s="1"/>
  <c r="M802" i="5"/>
  <c r="N802" i="5" s="1"/>
  <c r="O802" i="5" s="1"/>
  <c r="P802" i="5" s="1"/>
  <c r="Q802" i="5" s="1"/>
  <c r="R802" i="5" s="1"/>
  <c r="S802" i="5" s="1"/>
  <c r="I802" i="5"/>
  <c r="H802" i="5"/>
  <c r="G802" i="5"/>
  <c r="V801" i="5" a="1"/>
  <c r="V801" i="5" s="1"/>
  <c r="T801" i="5"/>
  <c r="U801" i="5" s="1" a="1"/>
  <c r="U801" i="5" s="1"/>
  <c r="K801" i="5"/>
  <c r="H801" i="5"/>
  <c r="G801" i="5"/>
  <c r="I801" i="5" s="1"/>
  <c r="V800" i="5" a="1"/>
  <c r="V800" i="5" s="1"/>
  <c r="T800" i="5"/>
  <c r="U800" i="5" s="1" a="1"/>
  <c r="U800" i="5" s="1"/>
  <c r="I800" i="5"/>
  <c r="H800" i="5"/>
  <c r="G800" i="5"/>
  <c r="V799" i="5" a="1"/>
  <c r="V799" i="5" s="1"/>
  <c r="T799" i="5"/>
  <c r="U799" i="5" s="1" a="1"/>
  <c r="U799" i="5" s="1"/>
  <c r="H799" i="5"/>
  <c r="G799" i="5"/>
  <c r="I799" i="5" s="1"/>
  <c r="K799" i="5" s="1"/>
  <c r="V798" i="5" a="1"/>
  <c r="V798" i="5" s="1"/>
  <c r="T798" i="5"/>
  <c r="U798" i="5" s="1" a="1"/>
  <c r="U798" i="5" s="1"/>
  <c r="M798" i="5"/>
  <c r="N798" i="5" s="1"/>
  <c r="O798" i="5" s="1"/>
  <c r="P798" i="5" s="1"/>
  <c r="Q798" i="5" s="1"/>
  <c r="R798" i="5" s="1"/>
  <c r="S798" i="5" s="1"/>
  <c r="I798" i="5"/>
  <c r="H798" i="5"/>
  <c r="G798" i="5"/>
  <c r="V797" i="5" a="1"/>
  <c r="V797" i="5" s="1"/>
  <c r="T797" i="5"/>
  <c r="U797" i="5" s="1" a="1"/>
  <c r="U797" i="5" s="1"/>
  <c r="H797" i="5"/>
  <c r="G797" i="5"/>
  <c r="I797" i="5" s="1"/>
  <c r="V796" i="5" a="1"/>
  <c r="V796" i="5" s="1"/>
  <c r="T796" i="5"/>
  <c r="U796" i="5" s="1" a="1"/>
  <c r="U796" i="5" s="1"/>
  <c r="I796" i="5"/>
  <c r="H796" i="5"/>
  <c r="G796" i="5"/>
  <c r="V795" i="5" a="1"/>
  <c r="V795" i="5" s="1"/>
  <c r="T795" i="5"/>
  <c r="U795" i="5" s="1" a="1"/>
  <c r="U795" i="5" s="1"/>
  <c r="K795" i="5"/>
  <c r="H795" i="5"/>
  <c r="G795" i="5"/>
  <c r="I795" i="5" s="1"/>
  <c r="V794" i="5" a="1"/>
  <c r="V794" i="5" s="1"/>
  <c r="T794" i="5"/>
  <c r="U794" i="5" s="1" a="1"/>
  <c r="U794" i="5" s="1"/>
  <c r="M794" i="5"/>
  <c r="N794" i="5" s="1"/>
  <c r="O794" i="5" s="1"/>
  <c r="P794" i="5" s="1"/>
  <c r="Q794" i="5" s="1"/>
  <c r="R794" i="5" s="1"/>
  <c r="S794" i="5" s="1"/>
  <c r="I794" i="5"/>
  <c r="H794" i="5"/>
  <c r="G794" i="5"/>
  <c r="V793" i="5" a="1"/>
  <c r="V793" i="5" s="1"/>
  <c r="T793" i="5"/>
  <c r="U793" i="5" s="1" a="1"/>
  <c r="U793" i="5" s="1"/>
  <c r="H793" i="5"/>
  <c r="G793" i="5"/>
  <c r="I793" i="5" s="1"/>
  <c r="V792" i="5" a="1"/>
  <c r="V792" i="5" s="1"/>
  <c r="T792" i="5"/>
  <c r="U792" i="5" s="1" a="1"/>
  <c r="U792" i="5" s="1"/>
  <c r="H792" i="5"/>
  <c r="G792" i="5"/>
  <c r="I792" i="5" s="1"/>
  <c r="V791" i="5" a="1"/>
  <c r="V791" i="5" s="1"/>
  <c r="T791" i="5"/>
  <c r="U791" i="5" s="1" a="1"/>
  <c r="U791" i="5" s="1"/>
  <c r="I791" i="5"/>
  <c r="H791" i="5"/>
  <c r="G791" i="5"/>
  <c r="V790" i="5" a="1"/>
  <c r="V790" i="5" s="1"/>
  <c r="T790" i="5"/>
  <c r="U790" i="5" s="1" a="1"/>
  <c r="U790" i="5" s="1"/>
  <c r="M790" i="5"/>
  <c r="N790" i="5" s="1"/>
  <c r="O790" i="5" s="1"/>
  <c r="P790" i="5" s="1"/>
  <c r="Q790" i="5" s="1"/>
  <c r="R790" i="5" s="1"/>
  <c r="S790" i="5" s="1"/>
  <c r="H790" i="5"/>
  <c r="G790" i="5"/>
  <c r="I790" i="5" s="1"/>
  <c r="V789" i="5" a="1"/>
  <c r="V789" i="5" s="1"/>
  <c r="T789" i="5"/>
  <c r="U789" i="5" s="1" a="1"/>
  <c r="U789" i="5" s="1"/>
  <c r="K789" i="5"/>
  <c r="H789" i="5"/>
  <c r="I789" i="5" s="1"/>
  <c r="G789" i="5"/>
  <c r="V788" i="5" a="1"/>
  <c r="V788" i="5" s="1"/>
  <c r="T788" i="5"/>
  <c r="U788" i="5" s="1" a="1"/>
  <c r="U788" i="5" s="1"/>
  <c r="I788" i="5"/>
  <c r="H788" i="5"/>
  <c r="G788" i="5"/>
  <c r="V787" i="5" a="1"/>
  <c r="V787" i="5" s="1"/>
  <c r="T787" i="5"/>
  <c r="U787" i="5" s="1" a="1"/>
  <c r="U787" i="5" s="1"/>
  <c r="H787" i="5"/>
  <c r="G787" i="5"/>
  <c r="I787" i="5" s="1"/>
  <c r="V786" i="5" a="1"/>
  <c r="V786" i="5" s="1"/>
  <c r="T786" i="5"/>
  <c r="U786" i="5" s="1" a="1"/>
  <c r="U786" i="5" s="1"/>
  <c r="M786" i="5"/>
  <c r="N786" i="5" s="1"/>
  <c r="O786" i="5" s="1"/>
  <c r="P786" i="5" s="1"/>
  <c r="Q786" i="5" s="1"/>
  <c r="R786" i="5" s="1"/>
  <c r="S786" i="5" s="1"/>
  <c r="J786" i="5"/>
  <c r="L786" i="5" s="1"/>
  <c r="I786" i="5"/>
  <c r="K786" i="5" s="1"/>
  <c r="H786" i="5"/>
  <c r="G786" i="5"/>
  <c r="V785" i="5" a="1"/>
  <c r="V785" i="5" s="1"/>
  <c r="T785" i="5"/>
  <c r="U785" i="5" s="1" a="1"/>
  <c r="U785" i="5" s="1"/>
  <c r="H785" i="5"/>
  <c r="G785" i="5"/>
  <c r="V784" i="5" a="1"/>
  <c r="V784" i="5" s="1"/>
  <c r="T784" i="5"/>
  <c r="U784" i="5" s="1" a="1"/>
  <c r="U784" i="5" s="1"/>
  <c r="H784" i="5"/>
  <c r="G784" i="5"/>
  <c r="I784" i="5" s="1"/>
  <c r="K784" i="5" s="1"/>
  <c r="V783" i="5" a="1"/>
  <c r="V783" i="5" s="1"/>
  <c r="T783" i="5"/>
  <c r="U783" i="5" s="1" a="1"/>
  <c r="U783" i="5" s="1"/>
  <c r="I783" i="5"/>
  <c r="H783" i="5"/>
  <c r="G783" i="5"/>
  <c r="V782" i="5" a="1"/>
  <c r="V782" i="5" s="1"/>
  <c r="T782" i="5"/>
  <c r="U782" i="5" s="1" a="1"/>
  <c r="U782" i="5" s="1"/>
  <c r="M782" i="5"/>
  <c r="N782" i="5" s="1"/>
  <c r="O782" i="5" s="1"/>
  <c r="P782" i="5" s="1"/>
  <c r="Q782" i="5" s="1"/>
  <c r="R782" i="5" s="1"/>
  <c r="S782" i="5" s="1"/>
  <c r="I782" i="5"/>
  <c r="H782" i="5"/>
  <c r="G782" i="5"/>
  <c r="V781" i="5" a="1"/>
  <c r="V781" i="5" s="1"/>
  <c r="T781" i="5"/>
  <c r="U781" i="5" s="1" a="1"/>
  <c r="U781" i="5" s="1"/>
  <c r="H781" i="5"/>
  <c r="G781" i="5"/>
  <c r="I781" i="5" s="1"/>
  <c r="V780" i="5" a="1"/>
  <c r="V780" i="5" s="1"/>
  <c r="T780" i="5"/>
  <c r="U780" i="5" s="1" a="1"/>
  <c r="U780" i="5" s="1"/>
  <c r="M780" i="5"/>
  <c r="N780" i="5" s="1"/>
  <c r="O780" i="5" s="1"/>
  <c r="P780" i="5" s="1"/>
  <c r="Q780" i="5" s="1"/>
  <c r="R780" i="5" s="1"/>
  <c r="S780" i="5" s="1"/>
  <c r="I780" i="5"/>
  <c r="H780" i="5"/>
  <c r="G780" i="5"/>
  <c r="V779" i="5" a="1"/>
  <c r="V779" i="5" s="1"/>
  <c r="T779" i="5"/>
  <c r="U779" i="5" s="1" a="1"/>
  <c r="U779" i="5" s="1"/>
  <c r="H779" i="5"/>
  <c r="G779" i="5"/>
  <c r="I779" i="5" s="1"/>
  <c r="V778" i="5" a="1"/>
  <c r="V778" i="5" s="1"/>
  <c r="T778" i="5"/>
  <c r="U778" i="5" s="1" a="1"/>
  <c r="U778" i="5" s="1"/>
  <c r="M778" i="5"/>
  <c r="N778" i="5" s="1"/>
  <c r="O778" i="5" s="1"/>
  <c r="P778" i="5" s="1"/>
  <c r="Q778" i="5" s="1"/>
  <c r="R778" i="5" s="1"/>
  <c r="S778" i="5" s="1"/>
  <c r="I778" i="5"/>
  <c r="H778" i="5"/>
  <c r="G778" i="5"/>
  <c r="V777" i="5" a="1"/>
  <c r="V777" i="5" s="1"/>
  <c r="T777" i="5"/>
  <c r="U777" i="5" s="1" a="1"/>
  <c r="U777" i="5" s="1"/>
  <c r="K777" i="5"/>
  <c r="I777" i="5"/>
  <c r="J777" i="5" s="1"/>
  <c r="L777" i="5" s="1"/>
  <c r="H777" i="5"/>
  <c r="G777" i="5"/>
  <c r="V776" i="5" a="1"/>
  <c r="V776" i="5" s="1"/>
  <c r="T776" i="5"/>
  <c r="U776" i="5" s="1" a="1"/>
  <c r="U776" i="5" s="1"/>
  <c r="I776" i="5"/>
  <c r="H776" i="5"/>
  <c r="G776" i="5"/>
  <c r="V775" i="5" a="1"/>
  <c r="V775" i="5" s="1"/>
  <c r="T775" i="5"/>
  <c r="U775" i="5" s="1" a="1"/>
  <c r="U775" i="5" s="1"/>
  <c r="H775" i="5"/>
  <c r="G775" i="5"/>
  <c r="I775" i="5" s="1"/>
  <c r="V774" i="5" a="1"/>
  <c r="V774" i="5" s="1"/>
  <c r="T774" i="5"/>
  <c r="U774" i="5" s="1" a="1"/>
  <c r="U774" i="5" s="1"/>
  <c r="M774" i="5"/>
  <c r="N774" i="5" s="1"/>
  <c r="O774" i="5" s="1"/>
  <c r="P774" i="5" s="1"/>
  <c r="Q774" i="5" s="1"/>
  <c r="R774" i="5" s="1"/>
  <c r="S774" i="5" s="1"/>
  <c r="H774" i="5"/>
  <c r="G774" i="5"/>
  <c r="I774" i="5" s="1"/>
  <c r="V773" i="5" a="1"/>
  <c r="V773" i="5" s="1"/>
  <c r="T773" i="5"/>
  <c r="U773" i="5" s="1" a="1"/>
  <c r="U773" i="5" s="1"/>
  <c r="K773" i="5"/>
  <c r="I773" i="5"/>
  <c r="J773" i="5" s="1"/>
  <c r="L773" i="5" s="1"/>
  <c r="H773" i="5"/>
  <c r="G773" i="5"/>
  <c r="V772" i="5" a="1"/>
  <c r="V772" i="5" s="1"/>
  <c r="T772" i="5"/>
  <c r="U772" i="5" s="1" a="1"/>
  <c r="U772" i="5" s="1"/>
  <c r="I772" i="5"/>
  <c r="H772" i="5"/>
  <c r="G772" i="5"/>
  <c r="V771" i="5" a="1"/>
  <c r="V771" i="5" s="1"/>
  <c r="T771" i="5"/>
  <c r="U771" i="5" s="1" a="1"/>
  <c r="U771" i="5" s="1"/>
  <c r="H771" i="5"/>
  <c r="G771" i="5"/>
  <c r="I771" i="5" s="1"/>
  <c r="V770" i="5" a="1"/>
  <c r="V770" i="5" s="1"/>
  <c r="T770" i="5"/>
  <c r="U770" i="5" s="1" a="1"/>
  <c r="U770" i="5" s="1"/>
  <c r="H770" i="5"/>
  <c r="G770" i="5"/>
  <c r="I770" i="5" s="1"/>
  <c r="V769" i="5" a="1"/>
  <c r="V769" i="5" s="1"/>
  <c r="T769" i="5"/>
  <c r="U769" i="5" s="1" a="1"/>
  <c r="U769" i="5" s="1"/>
  <c r="K769" i="5"/>
  <c r="I769" i="5"/>
  <c r="J769" i="5" s="1"/>
  <c r="L769" i="5" s="1"/>
  <c r="H769" i="5"/>
  <c r="G769" i="5"/>
  <c r="V768" i="5" a="1"/>
  <c r="V768" i="5" s="1"/>
  <c r="T768" i="5"/>
  <c r="U768" i="5" s="1" a="1"/>
  <c r="U768" i="5" s="1"/>
  <c r="I768" i="5"/>
  <c r="H768" i="5"/>
  <c r="G768" i="5"/>
  <c r="V767" i="5" a="1"/>
  <c r="V767" i="5" s="1"/>
  <c r="T767" i="5"/>
  <c r="U767" i="5" s="1" a="1"/>
  <c r="U767" i="5" s="1"/>
  <c r="H767" i="5"/>
  <c r="G767" i="5"/>
  <c r="I767" i="5" s="1"/>
  <c r="V766" i="5" a="1"/>
  <c r="V766" i="5" s="1"/>
  <c r="T766" i="5"/>
  <c r="U766" i="5" s="1" a="1"/>
  <c r="U766" i="5" s="1"/>
  <c r="H766" i="5"/>
  <c r="G766" i="5"/>
  <c r="I766" i="5" s="1"/>
  <c r="V765" i="5" a="1"/>
  <c r="V765" i="5" s="1"/>
  <c r="T765" i="5"/>
  <c r="U765" i="5" s="1" a="1"/>
  <c r="U765" i="5" s="1"/>
  <c r="K765" i="5"/>
  <c r="I765" i="5"/>
  <c r="J765" i="5" s="1"/>
  <c r="L765" i="5" s="1"/>
  <c r="H765" i="5"/>
  <c r="G765" i="5"/>
  <c r="V764" i="5" a="1"/>
  <c r="V764" i="5" s="1"/>
  <c r="T764" i="5"/>
  <c r="U764" i="5" s="1" a="1"/>
  <c r="U764" i="5" s="1"/>
  <c r="I764" i="5"/>
  <c r="H764" i="5"/>
  <c r="G764" i="5"/>
  <c r="V763" i="5" a="1"/>
  <c r="V763" i="5" s="1"/>
  <c r="T763" i="5"/>
  <c r="U763" i="5" s="1" a="1"/>
  <c r="U763" i="5" s="1"/>
  <c r="H763" i="5"/>
  <c r="G763" i="5"/>
  <c r="I763" i="5" s="1"/>
  <c r="V762" i="5" a="1"/>
  <c r="V762" i="5" s="1"/>
  <c r="T762" i="5"/>
  <c r="U762" i="5" s="1" a="1"/>
  <c r="U762" i="5" s="1"/>
  <c r="M762" i="5"/>
  <c r="N762" i="5" s="1"/>
  <c r="O762" i="5" s="1"/>
  <c r="P762" i="5" s="1"/>
  <c r="Q762" i="5" s="1"/>
  <c r="R762" i="5" s="1"/>
  <c r="S762" i="5" s="1"/>
  <c r="H762" i="5"/>
  <c r="G762" i="5"/>
  <c r="I762" i="5" s="1"/>
  <c r="V761" i="5" a="1"/>
  <c r="V761" i="5" s="1"/>
  <c r="T761" i="5"/>
  <c r="U761" i="5" s="1" a="1"/>
  <c r="U761" i="5" s="1"/>
  <c r="K761" i="5"/>
  <c r="I761" i="5"/>
  <c r="J761" i="5" s="1"/>
  <c r="L761" i="5" s="1"/>
  <c r="H761" i="5"/>
  <c r="G761" i="5"/>
  <c r="V760" i="5" a="1"/>
  <c r="V760" i="5" s="1"/>
  <c r="T760" i="5"/>
  <c r="U760" i="5" s="1" a="1"/>
  <c r="U760" i="5" s="1"/>
  <c r="I760" i="5"/>
  <c r="H760" i="5"/>
  <c r="G760" i="5"/>
  <c r="V759" i="5" a="1"/>
  <c r="V759" i="5" s="1"/>
  <c r="T759" i="5"/>
  <c r="U759" i="5" s="1" a="1"/>
  <c r="U759" i="5" s="1"/>
  <c r="H759" i="5"/>
  <c r="G759" i="5"/>
  <c r="I759" i="5" s="1"/>
  <c r="V758" i="5" a="1"/>
  <c r="V758" i="5" s="1"/>
  <c r="T758" i="5"/>
  <c r="U758" i="5" s="1" a="1"/>
  <c r="U758" i="5" s="1"/>
  <c r="M758" i="5"/>
  <c r="N758" i="5" s="1"/>
  <c r="O758" i="5" s="1"/>
  <c r="P758" i="5" s="1"/>
  <c r="Q758" i="5" s="1"/>
  <c r="R758" i="5" s="1"/>
  <c r="S758" i="5" s="1"/>
  <c r="H758" i="5"/>
  <c r="G758" i="5"/>
  <c r="I758" i="5" s="1"/>
  <c r="V757" i="5" a="1"/>
  <c r="V757" i="5" s="1"/>
  <c r="T757" i="5"/>
  <c r="U757" i="5" s="1" a="1"/>
  <c r="U757" i="5" s="1"/>
  <c r="K757" i="5"/>
  <c r="I757" i="5"/>
  <c r="J757" i="5" s="1"/>
  <c r="L757" i="5" s="1"/>
  <c r="H757" i="5"/>
  <c r="G757" i="5"/>
  <c r="V756" i="5" a="1"/>
  <c r="V756" i="5" s="1"/>
  <c r="T756" i="5"/>
  <c r="U756" i="5" s="1" a="1"/>
  <c r="U756" i="5" s="1"/>
  <c r="I756" i="5"/>
  <c r="H756" i="5"/>
  <c r="G756" i="5"/>
  <c r="V755" i="5" a="1"/>
  <c r="V755" i="5" s="1"/>
  <c r="T755" i="5"/>
  <c r="U755" i="5" s="1" a="1"/>
  <c r="U755" i="5" s="1"/>
  <c r="H755" i="5"/>
  <c r="G755" i="5"/>
  <c r="I755" i="5" s="1"/>
  <c r="V754" i="5" a="1"/>
  <c r="V754" i="5" s="1"/>
  <c r="T754" i="5"/>
  <c r="U754" i="5" s="1" a="1"/>
  <c r="U754" i="5" s="1"/>
  <c r="H754" i="5"/>
  <c r="G754" i="5"/>
  <c r="I754" i="5" s="1"/>
  <c r="V753" i="5" a="1"/>
  <c r="V753" i="5" s="1"/>
  <c r="T753" i="5"/>
  <c r="U753" i="5" s="1" a="1"/>
  <c r="U753" i="5" s="1"/>
  <c r="K753" i="5"/>
  <c r="I753" i="5"/>
  <c r="J753" i="5" s="1"/>
  <c r="L753" i="5" s="1"/>
  <c r="H753" i="5"/>
  <c r="G753" i="5"/>
  <c r="V752" i="5" a="1"/>
  <c r="V752" i="5" s="1"/>
  <c r="T752" i="5"/>
  <c r="U752" i="5" s="1" a="1"/>
  <c r="U752" i="5" s="1"/>
  <c r="I752" i="5"/>
  <c r="H752" i="5"/>
  <c r="G752" i="5"/>
  <c r="V751" i="5" a="1"/>
  <c r="V751" i="5" s="1"/>
  <c r="T751" i="5"/>
  <c r="U751" i="5" s="1" a="1"/>
  <c r="U751" i="5" s="1"/>
  <c r="H751" i="5"/>
  <c r="G751" i="5"/>
  <c r="I751" i="5" s="1"/>
  <c r="V750" i="5" a="1"/>
  <c r="V750" i="5" s="1"/>
  <c r="T750" i="5"/>
  <c r="U750" i="5" s="1" a="1"/>
  <c r="U750" i="5" s="1"/>
  <c r="H750" i="5"/>
  <c r="G750" i="5"/>
  <c r="I750" i="5" s="1"/>
  <c r="V749" i="5" a="1"/>
  <c r="V749" i="5" s="1"/>
  <c r="T749" i="5"/>
  <c r="U749" i="5" s="1" a="1"/>
  <c r="U749" i="5" s="1"/>
  <c r="K749" i="5"/>
  <c r="I749" i="5"/>
  <c r="J749" i="5" s="1"/>
  <c r="L749" i="5" s="1"/>
  <c r="H749" i="5"/>
  <c r="G749" i="5"/>
  <c r="V748" i="5" a="1"/>
  <c r="V748" i="5" s="1"/>
  <c r="T748" i="5"/>
  <c r="U748" i="5" s="1" a="1"/>
  <c r="U748" i="5" s="1"/>
  <c r="I748" i="5"/>
  <c r="H748" i="5"/>
  <c r="G748" i="5"/>
  <c r="V747" i="5" a="1"/>
  <c r="V747" i="5" s="1"/>
  <c r="T747" i="5"/>
  <c r="U747" i="5" s="1" a="1"/>
  <c r="U747" i="5" s="1"/>
  <c r="H747" i="5"/>
  <c r="G747" i="5"/>
  <c r="I747" i="5" s="1"/>
  <c r="V746" i="5" a="1"/>
  <c r="V746" i="5" s="1"/>
  <c r="T746" i="5"/>
  <c r="U746" i="5" s="1" a="1"/>
  <c r="U746" i="5" s="1"/>
  <c r="M746" i="5"/>
  <c r="N746" i="5" s="1"/>
  <c r="O746" i="5" s="1"/>
  <c r="P746" i="5" s="1"/>
  <c r="Q746" i="5" s="1"/>
  <c r="R746" i="5" s="1"/>
  <c r="S746" i="5" s="1"/>
  <c r="H746" i="5"/>
  <c r="G746" i="5"/>
  <c r="I746" i="5" s="1"/>
  <c r="V745" i="5" a="1"/>
  <c r="V745" i="5" s="1"/>
  <c r="T745" i="5"/>
  <c r="U745" i="5" s="1" a="1"/>
  <c r="U745" i="5" s="1"/>
  <c r="K745" i="5"/>
  <c r="I745" i="5"/>
  <c r="J745" i="5" s="1"/>
  <c r="L745" i="5" s="1"/>
  <c r="H745" i="5"/>
  <c r="G745" i="5"/>
  <c r="V744" i="5" a="1"/>
  <c r="V744" i="5" s="1"/>
  <c r="T744" i="5"/>
  <c r="U744" i="5" s="1" a="1"/>
  <c r="U744" i="5" s="1"/>
  <c r="I744" i="5"/>
  <c r="H744" i="5"/>
  <c r="G744" i="5"/>
  <c r="V743" i="5" a="1"/>
  <c r="V743" i="5" s="1"/>
  <c r="T743" i="5"/>
  <c r="U743" i="5" s="1" a="1"/>
  <c r="U743" i="5" s="1"/>
  <c r="H743" i="5"/>
  <c r="G743" i="5"/>
  <c r="I743" i="5" s="1"/>
  <c r="V742" i="5" a="1"/>
  <c r="V742" i="5" s="1"/>
  <c r="T742" i="5"/>
  <c r="U742" i="5" s="1" a="1"/>
  <c r="U742" i="5" s="1"/>
  <c r="M742" i="5"/>
  <c r="N742" i="5" s="1"/>
  <c r="O742" i="5" s="1"/>
  <c r="P742" i="5" s="1"/>
  <c r="Q742" i="5" s="1"/>
  <c r="R742" i="5" s="1"/>
  <c r="S742" i="5" s="1"/>
  <c r="H742" i="5"/>
  <c r="G742" i="5"/>
  <c r="I742" i="5" s="1"/>
  <c r="V741" i="5" a="1"/>
  <c r="V741" i="5" s="1"/>
  <c r="T741" i="5"/>
  <c r="U741" i="5" s="1" a="1"/>
  <c r="U741" i="5" s="1"/>
  <c r="K741" i="5"/>
  <c r="I741" i="5"/>
  <c r="J741" i="5" s="1"/>
  <c r="L741" i="5" s="1"/>
  <c r="H741" i="5"/>
  <c r="G741" i="5"/>
  <c r="V740" i="5" a="1"/>
  <c r="V740" i="5" s="1"/>
  <c r="T740" i="5"/>
  <c r="U740" i="5" s="1" a="1"/>
  <c r="U740" i="5" s="1"/>
  <c r="I740" i="5"/>
  <c r="H740" i="5"/>
  <c r="G740" i="5"/>
  <c r="V739" i="5" a="1"/>
  <c r="V739" i="5" s="1"/>
  <c r="T739" i="5"/>
  <c r="U739" i="5" s="1" a="1"/>
  <c r="U739" i="5" s="1"/>
  <c r="H739" i="5"/>
  <c r="G739" i="5"/>
  <c r="I739" i="5" s="1"/>
  <c r="V738" i="5" a="1"/>
  <c r="V738" i="5" s="1"/>
  <c r="T738" i="5"/>
  <c r="U738" i="5" s="1" a="1"/>
  <c r="U738" i="5" s="1"/>
  <c r="H738" i="5"/>
  <c r="G738" i="5"/>
  <c r="I738" i="5" s="1"/>
  <c r="V737" i="5" a="1"/>
  <c r="V737" i="5" s="1"/>
  <c r="T737" i="5"/>
  <c r="U737" i="5" s="1" a="1"/>
  <c r="U737" i="5" s="1"/>
  <c r="K737" i="5"/>
  <c r="I737" i="5"/>
  <c r="J737" i="5" s="1"/>
  <c r="L737" i="5" s="1"/>
  <c r="H737" i="5"/>
  <c r="G737" i="5"/>
  <c r="V736" i="5" a="1"/>
  <c r="V736" i="5" s="1"/>
  <c r="T736" i="5"/>
  <c r="U736" i="5" s="1" a="1"/>
  <c r="U736" i="5" s="1"/>
  <c r="I736" i="5"/>
  <c r="H736" i="5"/>
  <c r="G736" i="5"/>
  <c r="V735" i="5" a="1"/>
  <c r="V735" i="5" s="1"/>
  <c r="T735" i="5"/>
  <c r="U735" i="5" s="1" a="1"/>
  <c r="U735" i="5" s="1"/>
  <c r="H735" i="5"/>
  <c r="G735" i="5"/>
  <c r="I735" i="5" s="1"/>
  <c r="V734" i="5" a="1"/>
  <c r="V734" i="5" s="1"/>
  <c r="T734" i="5"/>
  <c r="U734" i="5" s="1" a="1"/>
  <c r="U734" i="5" s="1"/>
  <c r="H734" i="5"/>
  <c r="G734" i="5"/>
  <c r="I734" i="5" s="1"/>
  <c r="V733" i="5" a="1"/>
  <c r="V733" i="5" s="1"/>
  <c r="T733" i="5"/>
  <c r="U733" i="5" s="1" a="1"/>
  <c r="U733" i="5" s="1"/>
  <c r="K733" i="5"/>
  <c r="I733" i="5"/>
  <c r="J733" i="5" s="1"/>
  <c r="L733" i="5" s="1"/>
  <c r="H733" i="5"/>
  <c r="G733" i="5"/>
  <c r="V732" i="5" a="1"/>
  <c r="V732" i="5" s="1"/>
  <c r="T732" i="5"/>
  <c r="U732" i="5" s="1" a="1"/>
  <c r="U732" i="5" s="1"/>
  <c r="I732" i="5"/>
  <c r="H732" i="5"/>
  <c r="G732" i="5"/>
  <c r="V731" i="5" a="1"/>
  <c r="V731" i="5" s="1"/>
  <c r="T731" i="5"/>
  <c r="U731" i="5" s="1" a="1"/>
  <c r="U731" i="5" s="1"/>
  <c r="H731" i="5"/>
  <c r="G731" i="5"/>
  <c r="I731" i="5" s="1"/>
  <c r="V730" i="5" a="1"/>
  <c r="V730" i="5" s="1"/>
  <c r="T730" i="5"/>
  <c r="U730" i="5" s="1" a="1"/>
  <c r="U730" i="5" s="1"/>
  <c r="M730" i="5"/>
  <c r="N730" i="5" s="1"/>
  <c r="O730" i="5" s="1"/>
  <c r="P730" i="5" s="1"/>
  <c r="Q730" i="5" s="1"/>
  <c r="R730" i="5" s="1"/>
  <c r="S730" i="5" s="1"/>
  <c r="H730" i="5"/>
  <c r="G730" i="5"/>
  <c r="I730" i="5" s="1"/>
  <c r="V729" i="5" a="1"/>
  <c r="V729" i="5" s="1"/>
  <c r="T729" i="5"/>
  <c r="U729" i="5" s="1" a="1"/>
  <c r="U729" i="5" s="1"/>
  <c r="K729" i="5"/>
  <c r="I729" i="5"/>
  <c r="J729" i="5" s="1"/>
  <c r="L729" i="5" s="1"/>
  <c r="H729" i="5"/>
  <c r="G729" i="5"/>
  <c r="V728" i="5" a="1"/>
  <c r="V728" i="5" s="1"/>
  <c r="T728" i="5"/>
  <c r="U728" i="5" s="1" a="1"/>
  <c r="U728" i="5" s="1"/>
  <c r="I728" i="5"/>
  <c r="H728" i="5"/>
  <c r="G728" i="5"/>
  <c r="V727" i="5" a="1"/>
  <c r="V727" i="5" s="1"/>
  <c r="T727" i="5"/>
  <c r="U727" i="5" s="1" a="1"/>
  <c r="U727" i="5" s="1"/>
  <c r="H727" i="5"/>
  <c r="G727" i="5"/>
  <c r="I727" i="5" s="1"/>
  <c r="V726" i="5" a="1"/>
  <c r="V726" i="5" s="1"/>
  <c r="T726" i="5"/>
  <c r="U726" i="5" s="1" a="1"/>
  <c r="U726" i="5" s="1"/>
  <c r="M726" i="5"/>
  <c r="N726" i="5" s="1"/>
  <c r="O726" i="5" s="1"/>
  <c r="P726" i="5" s="1"/>
  <c r="Q726" i="5" s="1"/>
  <c r="R726" i="5" s="1"/>
  <c r="S726" i="5" s="1"/>
  <c r="H726" i="5"/>
  <c r="G726" i="5"/>
  <c r="I726" i="5" s="1"/>
  <c r="V725" i="5" a="1"/>
  <c r="V725" i="5" s="1"/>
  <c r="T725" i="5"/>
  <c r="U725" i="5" s="1" a="1"/>
  <c r="U725" i="5" s="1"/>
  <c r="K725" i="5"/>
  <c r="I725" i="5"/>
  <c r="J725" i="5" s="1"/>
  <c r="L725" i="5" s="1"/>
  <c r="H725" i="5"/>
  <c r="G725" i="5"/>
  <c r="V724" i="5" a="1"/>
  <c r="V724" i="5" s="1"/>
  <c r="T724" i="5"/>
  <c r="U724" i="5" s="1" a="1"/>
  <c r="U724" i="5" s="1"/>
  <c r="I724" i="5"/>
  <c r="H724" i="5"/>
  <c r="G724" i="5"/>
  <c r="V723" i="5" a="1"/>
  <c r="V723" i="5" s="1"/>
  <c r="T723" i="5"/>
  <c r="U723" i="5" s="1" a="1"/>
  <c r="U723" i="5" s="1"/>
  <c r="H723" i="5"/>
  <c r="G723" i="5"/>
  <c r="I723" i="5" s="1"/>
  <c r="V722" i="5" a="1"/>
  <c r="V722" i="5" s="1"/>
  <c r="T722" i="5"/>
  <c r="U722" i="5" s="1" a="1"/>
  <c r="U722" i="5" s="1"/>
  <c r="H722" i="5"/>
  <c r="G722" i="5"/>
  <c r="I722" i="5" s="1"/>
  <c r="V721" i="5" a="1"/>
  <c r="V721" i="5" s="1"/>
  <c r="T721" i="5"/>
  <c r="U721" i="5" s="1" a="1"/>
  <c r="U721" i="5" s="1"/>
  <c r="K721" i="5"/>
  <c r="I721" i="5"/>
  <c r="J721" i="5" s="1"/>
  <c r="L721" i="5" s="1"/>
  <c r="H721" i="5"/>
  <c r="G721" i="5"/>
  <c r="V720" i="5" a="1"/>
  <c r="V720" i="5" s="1"/>
  <c r="T720" i="5"/>
  <c r="U720" i="5" s="1" a="1"/>
  <c r="U720" i="5" s="1"/>
  <c r="I720" i="5"/>
  <c r="H720" i="5"/>
  <c r="G720" i="5"/>
  <c r="V719" i="5" a="1"/>
  <c r="V719" i="5" s="1"/>
  <c r="T719" i="5"/>
  <c r="U719" i="5" s="1" a="1"/>
  <c r="U719" i="5" s="1"/>
  <c r="H719" i="5"/>
  <c r="G719" i="5"/>
  <c r="I719" i="5" s="1"/>
  <c r="V718" i="5" a="1"/>
  <c r="V718" i="5" s="1"/>
  <c r="T718" i="5"/>
  <c r="U718" i="5" s="1" a="1"/>
  <c r="U718" i="5" s="1"/>
  <c r="H718" i="5"/>
  <c r="G718" i="5"/>
  <c r="I718" i="5" s="1"/>
  <c r="V717" i="5" a="1"/>
  <c r="V717" i="5" s="1"/>
  <c r="T717" i="5"/>
  <c r="U717" i="5" s="1" a="1"/>
  <c r="U717" i="5" s="1"/>
  <c r="K717" i="5"/>
  <c r="I717" i="5"/>
  <c r="J717" i="5" s="1"/>
  <c r="L717" i="5" s="1"/>
  <c r="H717" i="5"/>
  <c r="G717" i="5"/>
  <c r="V716" i="5" a="1"/>
  <c r="V716" i="5" s="1"/>
  <c r="T716" i="5"/>
  <c r="U716" i="5" s="1" a="1"/>
  <c r="U716" i="5" s="1"/>
  <c r="I716" i="5"/>
  <c r="H716" i="5"/>
  <c r="G716" i="5"/>
  <c r="V715" i="5" a="1"/>
  <c r="V715" i="5" s="1"/>
  <c r="T715" i="5"/>
  <c r="U715" i="5" s="1" a="1"/>
  <c r="U715" i="5" s="1"/>
  <c r="H715" i="5"/>
  <c r="G715" i="5"/>
  <c r="I715" i="5" s="1"/>
  <c r="V714" i="5" a="1"/>
  <c r="V714" i="5" s="1"/>
  <c r="T714" i="5"/>
  <c r="U714" i="5" s="1" a="1"/>
  <c r="U714" i="5" s="1"/>
  <c r="M714" i="5"/>
  <c r="N714" i="5" s="1"/>
  <c r="O714" i="5" s="1"/>
  <c r="P714" i="5" s="1"/>
  <c r="Q714" i="5" s="1"/>
  <c r="R714" i="5" s="1"/>
  <c r="S714" i="5" s="1"/>
  <c r="H714" i="5"/>
  <c r="G714" i="5"/>
  <c r="I714" i="5" s="1"/>
  <c r="V713" i="5" a="1"/>
  <c r="V713" i="5" s="1"/>
  <c r="T713" i="5"/>
  <c r="U713" i="5" s="1" a="1"/>
  <c r="U713" i="5" s="1"/>
  <c r="K713" i="5"/>
  <c r="I713" i="5"/>
  <c r="J713" i="5" s="1"/>
  <c r="L713" i="5" s="1"/>
  <c r="H713" i="5"/>
  <c r="G713" i="5"/>
  <c r="V712" i="5" a="1"/>
  <c r="V712" i="5" s="1"/>
  <c r="T712" i="5"/>
  <c r="U712" i="5" s="1" a="1"/>
  <c r="U712" i="5" s="1"/>
  <c r="I712" i="5"/>
  <c r="H712" i="5"/>
  <c r="G712" i="5"/>
  <c r="V711" i="5" a="1"/>
  <c r="V711" i="5" s="1"/>
  <c r="T711" i="5"/>
  <c r="U711" i="5" s="1" a="1"/>
  <c r="U711" i="5" s="1"/>
  <c r="H711" i="5"/>
  <c r="G711" i="5"/>
  <c r="I711" i="5" s="1"/>
  <c r="V710" i="5" a="1"/>
  <c r="V710" i="5" s="1"/>
  <c r="T710" i="5"/>
  <c r="U710" i="5" s="1" a="1"/>
  <c r="U710" i="5" s="1"/>
  <c r="M710" i="5"/>
  <c r="N710" i="5" s="1"/>
  <c r="O710" i="5" s="1"/>
  <c r="P710" i="5" s="1"/>
  <c r="Q710" i="5" s="1"/>
  <c r="R710" i="5" s="1"/>
  <c r="S710" i="5" s="1"/>
  <c r="H710" i="5"/>
  <c r="G710" i="5"/>
  <c r="I710" i="5" s="1"/>
  <c r="V709" i="5" a="1"/>
  <c r="V709" i="5" s="1"/>
  <c r="T709" i="5"/>
  <c r="U709" i="5" s="1" a="1"/>
  <c r="U709" i="5" s="1"/>
  <c r="K709" i="5"/>
  <c r="I709" i="5"/>
  <c r="J709" i="5" s="1"/>
  <c r="L709" i="5" s="1"/>
  <c r="H709" i="5"/>
  <c r="G709" i="5"/>
  <c r="V708" i="5" a="1"/>
  <c r="V708" i="5" s="1"/>
  <c r="T708" i="5"/>
  <c r="U708" i="5" s="1" a="1"/>
  <c r="U708" i="5" s="1"/>
  <c r="I708" i="5"/>
  <c r="H708" i="5"/>
  <c r="G708" i="5"/>
  <c r="V707" i="5" a="1"/>
  <c r="V707" i="5" s="1"/>
  <c r="T707" i="5"/>
  <c r="U707" i="5" s="1" a="1"/>
  <c r="U707" i="5" s="1"/>
  <c r="H707" i="5"/>
  <c r="G707" i="5"/>
  <c r="I707" i="5" s="1"/>
  <c r="V706" i="5" a="1"/>
  <c r="V706" i="5" s="1"/>
  <c r="T706" i="5"/>
  <c r="U706" i="5" s="1" a="1"/>
  <c r="U706" i="5" s="1"/>
  <c r="H706" i="5"/>
  <c r="G706" i="5"/>
  <c r="I706" i="5" s="1"/>
  <c r="V705" i="5" a="1"/>
  <c r="V705" i="5" s="1"/>
  <c r="T705" i="5"/>
  <c r="U705" i="5" s="1" a="1"/>
  <c r="U705" i="5" s="1"/>
  <c r="K705" i="5"/>
  <c r="I705" i="5"/>
  <c r="J705" i="5" s="1"/>
  <c r="L705" i="5" s="1"/>
  <c r="H705" i="5"/>
  <c r="G705" i="5"/>
  <c r="V704" i="5" a="1"/>
  <c r="V704" i="5" s="1"/>
  <c r="T704" i="5"/>
  <c r="U704" i="5" s="1" a="1"/>
  <c r="U704" i="5" s="1"/>
  <c r="I704" i="5"/>
  <c r="H704" i="5"/>
  <c r="G704" i="5"/>
  <c r="V703" i="5" a="1"/>
  <c r="V703" i="5" s="1"/>
  <c r="T703" i="5"/>
  <c r="U703" i="5" s="1" a="1"/>
  <c r="U703" i="5" s="1"/>
  <c r="H703" i="5"/>
  <c r="G703" i="5"/>
  <c r="I703" i="5" s="1"/>
  <c r="V702" i="5" a="1"/>
  <c r="V702" i="5" s="1"/>
  <c r="T702" i="5"/>
  <c r="U702" i="5" s="1" a="1"/>
  <c r="U702" i="5" s="1"/>
  <c r="H702" i="5"/>
  <c r="G702" i="5"/>
  <c r="I702" i="5" s="1"/>
  <c r="V701" i="5" a="1"/>
  <c r="V701" i="5" s="1"/>
  <c r="T701" i="5"/>
  <c r="U701" i="5" s="1" a="1"/>
  <c r="U701" i="5" s="1"/>
  <c r="J701" i="5"/>
  <c r="L701" i="5" s="1"/>
  <c r="I701" i="5"/>
  <c r="M701" i="5" s="1"/>
  <c r="N701" i="5" s="1"/>
  <c r="O701" i="5" s="1"/>
  <c r="P701" i="5" s="1"/>
  <c r="Q701" i="5" s="1"/>
  <c r="R701" i="5" s="1"/>
  <c r="S701" i="5" s="1"/>
  <c r="H701" i="5"/>
  <c r="G701" i="5"/>
  <c r="V700" i="5" a="1"/>
  <c r="V700" i="5" s="1"/>
  <c r="T700" i="5"/>
  <c r="U700" i="5" s="1" a="1"/>
  <c r="U700" i="5" s="1"/>
  <c r="H700" i="5"/>
  <c r="G700" i="5"/>
  <c r="V699" i="5" a="1"/>
  <c r="V699" i="5" s="1"/>
  <c r="T699" i="5"/>
  <c r="U699" i="5" s="1" a="1"/>
  <c r="U699" i="5" s="1"/>
  <c r="N699" i="5"/>
  <c r="O699" i="5" s="1"/>
  <c r="P699" i="5" s="1"/>
  <c r="Q699" i="5" s="1"/>
  <c r="R699" i="5" s="1"/>
  <c r="S699" i="5" s="1"/>
  <c r="J699" i="5"/>
  <c r="L699" i="5" s="1"/>
  <c r="I699" i="5"/>
  <c r="M699" i="5" s="1"/>
  <c r="H699" i="5"/>
  <c r="G699" i="5"/>
  <c r="V698" i="5" a="1"/>
  <c r="V698" i="5" s="1"/>
  <c r="T698" i="5"/>
  <c r="U698" i="5" s="1" a="1"/>
  <c r="U698" i="5" s="1"/>
  <c r="H698" i="5"/>
  <c r="G698" i="5"/>
  <c r="I698" i="5" s="1"/>
  <c r="V697" i="5" a="1"/>
  <c r="V697" i="5" s="1"/>
  <c r="T697" i="5"/>
  <c r="U697" i="5" s="1" a="1"/>
  <c r="U697" i="5" s="1"/>
  <c r="N697" i="5"/>
  <c r="O697" i="5" s="1"/>
  <c r="P697" i="5" s="1"/>
  <c r="Q697" i="5" s="1"/>
  <c r="R697" i="5" s="1"/>
  <c r="S697" i="5" s="1"/>
  <c r="J697" i="5"/>
  <c r="L697" i="5" s="1"/>
  <c r="I697" i="5"/>
  <c r="M697" i="5" s="1"/>
  <c r="H697" i="5"/>
  <c r="G697" i="5"/>
  <c r="V696" i="5" a="1"/>
  <c r="V696" i="5" s="1"/>
  <c r="T696" i="5"/>
  <c r="U696" i="5" s="1" a="1"/>
  <c r="U696" i="5" s="1"/>
  <c r="H696" i="5"/>
  <c r="G696" i="5"/>
  <c r="V695" i="5" a="1"/>
  <c r="V695" i="5" s="1"/>
  <c r="T695" i="5"/>
  <c r="U695" i="5" s="1" a="1"/>
  <c r="U695" i="5" s="1"/>
  <c r="J695" i="5"/>
  <c r="L695" i="5" s="1"/>
  <c r="I695" i="5"/>
  <c r="M695" i="5" s="1"/>
  <c r="N695" i="5" s="1"/>
  <c r="O695" i="5" s="1"/>
  <c r="P695" i="5" s="1"/>
  <c r="Q695" i="5" s="1"/>
  <c r="R695" i="5" s="1"/>
  <c r="S695" i="5" s="1"/>
  <c r="H695" i="5"/>
  <c r="G695" i="5"/>
  <c r="V694" i="5" a="1"/>
  <c r="V694" i="5" s="1"/>
  <c r="T694" i="5"/>
  <c r="U694" i="5" s="1" a="1"/>
  <c r="U694" i="5" s="1"/>
  <c r="H694" i="5"/>
  <c r="G694" i="5"/>
  <c r="I694" i="5" s="1"/>
  <c r="V693" i="5" a="1"/>
  <c r="V693" i="5" s="1"/>
  <c r="T693" i="5"/>
  <c r="U693" i="5" s="1" a="1"/>
  <c r="U693" i="5" s="1"/>
  <c r="J693" i="5"/>
  <c r="L693" i="5" s="1"/>
  <c r="I693" i="5"/>
  <c r="M693" i="5" s="1"/>
  <c r="N693" i="5" s="1"/>
  <c r="O693" i="5" s="1"/>
  <c r="P693" i="5" s="1"/>
  <c r="Q693" i="5" s="1"/>
  <c r="R693" i="5" s="1"/>
  <c r="S693" i="5" s="1"/>
  <c r="H693" i="5"/>
  <c r="G693" i="5"/>
  <c r="V692" i="5" a="1"/>
  <c r="V692" i="5" s="1"/>
  <c r="T692" i="5"/>
  <c r="U692" i="5" s="1" a="1"/>
  <c r="U692" i="5" s="1"/>
  <c r="H692" i="5"/>
  <c r="G692" i="5"/>
  <c r="V691" i="5" a="1"/>
  <c r="V691" i="5" s="1"/>
  <c r="T691" i="5"/>
  <c r="U691" i="5" s="1" a="1"/>
  <c r="U691" i="5" s="1"/>
  <c r="N691" i="5"/>
  <c r="O691" i="5" s="1"/>
  <c r="P691" i="5" s="1"/>
  <c r="Q691" i="5" s="1"/>
  <c r="R691" i="5" s="1"/>
  <c r="S691" i="5" s="1"/>
  <c r="J691" i="5"/>
  <c r="L691" i="5" s="1"/>
  <c r="I691" i="5"/>
  <c r="M691" i="5" s="1"/>
  <c r="H691" i="5"/>
  <c r="G691" i="5"/>
  <c r="V690" i="5" a="1"/>
  <c r="V690" i="5" s="1"/>
  <c r="T690" i="5"/>
  <c r="U690" i="5" s="1" a="1"/>
  <c r="U690" i="5" s="1"/>
  <c r="H690" i="5"/>
  <c r="G690" i="5"/>
  <c r="I690" i="5" s="1"/>
  <c r="V689" i="5" a="1"/>
  <c r="V689" i="5" s="1"/>
  <c r="T689" i="5"/>
  <c r="U689" i="5" s="1" a="1"/>
  <c r="U689" i="5" s="1"/>
  <c r="N689" i="5"/>
  <c r="O689" i="5" s="1"/>
  <c r="P689" i="5" s="1"/>
  <c r="Q689" i="5" s="1"/>
  <c r="R689" i="5" s="1"/>
  <c r="S689" i="5" s="1"/>
  <c r="J689" i="5"/>
  <c r="L689" i="5" s="1"/>
  <c r="I689" i="5"/>
  <c r="M689" i="5" s="1"/>
  <c r="H689" i="5"/>
  <c r="G689" i="5"/>
  <c r="V688" i="5" a="1"/>
  <c r="V688" i="5" s="1"/>
  <c r="T688" i="5"/>
  <c r="U688" i="5" s="1" a="1"/>
  <c r="U688" i="5" s="1"/>
  <c r="H688" i="5"/>
  <c r="G688" i="5"/>
  <c r="V687" i="5" a="1"/>
  <c r="V687" i="5" s="1"/>
  <c r="T687" i="5"/>
  <c r="U687" i="5" s="1" a="1"/>
  <c r="U687" i="5" s="1"/>
  <c r="J687" i="5"/>
  <c r="L687" i="5" s="1"/>
  <c r="I687" i="5"/>
  <c r="M687" i="5" s="1"/>
  <c r="N687" i="5" s="1"/>
  <c r="O687" i="5" s="1"/>
  <c r="P687" i="5" s="1"/>
  <c r="Q687" i="5" s="1"/>
  <c r="R687" i="5" s="1"/>
  <c r="S687" i="5" s="1"/>
  <c r="H687" i="5"/>
  <c r="G687" i="5"/>
  <c r="V686" i="5" a="1"/>
  <c r="V686" i="5" s="1"/>
  <c r="T686" i="5"/>
  <c r="U686" i="5" s="1" a="1"/>
  <c r="U686" i="5" s="1"/>
  <c r="H686" i="5"/>
  <c r="G686" i="5"/>
  <c r="V685" i="5" a="1"/>
  <c r="V685" i="5" s="1"/>
  <c r="T685" i="5"/>
  <c r="U685" i="5" s="1" a="1"/>
  <c r="U685" i="5" s="1"/>
  <c r="N685" i="5"/>
  <c r="O685" i="5" s="1"/>
  <c r="P685" i="5" s="1"/>
  <c r="Q685" i="5" s="1"/>
  <c r="R685" i="5" s="1"/>
  <c r="S685" i="5" s="1"/>
  <c r="J685" i="5"/>
  <c r="L685" i="5" s="1"/>
  <c r="I685" i="5"/>
  <c r="M685" i="5" s="1"/>
  <c r="H685" i="5"/>
  <c r="G685" i="5"/>
  <c r="V684" i="5" a="1"/>
  <c r="V684" i="5" s="1"/>
  <c r="T684" i="5"/>
  <c r="U684" i="5" s="1" a="1"/>
  <c r="U684" i="5" s="1"/>
  <c r="H684" i="5"/>
  <c r="G684" i="5"/>
  <c r="V683" i="5" a="1"/>
  <c r="V683" i="5" s="1"/>
  <c r="T683" i="5"/>
  <c r="U683" i="5" s="1" a="1"/>
  <c r="U683" i="5" s="1"/>
  <c r="J683" i="5"/>
  <c r="L683" i="5" s="1"/>
  <c r="I683" i="5"/>
  <c r="M683" i="5" s="1"/>
  <c r="N683" i="5" s="1"/>
  <c r="O683" i="5" s="1"/>
  <c r="P683" i="5" s="1"/>
  <c r="Q683" i="5" s="1"/>
  <c r="R683" i="5" s="1"/>
  <c r="S683" i="5" s="1"/>
  <c r="H683" i="5"/>
  <c r="G683" i="5"/>
  <c r="V682" i="5" a="1"/>
  <c r="V682" i="5" s="1"/>
  <c r="T682" i="5"/>
  <c r="U682" i="5" s="1" a="1"/>
  <c r="U682" i="5" s="1"/>
  <c r="H682" i="5"/>
  <c r="G682" i="5"/>
  <c r="V681" i="5" a="1"/>
  <c r="V681" i="5" s="1"/>
  <c r="T681" i="5"/>
  <c r="U681" i="5" s="1" a="1"/>
  <c r="U681" i="5" s="1"/>
  <c r="N681" i="5"/>
  <c r="O681" i="5" s="1"/>
  <c r="P681" i="5" s="1"/>
  <c r="Q681" i="5" s="1"/>
  <c r="R681" i="5" s="1"/>
  <c r="S681" i="5" s="1"/>
  <c r="J681" i="5"/>
  <c r="L681" i="5" s="1"/>
  <c r="I681" i="5"/>
  <c r="M681" i="5" s="1"/>
  <c r="H681" i="5"/>
  <c r="G681" i="5"/>
  <c r="V680" i="5" a="1"/>
  <c r="V680" i="5" s="1"/>
  <c r="T680" i="5"/>
  <c r="U680" i="5" s="1" a="1"/>
  <c r="U680" i="5" s="1"/>
  <c r="H680" i="5"/>
  <c r="G680" i="5"/>
  <c r="V679" i="5" a="1"/>
  <c r="V679" i="5" s="1"/>
  <c r="T679" i="5"/>
  <c r="U679" i="5" s="1" a="1"/>
  <c r="U679" i="5" s="1"/>
  <c r="J679" i="5"/>
  <c r="L679" i="5" s="1"/>
  <c r="I679" i="5"/>
  <c r="M679" i="5" s="1"/>
  <c r="N679" i="5" s="1"/>
  <c r="O679" i="5" s="1"/>
  <c r="P679" i="5" s="1"/>
  <c r="Q679" i="5" s="1"/>
  <c r="R679" i="5" s="1"/>
  <c r="S679" i="5" s="1"/>
  <c r="H679" i="5"/>
  <c r="G679" i="5"/>
  <c r="V678" i="5" a="1"/>
  <c r="V678" i="5" s="1"/>
  <c r="T678" i="5"/>
  <c r="U678" i="5" s="1" a="1"/>
  <c r="U678" i="5" s="1"/>
  <c r="H678" i="5"/>
  <c r="G678" i="5"/>
  <c r="V677" i="5" a="1"/>
  <c r="V677" i="5" s="1"/>
  <c r="T677" i="5"/>
  <c r="U677" i="5" s="1" a="1"/>
  <c r="U677" i="5" s="1"/>
  <c r="N677" i="5"/>
  <c r="O677" i="5" s="1"/>
  <c r="P677" i="5" s="1"/>
  <c r="Q677" i="5" s="1"/>
  <c r="R677" i="5" s="1"/>
  <c r="S677" i="5" s="1"/>
  <c r="J677" i="5"/>
  <c r="L677" i="5" s="1"/>
  <c r="I677" i="5"/>
  <c r="M677" i="5" s="1"/>
  <c r="H677" i="5"/>
  <c r="G677" i="5"/>
  <c r="V676" i="5" a="1"/>
  <c r="V676" i="5" s="1"/>
  <c r="T676" i="5"/>
  <c r="U676" i="5" s="1" a="1"/>
  <c r="U676" i="5" s="1"/>
  <c r="H676" i="5"/>
  <c r="G676" i="5"/>
  <c r="V675" i="5" a="1"/>
  <c r="V675" i="5" s="1"/>
  <c r="T675" i="5"/>
  <c r="U675" i="5" s="1" a="1"/>
  <c r="U675" i="5" s="1"/>
  <c r="J675" i="5"/>
  <c r="L675" i="5" s="1"/>
  <c r="I675" i="5"/>
  <c r="M675" i="5" s="1"/>
  <c r="N675" i="5" s="1"/>
  <c r="O675" i="5" s="1"/>
  <c r="P675" i="5" s="1"/>
  <c r="Q675" i="5" s="1"/>
  <c r="R675" i="5" s="1"/>
  <c r="S675" i="5" s="1"/>
  <c r="H675" i="5"/>
  <c r="G675" i="5"/>
  <c r="V674" i="5" a="1"/>
  <c r="V674" i="5" s="1"/>
  <c r="T674" i="5"/>
  <c r="U674" i="5" s="1" a="1"/>
  <c r="U674" i="5" s="1"/>
  <c r="H674" i="5"/>
  <c r="G674" i="5"/>
  <c r="V673" i="5" a="1"/>
  <c r="V673" i="5" s="1"/>
  <c r="T673" i="5"/>
  <c r="U673" i="5" s="1" a="1"/>
  <c r="U673" i="5" s="1"/>
  <c r="N673" i="5"/>
  <c r="O673" i="5" s="1"/>
  <c r="P673" i="5" s="1"/>
  <c r="Q673" i="5" s="1"/>
  <c r="R673" i="5" s="1"/>
  <c r="S673" i="5" s="1"/>
  <c r="J673" i="5"/>
  <c r="L673" i="5" s="1"/>
  <c r="I673" i="5"/>
  <c r="M673" i="5" s="1"/>
  <c r="H673" i="5"/>
  <c r="G673" i="5"/>
  <c r="V672" i="5" a="1"/>
  <c r="V672" i="5" s="1"/>
  <c r="T672" i="5"/>
  <c r="U672" i="5" s="1" a="1"/>
  <c r="U672" i="5" s="1"/>
  <c r="H672" i="5"/>
  <c r="G672" i="5"/>
  <c r="V671" i="5" a="1"/>
  <c r="V671" i="5" s="1"/>
  <c r="T671" i="5"/>
  <c r="U671" i="5" s="1" a="1"/>
  <c r="U671" i="5" s="1"/>
  <c r="J671" i="5"/>
  <c r="L671" i="5" s="1"/>
  <c r="I671" i="5"/>
  <c r="M671" i="5" s="1"/>
  <c r="N671" i="5" s="1"/>
  <c r="O671" i="5" s="1"/>
  <c r="P671" i="5" s="1"/>
  <c r="Q671" i="5" s="1"/>
  <c r="R671" i="5" s="1"/>
  <c r="S671" i="5" s="1"/>
  <c r="H671" i="5"/>
  <c r="G671" i="5"/>
  <c r="V670" i="5" a="1"/>
  <c r="V670" i="5" s="1"/>
  <c r="T670" i="5"/>
  <c r="U670" i="5" s="1" a="1"/>
  <c r="U670" i="5" s="1"/>
  <c r="H670" i="5"/>
  <c r="G670" i="5"/>
  <c r="V669" i="5" a="1"/>
  <c r="V669" i="5" s="1"/>
  <c r="T669" i="5"/>
  <c r="U669" i="5" s="1" a="1"/>
  <c r="U669" i="5" s="1"/>
  <c r="N669" i="5"/>
  <c r="O669" i="5" s="1"/>
  <c r="P669" i="5" s="1"/>
  <c r="Q669" i="5" s="1"/>
  <c r="R669" i="5" s="1"/>
  <c r="S669" i="5" s="1"/>
  <c r="J669" i="5"/>
  <c r="L669" i="5" s="1"/>
  <c r="I669" i="5"/>
  <c r="M669" i="5" s="1"/>
  <c r="H669" i="5"/>
  <c r="G669" i="5"/>
  <c r="V668" i="5" a="1"/>
  <c r="V668" i="5" s="1"/>
  <c r="T668" i="5"/>
  <c r="U668" i="5" s="1" a="1"/>
  <c r="U668" i="5" s="1"/>
  <c r="H668" i="5"/>
  <c r="G668" i="5"/>
  <c r="V667" i="5" a="1"/>
  <c r="V667" i="5" s="1"/>
  <c r="T667" i="5"/>
  <c r="U667" i="5" s="1" a="1"/>
  <c r="U667" i="5" s="1"/>
  <c r="J667" i="5"/>
  <c r="L667" i="5" s="1"/>
  <c r="I667" i="5"/>
  <c r="M667" i="5" s="1"/>
  <c r="N667" i="5" s="1"/>
  <c r="O667" i="5" s="1"/>
  <c r="P667" i="5" s="1"/>
  <c r="Q667" i="5" s="1"/>
  <c r="R667" i="5" s="1"/>
  <c r="S667" i="5" s="1"/>
  <c r="H667" i="5"/>
  <c r="G667" i="5"/>
  <c r="V666" i="5" a="1"/>
  <c r="V666" i="5" s="1"/>
  <c r="T666" i="5"/>
  <c r="U666" i="5" s="1" a="1"/>
  <c r="U666" i="5" s="1"/>
  <c r="H666" i="5"/>
  <c r="G666" i="5"/>
  <c r="V665" i="5" a="1"/>
  <c r="V665" i="5" s="1"/>
  <c r="T665" i="5"/>
  <c r="U665" i="5" s="1" a="1"/>
  <c r="U665" i="5" s="1"/>
  <c r="N665" i="5"/>
  <c r="O665" i="5" s="1"/>
  <c r="P665" i="5" s="1"/>
  <c r="Q665" i="5" s="1"/>
  <c r="R665" i="5" s="1"/>
  <c r="S665" i="5" s="1"/>
  <c r="J665" i="5"/>
  <c r="L665" i="5" s="1"/>
  <c r="I665" i="5"/>
  <c r="M665" i="5" s="1"/>
  <c r="H665" i="5"/>
  <c r="G665" i="5"/>
  <c r="V664" i="5" a="1"/>
  <c r="V664" i="5" s="1"/>
  <c r="T664" i="5"/>
  <c r="U664" i="5" s="1" a="1"/>
  <c r="U664" i="5" s="1"/>
  <c r="H664" i="5"/>
  <c r="G664" i="5"/>
  <c r="V663" i="5" a="1"/>
  <c r="V663" i="5" s="1"/>
  <c r="T663" i="5"/>
  <c r="U663" i="5" s="1" a="1"/>
  <c r="U663" i="5" s="1"/>
  <c r="J663" i="5"/>
  <c r="L663" i="5" s="1"/>
  <c r="I663" i="5"/>
  <c r="M663" i="5" s="1"/>
  <c r="N663" i="5" s="1"/>
  <c r="O663" i="5" s="1"/>
  <c r="P663" i="5" s="1"/>
  <c r="Q663" i="5" s="1"/>
  <c r="R663" i="5" s="1"/>
  <c r="S663" i="5" s="1"/>
  <c r="H663" i="5"/>
  <c r="G663" i="5"/>
  <c r="V662" i="5" a="1"/>
  <c r="V662" i="5" s="1"/>
  <c r="T662" i="5"/>
  <c r="U662" i="5" s="1" a="1"/>
  <c r="U662" i="5" s="1"/>
  <c r="H662" i="5"/>
  <c r="G662" i="5"/>
  <c r="V661" i="5" a="1"/>
  <c r="V661" i="5" s="1"/>
  <c r="T661" i="5"/>
  <c r="U661" i="5" s="1" a="1"/>
  <c r="U661" i="5" s="1"/>
  <c r="N661" i="5"/>
  <c r="O661" i="5" s="1"/>
  <c r="P661" i="5" s="1"/>
  <c r="Q661" i="5" s="1"/>
  <c r="R661" i="5" s="1"/>
  <c r="S661" i="5" s="1"/>
  <c r="J661" i="5"/>
  <c r="L661" i="5" s="1"/>
  <c r="I661" i="5"/>
  <c r="M661" i="5" s="1"/>
  <c r="H661" i="5"/>
  <c r="G661" i="5"/>
  <c r="V660" i="5" a="1"/>
  <c r="V660" i="5" s="1"/>
  <c r="T660" i="5"/>
  <c r="U660" i="5" s="1" a="1"/>
  <c r="U660" i="5" s="1"/>
  <c r="H660" i="5"/>
  <c r="G660" i="5"/>
  <c r="V659" i="5" a="1"/>
  <c r="V659" i="5" s="1"/>
  <c r="T659" i="5"/>
  <c r="U659" i="5" s="1" a="1"/>
  <c r="U659" i="5" s="1"/>
  <c r="J659" i="5"/>
  <c r="L659" i="5" s="1"/>
  <c r="I659" i="5"/>
  <c r="M659" i="5" s="1"/>
  <c r="N659" i="5" s="1"/>
  <c r="O659" i="5" s="1"/>
  <c r="P659" i="5" s="1"/>
  <c r="Q659" i="5" s="1"/>
  <c r="R659" i="5" s="1"/>
  <c r="S659" i="5" s="1"/>
  <c r="H659" i="5"/>
  <c r="G659" i="5"/>
  <c r="V658" i="5" a="1"/>
  <c r="V658" i="5" s="1"/>
  <c r="T658" i="5"/>
  <c r="U658" i="5" s="1" a="1"/>
  <c r="U658" i="5" s="1"/>
  <c r="H658" i="5"/>
  <c r="G658" i="5"/>
  <c r="V657" i="5" a="1"/>
  <c r="V657" i="5" s="1"/>
  <c r="T657" i="5"/>
  <c r="U657" i="5" s="1" a="1"/>
  <c r="U657" i="5" s="1"/>
  <c r="N657" i="5"/>
  <c r="O657" i="5" s="1"/>
  <c r="P657" i="5" s="1"/>
  <c r="Q657" i="5" s="1"/>
  <c r="R657" i="5" s="1"/>
  <c r="S657" i="5" s="1"/>
  <c r="J657" i="5"/>
  <c r="L657" i="5" s="1"/>
  <c r="I657" i="5"/>
  <c r="M657" i="5" s="1"/>
  <c r="H657" i="5"/>
  <c r="G657" i="5"/>
  <c r="V656" i="5" a="1"/>
  <c r="V656" i="5" s="1"/>
  <c r="T656" i="5"/>
  <c r="U656" i="5" s="1" a="1"/>
  <c r="U656" i="5" s="1"/>
  <c r="H656" i="5"/>
  <c r="G656" i="5"/>
  <c r="V655" i="5" a="1"/>
  <c r="V655" i="5" s="1"/>
  <c r="T655" i="5"/>
  <c r="U655" i="5" s="1" a="1"/>
  <c r="U655" i="5" s="1"/>
  <c r="J655" i="5"/>
  <c r="L655" i="5" s="1"/>
  <c r="I655" i="5"/>
  <c r="M655" i="5" s="1"/>
  <c r="N655" i="5" s="1"/>
  <c r="O655" i="5" s="1"/>
  <c r="P655" i="5" s="1"/>
  <c r="Q655" i="5" s="1"/>
  <c r="R655" i="5" s="1"/>
  <c r="S655" i="5" s="1"/>
  <c r="H655" i="5"/>
  <c r="G655" i="5"/>
  <c r="V654" i="5" a="1"/>
  <c r="V654" i="5" s="1"/>
  <c r="T654" i="5"/>
  <c r="U654" i="5" s="1" a="1"/>
  <c r="U654" i="5" s="1"/>
  <c r="H654" i="5"/>
  <c r="G654" i="5"/>
  <c r="V653" i="5" a="1"/>
  <c r="V653" i="5" s="1"/>
  <c r="T653" i="5"/>
  <c r="U653" i="5" s="1" a="1"/>
  <c r="U653" i="5" s="1"/>
  <c r="N653" i="5"/>
  <c r="O653" i="5" s="1"/>
  <c r="P653" i="5" s="1"/>
  <c r="Q653" i="5" s="1"/>
  <c r="R653" i="5" s="1"/>
  <c r="S653" i="5" s="1"/>
  <c r="J653" i="5"/>
  <c r="L653" i="5" s="1"/>
  <c r="I653" i="5"/>
  <c r="M653" i="5" s="1"/>
  <c r="H653" i="5"/>
  <c r="G653" i="5"/>
  <c r="V652" i="5" a="1"/>
  <c r="V652" i="5" s="1"/>
  <c r="T652" i="5"/>
  <c r="U652" i="5" s="1" a="1"/>
  <c r="U652" i="5" s="1"/>
  <c r="H652" i="5"/>
  <c r="G652" i="5"/>
  <c r="V651" i="5" a="1"/>
  <c r="V651" i="5" s="1"/>
  <c r="T651" i="5"/>
  <c r="U651" i="5" s="1" a="1"/>
  <c r="U651" i="5" s="1"/>
  <c r="J651" i="5"/>
  <c r="L651" i="5" s="1"/>
  <c r="I651" i="5"/>
  <c r="M651" i="5" s="1"/>
  <c r="N651" i="5" s="1"/>
  <c r="O651" i="5" s="1"/>
  <c r="P651" i="5" s="1"/>
  <c r="Q651" i="5" s="1"/>
  <c r="R651" i="5" s="1"/>
  <c r="S651" i="5" s="1"/>
  <c r="H651" i="5"/>
  <c r="G651" i="5"/>
  <c r="V650" i="5" a="1"/>
  <c r="V650" i="5" s="1"/>
  <c r="T650" i="5"/>
  <c r="U650" i="5" s="1" a="1"/>
  <c r="U650" i="5" s="1"/>
  <c r="H650" i="5"/>
  <c r="G650" i="5"/>
  <c r="V649" i="5" a="1"/>
  <c r="V649" i="5" s="1"/>
  <c r="T649" i="5"/>
  <c r="U649" i="5" s="1" a="1"/>
  <c r="U649" i="5" s="1"/>
  <c r="N649" i="5"/>
  <c r="O649" i="5" s="1"/>
  <c r="P649" i="5" s="1"/>
  <c r="Q649" i="5" s="1"/>
  <c r="R649" i="5" s="1"/>
  <c r="S649" i="5" s="1"/>
  <c r="J649" i="5"/>
  <c r="L649" i="5" s="1"/>
  <c r="I649" i="5"/>
  <c r="M649" i="5" s="1"/>
  <c r="H649" i="5"/>
  <c r="G649" i="5"/>
  <c r="V648" i="5" a="1"/>
  <c r="V648" i="5" s="1"/>
  <c r="T648" i="5"/>
  <c r="U648" i="5" s="1" a="1"/>
  <c r="U648" i="5" s="1"/>
  <c r="H648" i="5"/>
  <c r="G648" i="5"/>
  <c r="V647" i="5" a="1"/>
  <c r="V647" i="5" s="1"/>
  <c r="T647" i="5"/>
  <c r="U647" i="5" s="1" a="1"/>
  <c r="U647" i="5" s="1"/>
  <c r="J647" i="5"/>
  <c r="L647" i="5" s="1"/>
  <c r="I647" i="5"/>
  <c r="M647" i="5" s="1"/>
  <c r="N647" i="5" s="1"/>
  <c r="O647" i="5" s="1"/>
  <c r="P647" i="5" s="1"/>
  <c r="Q647" i="5" s="1"/>
  <c r="R647" i="5" s="1"/>
  <c r="S647" i="5" s="1"/>
  <c r="H647" i="5"/>
  <c r="G647" i="5"/>
  <c r="V646" i="5" a="1"/>
  <c r="V646" i="5" s="1"/>
  <c r="T646" i="5"/>
  <c r="U646" i="5" s="1" a="1"/>
  <c r="U646" i="5" s="1"/>
  <c r="H646" i="5"/>
  <c r="G646" i="5"/>
  <c r="V645" i="5" a="1"/>
  <c r="V645" i="5" s="1"/>
  <c r="T645" i="5"/>
  <c r="U645" i="5" s="1" a="1"/>
  <c r="U645" i="5" s="1"/>
  <c r="N645" i="5"/>
  <c r="O645" i="5" s="1"/>
  <c r="P645" i="5" s="1"/>
  <c r="Q645" i="5" s="1"/>
  <c r="R645" i="5" s="1"/>
  <c r="S645" i="5" s="1"/>
  <c r="J645" i="5"/>
  <c r="L645" i="5" s="1"/>
  <c r="I645" i="5"/>
  <c r="M645" i="5" s="1"/>
  <c r="H645" i="5"/>
  <c r="G645" i="5"/>
  <c r="V644" i="5" a="1"/>
  <c r="V644" i="5" s="1"/>
  <c r="T644" i="5"/>
  <c r="U644" i="5" s="1" a="1"/>
  <c r="U644" i="5" s="1"/>
  <c r="H644" i="5"/>
  <c r="G644" i="5"/>
  <c r="V643" i="5" a="1"/>
  <c r="V643" i="5" s="1"/>
  <c r="T643" i="5"/>
  <c r="U643" i="5" s="1" a="1"/>
  <c r="U643" i="5" s="1"/>
  <c r="J643" i="5"/>
  <c r="L643" i="5" s="1"/>
  <c r="I643" i="5"/>
  <c r="M643" i="5" s="1"/>
  <c r="N643" i="5" s="1"/>
  <c r="O643" i="5" s="1"/>
  <c r="P643" i="5" s="1"/>
  <c r="Q643" i="5" s="1"/>
  <c r="R643" i="5" s="1"/>
  <c r="S643" i="5" s="1"/>
  <c r="H643" i="5"/>
  <c r="G643" i="5"/>
  <c r="V642" i="5" a="1"/>
  <c r="V642" i="5" s="1"/>
  <c r="T642" i="5"/>
  <c r="U642" i="5" s="1" a="1"/>
  <c r="U642" i="5" s="1"/>
  <c r="H642" i="5"/>
  <c r="G642" i="5"/>
  <c r="V641" i="5" a="1"/>
  <c r="V641" i="5" s="1"/>
  <c r="T641" i="5"/>
  <c r="U641" i="5" s="1" a="1"/>
  <c r="U641" i="5" s="1"/>
  <c r="J641" i="5"/>
  <c r="L641" i="5" s="1"/>
  <c r="H641" i="5"/>
  <c r="I641" i="5" s="1"/>
  <c r="G641" i="5"/>
  <c r="V640" i="5" a="1"/>
  <c r="V640" i="5" s="1"/>
  <c r="T640" i="5"/>
  <c r="U640" i="5" s="1" a="1"/>
  <c r="U640" i="5" s="1"/>
  <c r="H640" i="5"/>
  <c r="G640" i="5"/>
  <c r="V639" i="5" a="1"/>
  <c r="V639" i="5" s="1"/>
  <c r="T639" i="5"/>
  <c r="U639" i="5" s="1" a="1"/>
  <c r="U639" i="5" s="1"/>
  <c r="J639" i="5"/>
  <c r="L639" i="5" s="1"/>
  <c r="H639" i="5"/>
  <c r="I639" i="5" s="1"/>
  <c r="G639" i="5"/>
  <c r="V638" i="5" a="1"/>
  <c r="V638" i="5" s="1"/>
  <c r="T638" i="5"/>
  <c r="U638" i="5" s="1" a="1"/>
  <c r="U638" i="5" s="1"/>
  <c r="H638" i="5"/>
  <c r="G638" i="5"/>
  <c r="V637" i="5" a="1"/>
  <c r="V637" i="5" s="1"/>
  <c r="T637" i="5"/>
  <c r="U637" i="5" s="1" a="1"/>
  <c r="U637" i="5" s="1"/>
  <c r="J637" i="5"/>
  <c r="L637" i="5" s="1"/>
  <c r="H637" i="5"/>
  <c r="I637" i="5" s="1"/>
  <c r="G637" i="5"/>
  <c r="V636" i="5" a="1"/>
  <c r="V636" i="5" s="1"/>
  <c r="T636" i="5"/>
  <c r="U636" i="5" s="1" a="1"/>
  <c r="U636" i="5" s="1"/>
  <c r="H636" i="5"/>
  <c r="G636" i="5"/>
  <c r="V635" i="5" a="1"/>
  <c r="V635" i="5" s="1"/>
  <c r="T635" i="5"/>
  <c r="U635" i="5" s="1" a="1"/>
  <c r="U635" i="5" s="1"/>
  <c r="J635" i="5"/>
  <c r="L635" i="5" s="1"/>
  <c r="H635" i="5"/>
  <c r="I635" i="5" s="1"/>
  <c r="G635" i="5"/>
  <c r="V634" i="5" a="1"/>
  <c r="V634" i="5" s="1"/>
  <c r="T634" i="5"/>
  <c r="U634" i="5" s="1" a="1"/>
  <c r="U634" i="5" s="1"/>
  <c r="H634" i="5"/>
  <c r="G634" i="5"/>
  <c r="V633" i="5" a="1"/>
  <c r="V633" i="5" s="1"/>
  <c r="T633" i="5"/>
  <c r="U633" i="5" s="1" a="1"/>
  <c r="U633" i="5" s="1"/>
  <c r="J633" i="5"/>
  <c r="L633" i="5" s="1"/>
  <c r="H633" i="5"/>
  <c r="I633" i="5" s="1"/>
  <c r="G633" i="5"/>
  <c r="V632" i="5" a="1"/>
  <c r="V632" i="5" s="1"/>
  <c r="T632" i="5"/>
  <c r="U632" i="5" s="1" a="1"/>
  <c r="U632" i="5" s="1"/>
  <c r="H632" i="5"/>
  <c r="G632" i="5"/>
  <c r="V631" i="5" a="1"/>
  <c r="V631" i="5" s="1"/>
  <c r="T631" i="5"/>
  <c r="U631" i="5" s="1" a="1"/>
  <c r="U631" i="5" s="1"/>
  <c r="J631" i="5"/>
  <c r="L631" i="5" s="1"/>
  <c r="H631" i="5"/>
  <c r="I631" i="5" s="1"/>
  <c r="G631" i="5"/>
  <c r="V630" i="5" a="1"/>
  <c r="V630" i="5" s="1"/>
  <c r="T630" i="5"/>
  <c r="U630" i="5" s="1" a="1"/>
  <c r="U630" i="5" s="1"/>
  <c r="H630" i="5"/>
  <c r="G630" i="5"/>
  <c r="V629" i="5" a="1"/>
  <c r="V629" i="5" s="1"/>
  <c r="T629" i="5"/>
  <c r="U629" i="5" s="1" a="1"/>
  <c r="U629" i="5" s="1"/>
  <c r="J629" i="5"/>
  <c r="L629" i="5" s="1"/>
  <c r="H629" i="5"/>
  <c r="I629" i="5" s="1"/>
  <c r="G629" i="5"/>
  <c r="V628" i="5" a="1"/>
  <c r="V628" i="5" s="1"/>
  <c r="T628" i="5"/>
  <c r="U628" i="5" s="1" a="1"/>
  <c r="U628" i="5" s="1"/>
  <c r="H628" i="5"/>
  <c r="G628" i="5"/>
  <c r="V627" i="5" a="1"/>
  <c r="V627" i="5" s="1"/>
  <c r="T627" i="5"/>
  <c r="U627" i="5" s="1" a="1"/>
  <c r="U627" i="5" s="1"/>
  <c r="J627" i="5"/>
  <c r="L627" i="5" s="1"/>
  <c r="H627" i="5"/>
  <c r="I627" i="5" s="1"/>
  <c r="G627" i="5"/>
  <c r="V626" i="5" a="1"/>
  <c r="V626" i="5" s="1"/>
  <c r="T626" i="5"/>
  <c r="U626" i="5" s="1" a="1"/>
  <c r="U626" i="5" s="1"/>
  <c r="H626" i="5"/>
  <c r="G626" i="5"/>
  <c r="V625" i="5" a="1"/>
  <c r="V625" i="5" s="1"/>
  <c r="T625" i="5"/>
  <c r="U625" i="5" s="1" a="1"/>
  <c r="U625" i="5" s="1"/>
  <c r="J625" i="5"/>
  <c r="L625" i="5" s="1"/>
  <c r="H625" i="5"/>
  <c r="I625" i="5" s="1"/>
  <c r="G625" i="5"/>
  <c r="V624" i="5" a="1"/>
  <c r="V624" i="5" s="1"/>
  <c r="T624" i="5"/>
  <c r="U624" i="5" s="1" a="1"/>
  <c r="U624" i="5" s="1"/>
  <c r="H624" i="5"/>
  <c r="G624" i="5"/>
  <c r="V623" i="5" a="1"/>
  <c r="V623" i="5" s="1"/>
  <c r="T623" i="5"/>
  <c r="U623" i="5" s="1" a="1"/>
  <c r="U623" i="5" s="1"/>
  <c r="J623" i="5"/>
  <c r="L623" i="5" s="1"/>
  <c r="H623" i="5"/>
  <c r="I623" i="5" s="1"/>
  <c r="G623" i="5"/>
  <c r="V622" i="5" a="1"/>
  <c r="V622" i="5" s="1"/>
  <c r="T622" i="5"/>
  <c r="U622" i="5" s="1" a="1"/>
  <c r="U622" i="5" s="1"/>
  <c r="H622" i="5"/>
  <c r="G622" i="5"/>
  <c r="V621" i="5" a="1"/>
  <c r="V621" i="5" s="1"/>
  <c r="T621" i="5"/>
  <c r="U621" i="5" s="1" a="1"/>
  <c r="U621" i="5" s="1"/>
  <c r="J621" i="5"/>
  <c r="L621" i="5" s="1"/>
  <c r="H621" i="5"/>
  <c r="I621" i="5" s="1"/>
  <c r="G621" i="5"/>
  <c r="V620" i="5" a="1"/>
  <c r="V620" i="5" s="1"/>
  <c r="T620" i="5"/>
  <c r="U620" i="5" s="1" a="1"/>
  <c r="U620" i="5" s="1"/>
  <c r="H620" i="5"/>
  <c r="G620" i="5"/>
  <c r="V619" i="5" a="1"/>
  <c r="V619" i="5" s="1"/>
  <c r="T619" i="5"/>
  <c r="U619" i="5" s="1" a="1"/>
  <c r="U619" i="5" s="1"/>
  <c r="J619" i="5"/>
  <c r="L619" i="5" s="1"/>
  <c r="H619" i="5"/>
  <c r="I619" i="5" s="1"/>
  <c r="G619" i="5"/>
  <c r="V618" i="5" a="1"/>
  <c r="V618" i="5" s="1"/>
  <c r="T618" i="5"/>
  <c r="U618" i="5" s="1" a="1"/>
  <c r="U618" i="5" s="1"/>
  <c r="J618" i="5"/>
  <c r="L618" i="5" s="1"/>
  <c r="H618" i="5"/>
  <c r="G618" i="5"/>
  <c r="I618" i="5" s="1"/>
  <c r="M618" i="5" s="1"/>
  <c r="N618" i="5" s="1"/>
  <c r="O618" i="5" s="1"/>
  <c r="P618" i="5" s="1"/>
  <c r="Q618" i="5" s="1"/>
  <c r="R618" i="5" s="1"/>
  <c r="S618" i="5" s="1"/>
  <c r="V617" i="5" a="1"/>
  <c r="V617" i="5" s="1"/>
  <c r="T617" i="5"/>
  <c r="U617" i="5" s="1" a="1"/>
  <c r="U617" i="5" s="1"/>
  <c r="H617" i="5"/>
  <c r="I617" i="5" s="1"/>
  <c r="G617" i="5"/>
  <c r="V616" i="5" a="1"/>
  <c r="V616" i="5" s="1"/>
  <c r="T616" i="5"/>
  <c r="U616" i="5" s="1" a="1"/>
  <c r="U616" i="5" s="1"/>
  <c r="H616" i="5"/>
  <c r="G616" i="5"/>
  <c r="V615" i="5" a="1"/>
  <c r="V615" i="5" s="1"/>
  <c r="T615" i="5"/>
  <c r="U615" i="5" s="1" a="1"/>
  <c r="U615" i="5" s="1"/>
  <c r="I615" i="5"/>
  <c r="H615" i="5"/>
  <c r="G615" i="5"/>
  <c r="V614" i="5" a="1"/>
  <c r="V614" i="5" s="1"/>
  <c r="T614" i="5"/>
  <c r="U614" i="5" s="1" a="1"/>
  <c r="U614" i="5" s="1"/>
  <c r="H614" i="5"/>
  <c r="G614" i="5"/>
  <c r="I614" i="5" s="1"/>
  <c r="V613" i="5" a="1"/>
  <c r="V613" i="5" s="1"/>
  <c r="T613" i="5"/>
  <c r="U613" i="5" s="1" a="1"/>
  <c r="U613" i="5" s="1"/>
  <c r="H613" i="5"/>
  <c r="I613" i="5" s="1"/>
  <c r="G613" i="5"/>
  <c r="V612" i="5" a="1"/>
  <c r="V612" i="5" s="1"/>
  <c r="T612" i="5"/>
  <c r="U612" i="5" s="1" a="1"/>
  <c r="U612" i="5" s="1"/>
  <c r="H612" i="5"/>
  <c r="G612" i="5"/>
  <c r="V611" i="5" a="1"/>
  <c r="V611" i="5" s="1"/>
  <c r="T611" i="5"/>
  <c r="U611" i="5" s="1" a="1"/>
  <c r="U611" i="5" s="1"/>
  <c r="I611" i="5"/>
  <c r="K611" i="5" s="1"/>
  <c r="H611" i="5"/>
  <c r="G611" i="5"/>
  <c r="V610" i="5" a="1"/>
  <c r="V610" i="5" s="1"/>
  <c r="T610" i="5"/>
  <c r="U610" i="5" s="1" a="1"/>
  <c r="U610" i="5" s="1"/>
  <c r="J610" i="5"/>
  <c r="L610" i="5" s="1"/>
  <c r="H610" i="5"/>
  <c r="G610" i="5"/>
  <c r="I610" i="5" s="1"/>
  <c r="M610" i="5" s="1"/>
  <c r="N610" i="5" s="1"/>
  <c r="O610" i="5" s="1"/>
  <c r="P610" i="5" s="1"/>
  <c r="Q610" i="5" s="1"/>
  <c r="R610" i="5" s="1"/>
  <c r="S610" i="5" s="1"/>
  <c r="V609" i="5" a="1"/>
  <c r="V609" i="5" s="1"/>
  <c r="T609" i="5"/>
  <c r="U609" i="5" s="1" a="1"/>
  <c r="U609" i="5" s="1"/>
  <c r="H609" i="5"/>
  <c r="I609" i="5" s="1"/>
  <c r="G609" i="5"/>
  <c r="V608" i="5" a="1"/>
  <c r="V608" i="5" s="1"/>
  <c r="T608" i="5"/>
  <c r="U608" i="5" s="1" a="1"/>
  <c r="U608" i="5" s="1"/>
  <c r="H608" i="5"/>
  <c r="G608" i="5"/>
  <c r="V607" i="5" a="1"/>
  <c r="V607" i="5" s="1"/>
  <c r="T607" i="5"/>
  <c r="U607" i="5" s="1" a="1"/>
  <c r="U607" i="5" s="1"/>
  <c r="I607" i="5"/>
  <c r="H607" i="5"/>
  <c r="G607" i="5"/>
  <c r="V606" i="5" a="1"/>
  <c r="V606" i="5" s="1"/>
  <c r="T606" i="5"/>
  <c r="U606" i="5" s="1" a="1"/>
  <c r="U606" i="5" s="1"/>
  <c r="H606" i="5"/>
  <c r="G606" i="5"/>
  <c r="I606" i="5" s="1"/>
  <c r="V605" i="5" a="1"/>
  <c r="V605" i="5" s="1"/>
  <c r="T605" i="5"/>
  <c r="U605" i="5" s="1" a="1"/>
  <c r="U605" i="5" s="1"/>
  <c r="H605" i="5"/>
  <c r="I605" i="5" s="1"/>
  <c r="G605" i="5"/>
  <c r="V604" i="5" a="1"/>
  <c r="V604" i="5" s="1"/>
  <c r="T604" i="5"/>
  <c r="U604" i="5" s="1" a="1"/>
  <c r="U604" i="5" s="1"/>
  <c r="H604" i="5"/>
  <c r="G604" i="5"/>
  <c r="V603" i="5" a="1"/>
  <c r="V603" i="5" s="1"/>
  <c r="T603" i="5"/>
  <c r="U603" i="5" s="1" a="1"/>
  <c r="U603" i="5" s="1"/>
  <c r="I603" i="5"/>
  <c r="K603" i="5" s="1"/>
  <c r="H603" i="5"/>
  <c r="G603" i="5"/>
  <c r="V602" i="5" a="1"/>
  <c r="V602" i="5" s="1"/>
  <c r="T602" i="5"/>
  <c r="U602" i="5" s="1" a="1"/>
  <c r="U602" i="5" s="1"/>
  <c r="J602" i="5"/>
  <c r="L602" i="5" s="1"/>
  <c r="H602" i="5"/>
  <c r="G602" i="5"/>
  <c r="I602" i="5" s="1"/>
  <c r="M602" i="5" s="1"/>
  <c r="N602" i="5" s="1"/>
  <c r="O602" i="5" s="1"/>
  <c r="P602" i="5" s="1"/>
  <c r="Q602" i="5" s="1"/>
  <c r="R602" i="5" s="1"/>
  <c r="S602" i="5" s="1"/>
  <c r="V601" i="5" a="1"/>
  <c r="V601" i="5" s="1"/>
  <c r="T601" i="5"/>
  <c r="U601" i="5" s="1" a="1"/>
  <c r="U601" i="5" s="1"/>
  <c r="H601" i="5"/>
  <c r="I601" i="5" s="1"/>
  <c r="G601" i="5"/>
  <c r="V600" i="5" a="1"/>
  <c r="V600" i="5" s="1"/>
  <c r="T600" i="5"/>
  <c r="U600" i="5" s="1" a="1"/>
  <c r="U600" i="5" s="1"/>
  <c r="H600" i="5"/>
  <c r="G600" i="5"/>
  <c r="V599" i="5" a="1"/>
  <c r="V599" i="5" s="1"/>
  <c r="T599" i="5"/>
  <c r="U599" i="5" s="1" a="1"/>
  <c r="U599" i="5" s="1"/>
  <c r="I599" i="5"/>
  <c r="H599" i="5"/>
  <c r="G599" i="5"/>
  <c r="V598" i="5" a="1"/>
  <c r="V598" i="5" s="1"/>
  <c r="T598" i="5"/>
  <c r="U598" i="5" s="1" a="1"/>
  <c r="U598" i="5" s="1"/>
  <c r="H598" i="5"/>
  <c r="G598" i="5"/>
  <c r="I598" i="5" s="1"/>
  <c r="V597" i="5" a="1"/>
  <c r="V597" i="5" s="1"/>
  <c r="T597" i="5"/>
  <c r="U597" i="5" s="1" a="1"/>
  <c r="U597" i="5" s="1"/>
  <c r="H597" i="5"/>
  <c r="I597" i="5" s="1"/>
  <c r="G597" i="5"/>
  <c r="V596" i="5" a="1"/>
  <c r="V596" i="5" s="1"/>
  <c r="T596" i="5"/>
  <c r="U596" i="5" s="1" a="1"/>
  <c r="U596" i="5" s="1"/>
  <c r="H596" i="5"/>
  <c r="G596" i="5"/>
  <c r="V595" i="5" a="1"/>
  <c r="V595" i="5" s="1"/>
  <c r="T595" i="5"/>
  <c r="U595" i="5" s="1" a="1"/>
  <c r="U595" i="5" s="1"/>
  <c r="I595" i="5"/>
  <c r="K595" i="5" s="1"/>
  <c r="H595" i="5"/>
  <c r="G595" i="5"/>
  <c r="V594" i="5" a="1"/>
  <c r="V594" i="5" s="1"/>
  <c r="T594" i="5"/>
  <c r="U594" i="5" s="1" a="1"/>
  <c r="U594" i="5" s="1"/>
  <c r="J594" i="5"/>
  <c r="L594" i="5" s="1"/>
  <c r="H594" i="5"/>
  <c r="G594" i="5"/>
  <c r="I594" i="5" s="1"/>
  <c r="M594" i="5" s="1"/>
  <c r="N594" i="5" s="1"/>
  <c r="O594" i="5" s="1"/>
  <c r="P594" i="5" s="1"/>
  <c r="Q594" i="5" s="1"/>
  <c r="R594" i="5" s="1"/>
  <c r="S594" i="5" s="1"/>
  <c r="V593" i="5" a="1"/>
  <c r="V593" i="5" s="1"/>
  <c r="T593" i="5"/>
  <c r="U593" i="5" s="1" a="1"/>
  <c r="U593" i="5" s="1"/>
  <c r="H593" i="5"/>
  <c r="I593" i="5" s="1"/>
  <c r="G593" i="5"/>
  <c r="V592" i="5" a="1"/>
  <c r="V592" i="5" s="1"/>
  <c r="T592" i="5"/>
  <c r="U592" i="5" s="1" a="1"/>
  <c r="U592" i="5" s="1"/>
  <c r="H592" i="5"/>
  <c r="G592" i="5"/>
  <c r="V591" i="5" a="1"/>
  <c r="V591" i="5" s="1"/>
  <c r="T591" i="5"/>
  <c r="U591" i="5" s="1" a="1"/>
  <c r="U591" i="5" s="1"/>
  <c r="I591" i="5"/>
  <c r="H591" i="5"/>
  <c r="G591" i="5"/>
  <c r="V590" i="5" a="1"/>
  <c r="V590" i="5" s="1"/>
  <c r="T590" i="5"/>
  <c r="U590" i="5" s="1" a="1"/>
  <c r="U590" i="5" s="1"/>
  <c r="H590" i="5"/>
  <c r="G590" i="5"/>
  <c r="I590" i="5" s="1"/>
  <c r="V589" i="5" a="1"/>
  <c r="V589" i="5" s="1"/>
  <c r="T589" i="5"/>
  <c r="U589" i="5" s="1" a="1"/>
  <c r="U589" i="5" s="1"/>
  <c r="H589" i="5"/>
  <c r="I589" i="5" s="1"/>
  <c r="G589" i="5"/>
  <c r="V588" i="5" a="1"/>
  <c r="V588" i="5" s="1"/>
  <c r="T588" i="5"/>
  <c r="U588" i="5" s="1" a="1"/>
  <c r="U588" i="5" s="1"/>
  <c r="H588" i="5"/>
  <c r="G588" i="5"/>
  <c r="V587" i="5" a="1"/>
  <c r="V587" i="5" s="1"/>
  <c r="T587" i="5"/>
  <c r="U587" i="5" s="1" a="1"/>
  <c r="U587" i="5" s="1"/>
  <c r="I587" i="5"/>
  <c r="K587" i="5" s="1"/>
  <c r="H587" i="5"/>
  <c r="G587" i="5"/>
  <c r="V586" i="5" a="1"/>
  <c r="V586" i="5" s="1"/>
  <c r="T586" i="5"/>
  <c r="U586" i="5" s="1" a="1"/>
  <c r="U586" i="5" s="1"/>
  <c r="J586" i="5"/>
  <c r="L586" i="5" s="1"/>
  <c r="H586" i="5"/>
  <c r="G586" i="5"/>
  <c r="I586" i="5" s="1"/>
  <c r="M586" i="5" s="1"/>
  <c r="N586" i="5" s="1"/>
  <c r="O586" i="5" s="1"/>
  <c r="P586" i="5" s="1"/>
  <c r="Q586" i="5" s="1"/>
  <c r="R586" i="5" s="1"/>
  <c r="S586" i="5" s="1"/>
  <c r="V585" i="5" a="1"/>
  <c r="V585" i="5" s="1"/>
  <c r="T585" i="5"/>
  <c r="U585" i="5" s="1" a="1"/>
  <c r="U585" i="5" s="1"/>
  <c r="H585" i="5"/>
  <c r="I585" i="5" s="1"/>
  <c r="G585" i="5"/>
  <c r="V584" i="5" a="1"/>
  <c r="V584" i="5" s="1"/>
  <c r="T584" i="5"/>
  <c r="U584" i="5" s="1" a="1"/>
  <c r="U584" i="5" s="1"/>
  <c r="H584" i="5"/>
  <c r="G584" i="5"/>
  <c r="V583" i="5" a="1"/>
  <c r="V583" i="5" s="1"/>
  <c r="T583" i="5"/>
  <c r="U583" i="5" s="1" a="1"/>
  <c r="U583" i="5" s="1"/>
  <c r="I583" i="5"/>
  <c r="H583" i="5"/>
  <c r="G583" i="5"/>
  <c r="V582" i="5" a="1"/>
  <c r="V582" i="5" s="1"/>
  <c r="T582" i="5"/>
  <c r="U582" i="5" s="1" a="1"/>
  <c r="U582" i="5" s="1"/>
  <c r="H582" i="5"/>
  <c r="G582" i="5"/>
  <c r="I582" i="5" s="1"/>
  <c r="V581" i="5" a="1"/>
  <c r="V581" i="5" s="1"/>
  <c r="T581" i="5"/>
  <c r="U581" i="5" s="1" a="1"/>
  <c r="U581" i="5" s="1"/>
  <c r="H581" i="5"/>
  <c r="I581" i="5" s="1"/>
  <c r="G581" i="5"/>
  <c r="V580" i="5" a="1"/>
  <c r="V580" i="5" s="1"/>
  <c r="T580" i="5"/>
  <c r="U580" i="5" s="1" a="1"/>
  <c r="U580" i="5" s="1"/>
  <c r="H580" i="5"/>
  <c r="G580" i="5"/>
  <c r="V579" i="5" a="1"/>
  <c r="V579" i="5" s="1"/>
  <c r="T579" i="5"/>
  <c r="U579" i="5" s="1" a="1"/>
  <c r="U579" i="5" s="1"/>
  <c r="I579" i="5"/>
  <c r="K579" i="5" s="1"/>
  <c r="H579" i="5"/>
  <c r="G579" i="5"/>
  <c r="V578" i="5" a="1"/>
  <c r="V578" i="5" s="1"/>
  <c r="T578" i="5"/>
  <c r="U578" i="5" s="1" a="1"/>
  <c r="U578" i="5" s="1"/>
  <c r="J578" i="5"/>
  <c r="L578" i="5" s="1"/>
  <c r="H578" i="5"/>
  <c r="G578" i="5"/>
  <c r="I578" i="5" s="1"/>
  <c r="M578" i="5" s="1"/>
  <c r="N578" i="5" s="1"/>
  <c r="O578" i="5" s="1"/>
  <c r="P578" i="5" s="1"/>
  <c r="Q578" i="5" s="1"/>
  <c r="R578" i="5" s="1"/>
  <c r="S578" i="5" s="1"/>
  <c r="V577" i="5" a="1"/>
  <c r="V577" i="5" s="1"/>
  <c r="T577" i="5"/>
  <c r="U577" i="5" s="1" a="1"/>
  <c r="U577" i="5" s="1"/>
  <c r="H577" i="5"/>
  <c r="I577" i="5" s="1"/>
  <c r="G577" i="5"/>
  <c r="V576" i="5" a="1"/>
  <c r="V576" i="5" s="1"/>
  <c r="T576" i="5"/>
  <c r="U576" i="5" s="1" a="1"/>
  <c r="U576" i="5" s="1"/>
  <c r="H576" i="5"/>
  <c r="G576" i="5"/>
  <c r="V575" i="5" a="1"/>
  <c r="V575" i="5" s="1"/>
  <c r="T575" i="5"/>
  <c r="U575" i="5" s="1" a="1"/>
  <c r="U575" i="5" s="1"/>
  <c r="I575" i="5"/>
  <c r="H575" i="5"/>
  <c r="G575" i="5"/>
  <c r="V574" i="5" a="1"/>
  <c r="V574" i="5" s="1"/>
  <c r="T574" i="5"/>
  <c r="U574" i="5" s="1" a="1"/>
  <c r="U574" i="5" s="1"/>
  <c r="H574" i="5"/>
  <c r="G574" i="5"/>
  <c r="I574" i="5" s="1"/>
  <c r="V573" i="5" a="1"/>
  <c r="V573" i="5" s="1"/>
  <c r="T573" i="5"/>
  <c r="U573" i="5" s="1" a="1"/>
  <c r="U573" i="5" s="1"/>
  <c r="H573" i="5"/>
  <c r="I573" i="5" s="1"/>
  <c r="G573" i="5"/>
  <c r="V572" i="5" a="1"/>
  <c r="V572" i="5" s="1"/>
  <c r="T572" i="5"/>
  <c r="U572" i="5" s="1" a="1"/>
  <c r="U572" i="5" s="1"/>
  <c r="H572" i="5"/>
  <c r="G572" i="5"/>
  <c r="V571" i="5" a="1"/>
  <c r="V571" i="5" s="1"/>
  <c r="T571" i="5"/>
  <c r="U571" i="5" s="1" a="1"/>
  <c r="U571" i="5" s="1"/>
  <c r="I571" i="5"/>
  <c r="K571" i="5" s="1"/>
  <c r="H571" i="5"/>
  <c r="G571" i="5"/>
  <c r="V570" i="5" a="1"/>
  <c r="V570" i="5" s="1"/>
  <c r="T570" i="5"/>
  <c r="U570" i="5" s="1" a="1"/>
  <c r="U570" i="5" s="1"/>
  <c r="J570" i="5"/>
  <c r="L570" i="5" s="1"/>
  <c r="H570" i="5"/>
  <c r="G570" i="5"/>
  <c r="I570" i="5" s="1"/>
  <c r="M570" i="5" s="1"/>
  <c r="N570" i="5" s="1"/>
  <c r="O570" i="5" s="1"/>
  <c r="P570" i="5" s="1"/>
  <c r="Q570" i="5" s="1"/>
  <c r="R570" i="5" s="1"/>
  <c r="S570" i="5" s="1"/>
  <c r="V569" i="5" a="1"/>
  <c r="V569" i="5" s="1"/>
  <c r="T569" i="5"/>
  <c r="U569" i="5" s="1" a="1"/>
  <c r="U569" i="5" s="1"/>
  <c r="H569" i="5"/>
  <c r="I569" i="5" s="1"/>
  <c r="G569" i="5"/>
  <c r="V568" i="5" a="1"/>
  <c r="V568" i="5" s="1"/>
  <c r="T568" i="5"/>
  <c r="U568" i="5" s="1" a="1"/>
  <c r="U568" i="5" s="1"/>
  <c r="H568" i="5"/>
  <c r="G568" i="5"/>
  <c r="V567" i="5" a="1"/>
  <c r="V567" i="5" s="1"/>
  <c r="T567" i="5"/>
  <c r="U567" i="5" s="1" a="1"/>
  <c r="U567" i="5" s="1"/>
  <c r="I567" i="5"/>
  <c r="H567" i="5"/>
  <c r="G567" i="5"/>
  <c r="V566" i="5" a="1"/>
  <c r="V566" i="5" s="1"/>
  <c r="T566" i="5"/>
  <c r="U566" i="5" s="1" a="1"/>
  <c r="U566" i="5" s="1"/>
  <c r="H566" i="5"/>
  <c r="G566" i="5"/>
  <c r="I566" i="5" s="1"/>
  <c r="V565" i="5" a="1"/>
  <c r="V565" i="5" s="1"/>
  <c r="T565" i="5"/>
  <c r="U565" i="5" s="1" a="1"/>
  <c r="U565" i="5" s="1"/>
  <c r="I565" i="5"/>
  <c r="H565" i="5"/>
  <c r="G565" i="5"/>
  <c r="V564" i="5" a="1"/>
  <c r="V564" i="5" s="1"/>
  <c r="T564" i="5"/>
  <c r="U564" i="5" s="1" a="1"/>
  <c r="U564" i="5" s="1"/>
  <c r="K564" i="5"/>
  <c r="H564" i="5"/>
  <c r="G564" i="5"/>
  <c r="I564" i="5" s="1"/>
  <c r="V563" i="5" a="1"/>
  <c r="V563" i="5" s="1"/>
  <c r="T563" i="5"/>
  <c r="U563" i="5" s="1" a="1"/>
  <c r="U563" i="5" s="1"/>
  <c r="I563" i="5"/>
  <c r="H563" i="5"/>
  <c r="G563" i="5"/>
  <c r="V562" i="5" a="1"/>
  <c r="V562" i="5" s="1"/>
  <c r="T562" i="5"/>
  <c r="U562" i="5" s="1" a="1"/>
  <c r="U562" i="5" s="1"/>
  <c r="K562" i="5"/>
  <c r="H562" i="5"/>
  <c r="G562" i="5"/>
  <c r="I562" i="5" s="1"/>
  <c r="V561" i="5" a="1"/>
  <c r="V561" i="5" s="1"/>
  <c r="T561" i="5"/>
  <c r="U561" i="5" s="1" a="1"/>
  <c r="U561" i="5" s="1"/>
  <c r="I561" i="5"/>
  <c r="H561" i="5"/>
  <c r="G561" i="5"/>
  <c r="V560" i="5" a="1"/>
  <c r="V560" i="5" s="1"/>
  <c r="T560" i="5"/>
  <c r="U560" i="5" s="1" a="1"/>
  <c r="U560" i="5" s="1"/>
  <c r="K560" i="5"/>
  <c r="H560" i="5"/>
  <c r="G560" i="5"/>
  <c r="I560" i="5" s="1"/>
  <c r="V559" i="5" a="1"/>
  <c r="V559" i="5" s="1"/>
  <c r="T559" i="5"/>
  <c r="U559" i="5" s="1" a="1"/>
  <c r="U559" i="5" s="1"/>
  <c r="I559" i="5"/>
  <c r="H559" i="5"/>
  <c r="G559" i="5"/>
  <c r="V558" i="5" a="1"/>
  <c r="V558" i="5" s="1"/>
  <c r="T558" i="5"/>
  <c r="U558" i="5" s="1" a="1"/>
  <c r="U558" i="5" s="1"/>
  <c r="K558" i="5"/>
  <c r="H558" i="5"/>
  <c r="G558" i="5"/>
  <c r="I558" i="5" s="1"/>
  <c r="V557" i="5" a="1"/>
  <c r="V557" i="5" s="1"/>
  <c r="T557" i="5"/>
  <c r="U557" i="5" s="1" a="1"/>
  <c r="U557" i="5" s="1"/>
  <c r="I557" i="5"/>
  <c r="H557" i="5"/>
  <c r="G557" i="5"/>
  <c r="V556" i="5" a="1"/>
  <c r="V556" i="5" s="1"/>
  <c r="T556" i="5"/>
  <c r="U556" i="5" s="1" a="1"/>
  <c r="U556" i="5" s="1"/>
  <c r="K556" i="5"/>
  <c r="H556" i="5"/>
  <c r="G556" i="5"/>
  <c r="I556" i="5" s="1"/>
  <c r="V555" i="5" a="1"/>
  <c r="V555" i="5" s="1"/>
  <c r="T555" i="5"/>
  <c r="U555" i="5" s="1" a="1"/>
  <c r="U555" i="5" s="1"/>
  <c r="I555" i="5"/>
  <c r="H555" i="5"/>
  <c r="G555" i="5"/>
  <c r="V554" i="5" a="1"/>
  <c r="V554" i="5" s="1"/>
  <c r="T554" i="5"/>
  <c r="U554" i="5" s="1" a="1"/>
  <c r="U554" i="5" s="1"/>
  <c r="K554" i="5"/>
  <c r="H554" i="5"/>
  <c r="G554" i="5"/>
  <c r="I554" i="5" s="1"/>
  <c r="V553" i="5" a="1"/>
  <c r="V553" i="5" s="1"/>
  <c r="T553" i="5"/>
  <c r="U553" i="5" s="1" a="1"/>
  <c r="U553" i="5" s="1"/>
  <c r="I553" i="5"/>
  <c r="H553" i="5"/>
  <c r="G553" i="5"/>
  <c r="V552" i="5" a="1"/>
  <c r="V552" i="5" s="1"/>
  <c r="T552" i="5"/>
  <c r="U552" i="5" s="1" a="1"/>
  <c r="U552" i="5" s="1"/>
  <c r="K552" i="5"/>
  <c r="H552" i="5"/>
  <c r="G552" i="5"/>
  <c r="I552" i="5" s="1"/>
  <c r="V551" i="5" a="1"/>
  <c r="V551" i="5" s="1"/>
  <c r="T551" i="5"/>
  <c r="U551" i="5" s="1" a="1"/>
  <c r="U551" i="5" s="1"/>
  <c r="I551" i="5"/>
  <c r="H551" i="5"/>
  <c r="G551" i="5"/>
  <c r="V550" i="5" a="1"/>
  <c r="V550" i="5" s="1"/>
  <c r="T550" i="5"/>
  <c r="U550" i="5" s="1" a="1"/>
  <c r="U550" i="5" s="1"/>
  <c r="K550" i="5"/>
  <c r="H550" i="5"/>
  <c r="G550" i="5"/>
  <c r="I550" i="5" s="1"/>
  <c r="V549" i="5" a="1"/>
  <c r="V549" i="5" s="1"/>
  <c r="T549" i="5"/>
  <c r="U549" i="5" s="1" a="1"/>
  <c r="U549" i="5" s="1"/>
  <c r="I549" i="5"/>
  <c r="H549" i="5"/>
  <c r="G549" i="5"/>
  <c r="V548" i="5" a="1"/>
  <c r="V548" i="5" s="1"/>
  <c r="T548" i="5"/>
  <c r="U548" i="5" s="1" a="1"/>
  <c r="U548" i="5" s="1"/>
  <c r="K548" i="5"/>
  <c r="H548" i="5"/>
  <c r="G548" i="5"/>
  <c r="I548" i="5" s="1"/>
  <c r="V547" i="5" a="1"/>
  <c r="V547" i="5" s="1"/>
  <c r="T547" i="5"/>
  <c r="U547" i="5" s="1" a="1"/>
  <c r="U547" i="5" s="1"/>
  <c r="I547" i="5"/>
  <c r="H547" i="5"/>
  <c r="G547" i="5"/>
  <c r="V546" i="5" a="1"/>
  <c r="V546" i="5" s="1"/>
  <c r="T546" i="5"/>
  <c r="U546" i="5" s="1" a="1"/>
  <c r="U546" i="5" s="1"/>
  <c r="K546" i="5"/>
  <c r="H546" i="5"/>
  <c r="G546" i="5"/>
  <c r="I546" i="5" s="1"/>
  <c r="V545" i="5" a="1"/>
  <c r="V545" i="5" s="1"/>
  <c r="T545" i="5"/>
  <c r="U545" i="5" s="1" a="1"/>
  <c r="U545" i="5" s="1"/>
  <c r="I545" i="5"/>
  <c r="H545" i="5"/>
  <c r="G545" i="5"/>
  <c r="V544" i="5" a="1"/>
  <c r="V544" i="5" s="1"/>
  <c r="T544" i="5"/>
  <c r="U544" i="5" s="1" a="1"/>
  <c r="U544" i="5" s="1"/>
  <c r="K544" i="5"/>
  <c r="H544" i="5"/>
  <c r="G544" i="5"/>
  <c r="I544" i="5" s="1"/>
  <c r="V543" i="5" a="1"/>
  <c r="V543" i="5" s="1"/>
  <c r="T543" i="5"/>
  <c r="U543" i="5" s="1" a="1"/>
  <c r="U543" i="5" s="1"/>
  <c r="I543" i="5"/>
  <c r="H543" i="5"/>
  <c r="G543" i="5"/>
  <c r="V542" i="5" a="1"/>
  <c r="V542" i="5" s="1"/>
  <c r="T542" i="5"/>
  <c r="U542" i="5" s="1" a="1"/>
  <c r="U542" i="5" s="1"/>
  <c r="K542" i="5"/>
  <c r="H542" i="5"/>
  <c r="G542" i="5"/>
  <c r="I542" i="5" s="1"/>
  <c r="V541" i="5" a="1"/>
  <c r="V541" i="5" s="1"/>
  <c r="T541" i="5"/>
  <c r="U541" i="5" s="1" a="1"/>
  <c r="U541" i="5" s="1"/>
  <c r="I541" i="5"/>
  <c r="H541" i="5"/>
  <c r="G541" i="5"/>
  <c r="V540" i="5" a="1"/>
  <c r="V540" i="5" s="1"/>
  <c r="T540" i="5"/>
  <c r="U540" i="5" s="1" a="1"/>
  <c r="U540" i="5" s="1"/>
  <c r="K540" i="5"/>
  <c r="H540" i="5"/>
  <c r="G540" i="5"/>
  <c r="I540" i="5" s="1"/>
  <c r="V539" i="5" a="1"/>
  <c r="V539" i="5" s="1"/>
  <c r="T539" i="5"/>
  <c r="U539" i="5" s="1" a="1"/>
  <c r="U539" i="5" s="1"/>
  <c r="I539" i="5"/>
  <c r="H539" i="5"/>
  <c r="G539" i="5"/>
  <c r="V538" i="5" a="1"/>
  <c r="V538" i="5" s="1"/>
  <c r="T538" i="5"/>
  <c r="U538" i="5" s="1" a="1"/>
  <c r="U538" i="5" s="1"/>
  <c r="K538" i="5"/>
  <c r="H538" i="5"/>
  <c r="G538" i="5"/>
  <c r="I538" i="5" s="1"/>
  <c r="V537" i="5" a="1"/>
  <c r="V537" i="5" s="1"/>
  <c r="T537" i="5"/>
  <c r="U537" i="5" s="1" a="1"/>
  <c r="U537" i="5" s="1"/>
  <c r="I537" i="5"/>
  <c r="H537" i="5"/>
  <c r="G537" i="5"/>
  <c r="V536" i="5" a="1"/>
  <c r="V536" i="5" s="1"/>
  <c r="T536" i="5"/>
  <c r="U536" i="5" s="1" a="1"/>
  <c r="U536" i="5" s="1"/>
  <c r="K536" i="5"/>
  <c r="H536" i="5"/>
  <c r="G536" i="5"/>
  <c r="I536" i="5" s="1"/>
  <c r="V535" i="5" a="1"/>
  <c r="V535" i="5" s="1"/>
  <c r="T535" i="5"/>
  <c r="U535" i="5" s="1" a="1"/>
  <c r="U535" i="5" s="1"/>
  <c r="I535" i="5"/>
  <c r="H535" i="5"/>
  <c r="G535" i="5"/>
  <c r="V534" i="5" a="1"/>
  <c r="V534" i="5" s="1"/>
  <c r="T534" i="5"/>
  <c r="U534" i="5" s="1" a="1"/>
  <c r="U534" i="5" s="1"/>
  <c r="K534" i="5"/>
  <c r="H534" i="5"/>
  <c r="G534" i="5"/>
  <c r="I534" i="5" s="1"/>
  <c r="V533" i="5" a="1"/>
  <c r="V533" i="5" s="1"/>
  <c r="T533" i="5"/>
  <c r="U533" i="5" s="1" a="1"/>
  <c r="U533" i="5" s="1"/>
  <c r="I533" i="5"/>
  <c r="H533" i="5"/>
  <c r="G533" i="5"/>
  <c r="V532" i="5" a="1"/>
  <c r="V532" i="5" s="1"/>
  <c r="T532" i="5"/>
  <c r="U532" i="5" s="1" a="1"/>
  <c r="U532" i="5" s="1"/>
  <c r="K532" i="5"/>
  <c r="H532" i="5"/>
  <c r="G532" i="5"/>
  <c r="I532" i="5" s="1"/>
  <c r="V531" i="5" a="1"/>
  <c r="V531" i="5" s="1"/>
  <c r="T531" i="5"/>
  <c r="U531" i="5" s="1" a="1"/>
  <c r="U531" i="5" s="1"/>
  <c r="I531" i="5"/>
  <c r="H531" i="5"/>
  <c r="G531" i="5"/>
  <c r="V530" i="5" a="1"/>
  <c r="V530" i="5" s="1"/>
  <c r="T530" i="5"/>
  <c r="U530" i="5" s="1" a="1"/>
  <c r="U530" i="5" s="1"/>
  <c r="K530" i="5"/>
  <c r="H530" i="5"/>
  <c r="G530" i="5"/>
  <c r="I530" i="5" s="1"/>
  <c r="V529" i="5" a="1"/>
  <c r="V529" i="5" s="1"/>
  <c r="T529" i="5"/>
  <c r="U529" i="5" s="1" a="1"/>
  <c r="U529" i="5" s="1"/>
  <c r="I529" i="5"/>
  <c r="H529" i="5"/>
  <c r="G529" i="5"/>
  <c r="V528" i="5" a="1"/>
  <c r="V528" i="5" s="1"/>
  <c r="T528" i="5"/>
  <c r="U528" i="5" s="1" a="1"/>
  <c r="U528" i="5" s="1"/>
  <c r="K528" i="5"/>
  <c r="H528" i="5"/>
  <c r="G528" i="5"/>
  <c r="I528" i="5" s="1"/>
  <c r="V527" i="5" a="1"/>
  <c r="V527" i="5" s="1"/>
  <c r="T527" i="5"/>
  <c r="U527" i="5" s="1" a="1"/>
  <c r="U527" i="5" s="1"/>
  <c r="I527" i="5"/>
  <c r="H527" i="5"/>
  <c r="G527" i="5"/>
  <c r="V526" i="5" a="1"/>
  <c r="V526" i="5" s="1"/>
  <c r="T526" i="5"/>
  <c r="U526" i="5" s="1" a="1"/>
  <c r="U526" i="5" s="1"/>
  <c r="K526" i="5"/>
  <c r="H526" i="5"/>
  <c r="G526" i="5"/>
  <c r="I526" i="5" s="1"/>
  <c r="V525" i="5" a="1"/>
  <c r="V525" i="5" s="1"/>
  <c r="T525" i="5"/>
  <c r="U525" i="5" s="1" a="1"/>
  <c r="U525" i="5" s="1"/>
  <c r="I525" i="5"/>
  <c r="H525" i="5"/>
  <c r="G525" i="5"/>
  <c r="V524" i="5" a="1"/>
  <c r="V524" i="5" s="1"/>
  <c r="T524" i="5"/>
  <c r="U524" i="5" s="1" a="1"/>
  <c r="U524" i="5" s="1"/>
  <c r="K524" i="5"/>
  <c r="H524" i="5"/>
  <c r="G524" i="5"/>
  <c r="I524" i="5" s="1"/>
  <c r="V523" i="5" a="1"/>
  <c r="V523" i="5" s="1"/>
  <c r="T523" i="5"/>
  <c r="U523" i="5" s="1" a="1"/>
  <c r="U523" i="5" s="1"/>
  <c r="I523" i="5"/>
  <c r="H523" i="5"/>
  <c r="G523" i="5"/>
  <c r="V522" i="5" a="1"/>
  <c r="V522" i="5" s="1"/>
  <c r="T522" i="5"/>
  <c r="U522" i="5" s="1" a="1"/>
  <c r="U522" i="5" s="1"/>
  <c r="K522" i="5"/>
  <c r="H522" i="5"/>
  <c r="G522" i="5"/>
  <c r="I522" i="5" s="1"/>
  <c r="V521" i="5" a="1"/>
  <c r="V521" i="5" s="1"/>
  <c r="T521" i="5"/>
  <c r="U521" i="5" s="1" a="1"/>
  <c r="U521" i="5" s="1"/>
  <c r="I521" i="5"/>
  <c r="H521" i="5"/>
  <c r="G521" i="5"/>
  <c r="V520" i="5" a="1"/>
  <c r="V520" i="5" s="1"/>
  <c r="T520" i="5"/>
  <c r="U520" i="5" s="1" a="1"/>
  <c r="U520" i="5" s="1"/>
  <c r="K520" i="5"/>
  <c r="H520" i="5"/>
  <c r="G520" i="5"/>
  <c r="I520" i="5" s="1"/>
  <c r="V519" i="5" a="1"/>
  <c r="V519" i="5" s="1"/>
  <c r="T519" i="5"/>
  <c r="U519" i="5" s="1" a="1"/>
  <c r="U519" i="5" s="1"/>
  <c r="I519" i="5"/>
  <c r="H519" i="5"/>
  <c r="G519" i="5"/>
  <c r="V518" i="5" a="1"/>
  <c r="V518" i="5" s="1"/>
  <c r="T518" i="5"/>
  <c r="U518" i="5" s="1" a="1"/>
  <c r="U518" i="5" s="1"/>
  <c r="K518" i="5"/>
  <c r="H518" i="5"/>
  <c r="G518" i="5"/>
  <c r="I518" i="5" s="1"/>
  <c r="V517" i="5" a="1"/>
  <c r="V517" i="5" s="1"/>
  <c r="T517" i="5"/>
  <c r="U517" i="5" s="1" a="1"/>
  <c r="U517" i="5" s="1"/>
  <c r="I517" i="5"/>
  <c r="H517" i="5"/>
  <c r="G517" i="5"/>
  <c r="V516" i="5" a="1"/>
  <c r="V516" i="5" s="1"/>
  <c r="T516" i="5"/>
  <c r="U516" i="5" s="1" a="1"/>
  <c r="U516" i="5" s="1"/>
  <c r="K516" i="5"/>
  <c r="H516" i="5"/>
  <c r="G516" i="5"/>
  <c r="I516" i="5" s="1"/>
  <c r="V515" i="5" a="1"/>
  <c r="V515" i="5" s="1"/>
  <c r="T515" i="5"/>
  <c r="U515" i="5" s="1" a="1"/>
  <c r="U515" i="5" s="1"/>
  <c r="I515" i="5"/>
  <c r="H515" i="5"/>
  <c r="G515" i="5"/>
  <c r="V514" i="5" a="1"/>
  <c r="V514" i="5" s="1"/>
  <c r="T514" i="5"/>
  <c r="U514" i="5" s="1" a="1"/>
  <c r="U514" i="5" s="1"/>
  <c r="H514" i="5"/>
  <c r="G514" i="5"/>
  <c r="I514" i="5" s="1"/>
  <c r="V513" i="5" a="1"/>
  <c r="V513" i="5" s="1"/>
  <c r="T513" i="5"/>
  <c r="U513" i="5" s="1" a="1"/>
  <c r="U513" i="5" s="1"/>
  <c r="H513" i="5"/>
  <c r="G513" i="5"/>
  <c r="I513" i="5" s="1"/>
  <c r="V512" i="5" a="1"/>
  <c r="V512" i="5" s="1"/>
  <c r="T512" i="5"/>
  <c r="U512" i="5" s="1" a="1"/>
  <c r="U512" i="5" s="1"/>
  <c r="I512" i="5"/>
  <c r="J512" i="5" s="1"/>
  <c r="L512" i="5" s="1"/>
  <c r="H512" i="5"/>
  <c r="G512" i="5"/>
  <c r="V511" i="5" a="1"/>
  <c r="V511" i="5" s="1"/>
  <c r="T511" i="5"/>
  <c r="U511" i="5" s="1" a="1"/>
  <c r="U511" i="5" s="1"/>
  <c r="I511" i="5"/>
  <c r="J511" i="5" s="1"/>
  <c r="L511" i="5" s="1"/>
  <c r="H511" i="5"/>
  <c r="G511" i="5"/>
  <c r="V510" i="5" a="1"/>
  <c r="V510" i="5" s="1"/>
  <c r="T510" i="5"/>
  <c r="U510" i="5" s="1" a="1"/>
  <c r="U510" i="5" s="1"/>
  <c r="H510" i="5"/>
  <c r="G510" i="5"/>
  <c r="I510" i="5" s="1"/>
  <c r="V509" i="5" a="1"/>
  <c r="V509" i="5" s="1"/>
  <c r="T509" i="5"/>
  <c r="U509" i="5" s="1" a="1"/>
  <c r="U509" i="5" s="1"/>
  <c r="H509" i="5"/>
  <c r="G509" i="5"/>
  <c r="I509" i="5" s="1"/>
  <c r="V508" i="5" a="1"/>
  <c r="V508" i="5" s="1"/>
  <c r="T508" i="5"/>
  <c r="U508" i="5" s="1" a="1"/>
  <c r="U508" i="5" s="1"/>
  <c r="I508" i="5"/>
  <c r="J508" i="5" s="1"/>
  <c r="L508" i="5" s="1"/>
  <c r="H508" i="5"/>
  <c r="G508" i="5"/>
  <c r="V507" i="5" a="1"/>
  <c r="V507" i="5" s="1"/>
  <c r="T507" i="5"/>
  <c r="U507" i="5" s="1" a="1"/>
  <c r="U507" i="5" s="1"/>
  <c r="I507" i="5"/>
  <c r="J507" i="5" s="1"/>
  <c r="L507" i="5" s="1"/>
  <c r="H507" i="5"/>
  <c r="G507" i="5"/>
  <c r="V506" i="5" a="1"/>
  <c r="V506" i="5" s="1"/>
  <c r="T506" i="5"/>
  <c r="U506" i="5" s="1" a="1"/>
  <c r="U506" i="5" s="1"/>
  <c r="H506" i="5"/>
  <c r="G506" i="5"/>
  <c r="I506" i="5" s="1"/>
  <c r="V505" i="5" a="1"/>
  <c r="V505" i="5" s="1"/>
  <c r="T505" i="5"/>
  <c r="U505" i="5" s="1" a="1"/>
  <c r="U505" i="5" s="1"/>
  <c r="H505" i="5"/>
  <c r="G505" i="5"/>
  <c r="I505" i="5" s="1"/>
  <c r="V504" i="5" a="1"/>
  <c r="V504" i="5" s="1"/>
  <c r="T504" i="5"/>
  <c r="U504" i="5" s="1" a="1"/>
  <c r="U504" i="5" s="1"/>
  <c r="I504" i="5"/>
  <c r="J504" i="5" s="1"/>
  <c r="L504" i="5" s="1"/>
  <c r="H504" i="5"/>
  <c r="G504" i="5"/>
  <c r="V503" i="5" a="1"/>
  <c r="V503" i="5" s="1"/>
  <c r="T503" i="5"/>
  <c r="U503" i="5" s="1" a="1"/>
  <c r="U503" i="5" s="1"/>
  <c r="I503" i="5"/>
  <c r="J503" i="5" s="1"/>
  <c r="L503" i="5" s="1"/>
  <c r="H503" i="5"/>
  <c r="G503" i="5"/>
  <c r="V502" i="5" a="1"/>
  <c r="V502" i="5" s="1"/>
  <c r="T502" i="5"/>
  <c r="U502" i="5" s="1" a="1"/>
  <c r="U502" i="5" s="1"/>
  <c r="H502" i="5"/>
  <c r="G502" i="5"/>
  <c r="I502" i="5" s="1"/>
  <c r="V501" i="5" a="1"/>
  <c r="V501" i="5" s="1"/>
  <c r="T501" i="5"/>
  <c r="U501" i="5" s="1" a="1"/>
  <c r="U501" i="5" s="1"/>
  <c r="H501" i="5"/>
  <c r="G501" i="5"/>
  <c r="I501" i="5" s="1"/>
  <c r="V500" i="5" a="1"/>
  <c r="V500" i="5" s="1"/>
  <c r="T500" i="5"/>
  <c r="U500" i="5" s="1" a="1"/>
  <c r="U500" i="5" s="1"/>
  <c r="I500" i="5"/>
  <c r="J500" i="5" s="1"/>
  <c r="L500" i="5" s="1"/>
  <c r="H500" i="5"/>
  <c r="G500" i="5"/>
  <c r="V499" i="5" a="1"/>
  <c r="V499" i="5" s="1"/>
  <c r="T499" i="5"/>
  <c r="U499" i="5" s="1" a="1"/>
  <c r="U499" i="5" s="1"/>
  <c r="I499" i="5"/>
  <c r="J499" i="5" s="1"/>
  <c r="L499" i="5" s="1"/>
  <c r="H499" i="5"/>
  <c r="G499" i="5"/>
  <c r="V498" i="5" a="1"/>
  <c r="V498" i="5" s="1"/>
  <c r="T498" i="5"/>
  <c r="U498" i="5" s="1" a="1"/>
  <c r="U498" i="5" s="1"/>
  <c r="H498" i="5"/>
  <c r="G498" i="5"/>
  <c r="I498" i="5" s="1"/>
  <c r="V497" i="5" a="1"/>
  <c r="V497" i="5" s="1"/>
  <c r="T497" i="5"/>
  <c r="U497" i="5" s="1" a="1"/>
  <c r="U497" i="5" s="1"/>
  <c r="H497" i="5"/>
  <c r="G497" i="5"/>
  <c r="I497" i="5" s="1"/>
  <c r="V496" i="5" a="1"/>
  <c r="V496" i="5" s="1"/>
  <c r="T496" i="5"/>
  <c r="U496" i="5" s="1" a="1"/>
  <c r="U496" i="5" s="1"/>
  <c r="I496" i="5"/>
  <c r="J496" i="5" s="1"/>
  <c r="L496" i="5" s="1"/>
  <c r="H496" i="5"/>
  <c r="G496" i="5"/>
  <c r="V495" i="5" a="1"/>
  <c r="V495" i="5" s="1"/>
  <c r="T495" i="5"/>
  <c r="U495" i="5" s="1" a="1"/>
  <c r="U495" i="5" s="1"/>
  <c r="M495" i="5"/>
  <c r="N495" i="5" s="1"/>
  <c r="O495" i="5" s="1"/>
  <c r="P495" i="5" s="1"/>
  <c r="Q495" i="5" s="1"/>
  <c r="R495" i="5" s="1"/>
  <c r="S495" i="5" s="1"/>
  <c r="I495" i="5"/>
  <c r="K495" i="5" s="1"/>
  <c r="H495" i="5"/>
  <c r="G495" i="5"/>
  <c r="V494" i="5" a="1"/>
  <c r="V494" i="5" s="1"/>
  <c r="T494" i="5"/>
  <c r="U494" i="5" s="1" a="1"/>
  <c r="U494" i="5" s="1"/>
  <c r="H494" i="5"/>
  <c r="G494" i="5"/>
  <c r="I494" i="5" s="1"/>
  <c r="V493" i="5" a="1"/>
  <c r="V493" i="5" s="1"/>
  <c r="T493" i="5"/>
  <c r="U493" i="5" s="1" a="1"/>
  <c r="U493" i="5" s="1"/>
  <c r="I493" i="5"/>
  <c r="M493" i="5" s="1"/>
  <c r="N493" i="5" s="1"/>
  <c r="O493" i="5" s="1"/>
  <c r="P493" i="5" s="1"/>
  <c r="Q493" i="5" s="1"/>
  <c r="R493" i="5" s="1"/>
  <c r="S493" i="5" s="1"/>
  <c r="H493" i="5"/>
  <c r="G493" i="5"/>
  <c r="V492" i="5" a="1"/>
  <c r="V492" i="5" s="1"/>
  <c r="T492" i="5"/>
  <c r="U492" i="5" s="1" a="1"/>
  <c r="U492" i="5" s="1"/>
  <c r="H492" i="5"/>
  <c r="G492" i="5"/>
  <c r="I492" i="5" s="1"/>
  <c r="V491" i="5" a="1"/>
  <c r="V491" i="5" s="1"/>
  <c r="T491" i="5"/>
  <c r="U491" i="5" s="1" a="1"/>
  <c r="U491" i="5" s="1"/>
  <c r="H491" i="5"/>
  <c r="G491" i="5"/>
  <c r="I491" i="5" s="1"/>
  <c r="V490" i="5" a="1"/>
  <c r="V490" i="5" s="1"/>
  <c r="T490" i="5"/>
  <c r="U490" i="5" s="1" a="1"/>
  <c r="U490" i="5" s="1"/>
  <c r="H490" i="5"/>
  <c r="I490" i="5" s="1"/>
  <c r="G490" i="5"/>
  <c r="V489" i="5" a="1"/>
  <c r="V489" i="5" s="1"/>
  <c r="T489" i="5"/>
  <c r="U489" i="5" s="1" a="1"/>
  <c r="U489" i="5" s="1"/>
  <c r="H489" i="5"/>
  <c r="G489" i="5"/>
  <c r="I489" i="5" s="1"/>
  <c r="V488" i="5" a="1"/>
  <c r="V488" i="5" s="1"/>
  <c r="T488" i="5"/>
  <c r="U488" i="5" s="1" a="1"/>
  <c r="U488" i="5" s="1"/>
  <c r="I488" i="5"/>
  <c r="J488" i="5" s="1"/>
  <c r="L488" i="5" s="1"/>
  <c r="H488" i="5"/>
  <c r="G488" i="5"/>
  <c r="V487" i="5" a="1"/>
  <c r="V487" i="5" s="1"/>
  <c r="T487" i="5"/>
  <c r="U487" i="5" s="1" a="1"/>
  <c r="U487" i="5" s="1"/>
  <c r="M487" i="5"/>
  <c r="N487" i="5" s="1"/>
  <c r="O487" i="5" s="1"/>
  <c r="P487" i="5" s="1"/>
  <c r="Q487" i="5" s="1"/>
  <c r="R487" i="5" s="1"/>
  <c r="S487" i="5" s="1"/>
  <c r="I487" i="5"/>
  <c r="K487" i="5" s="1"/>
  <c r="H487" i="5"/>
  <c r="G487" i="5"/>
  <c r="V486" i="5" a="1"/>
  <c r="V486" i="5" s="1"/>
  <c r="T486" i="5"/>
  <c r="U486" i="5" s="1" a="1"/>
  <c r="U486" i="5" s="1"/>
  <c r="H486" i="5"/>
  <c r="G486" i="5"/>
  <c r="I486" i="5" s="1"/>
  <c r="V485" i="5" a="1"/>
  <c r="V485" i="5" s="1"/>
  <c r="T485" i="5"/>
  <c r="U485" i="5" s="1" a="1"/>
  <c r="U485" i="5" s="1"/>
  <c r="I485" i="5"/>
  <c r="M485" i="5" s="1"/>
  <c r="N485" i="5" s="1"/>
  <c r="O485" i="5" s="1"/>
  <c r="P485" i="5" s="1"/>
  <c r="Q485" i="5" s="1"/>
  <c r="R485" i="5" s="1"/>
  <c r="S485" i="5" s="1"/>
  <c r="H485" i="5"/>
  <c r="G485" i="5"/>
  <c r="V484" i="5" a="1"/>
  <c r="V484" i="5" s="1"/>
  <c r="T484" i="5"/>
  <c r="U484" i="5" s="1" a="1"/>
  <c r="U484" i="5" s="1"/>
  <c r="H484" i="5"/>
  <c r="G484" i="5"/>
  <c r="I484" i="5" s="1"/>
  <c r="V483" i="5" a="1"/>
  <c r="V483" i="5" s="1"/>
  <c r="T483" i="5"/>
  <c r="U483" i="5" s="1" a="1"/>
  <c r="U483" i="5" s="1"/>
  <c r="H483" i="5"/>
  <c r="G483" i="5"/>
  <c r="I483" i="5" s="1"/>
  <c r="V482" i="5" a="1"/>
  <c r="V482" i="5" s="1"/>
  <c r="T482" i="5"/>
  <c r="U482" i="5" s="1" a="1"/>
  <c r="U482" i="5" s="1"/>
  <c r="H482" i="5"/>
  <c r="I482" i="5" s="1"/>
  <c r="G482" i="5"/>
  <c r="V481" i="5" a="1"/>
  <c r="V481" i="5" s="1"/>
  <c r="T481" i="5"/>
  <c r="U481" i="5" s="1" a="1"/>
  <c r="U481" i="5" s="1"/>
  <c r="H481" i="5"/>
  <c r="G481" i="5"/>
  <c r="I481" i="5" s="1"/>
  <c r="V480" i="5" a="1"/>
  <c r="V480" i="5" s="1"/>
  <c r="T480" i="5"/>
  <c r="U480" i="5" s="1" a="1"/>
  <c r="U480" i="5" s="1"/>
  <c r="I480" i="5"/>
  <c r="H480" i="5"/>
  <c r="G480" i="5"/>
  <c r="V479" i="5" a="1"/>
  <c r="V479" i="5" s="1"/>
  <c r="T479" i="5"/>
  <c r="U479" i="5" s="1" a="1"/>
  <c r="U479" i="5" s="1"/>
  <c r="M479" i="5"/>
  <c r="N479" i="5" s="1"/>
  <c r="O479" i="5" s="1"/>
  <c r="P479" i="5" s="1"/>
  <c r="Q479" i="5" s="1"/>
  <c r="R479" i="5" s="1"/>
  <c r="S479" i="5" s="1"/>
  <c r="I479" i="5"/>
  <c r="K479" i="5" s="1"/>
  <c r="H479" i="5"/>
  <c r="G479" i="5"/>
  <c r="V478" i="5" a="1"/>
  <c r="V478" i="5" s="1"/>
  <c r="T478" i="5"/>
  <c r="U478" i="5" s="1" a="1"/>
  <c r="U478" i="5" s="1"/>
  <c r="K478" i="5"/>
  <c r="H478" i="5"/>
  <c r="G478" i="5"/>
  <c r="I478" i="5" s="1"/>
  <c r="V477" i="5" a="1"/>
  <c r="V477" i="5" s="1"/>
  <c r="T477" i="5"/>
  <c r="U477" i="5" s="1" a="1"/>
  <c r="U477" i="5" s="1"/>
  <c r="I477" i="5"/>
  <c r="H477" i="5"/>
  <c r="G477" i="5"/>
  <c r="V476" i="5" a="1"/>
  <c r="V476" i="5" s="1"/>
  <c r="T476" i="5"/>
  <c r="U476" i="5" s="1" a="1"/>
  <c r="U476" i="5" s="1"/>
  <c r="H476" i="5"/>
  <c r="G476" i="5"/>
  <c r="I476" i="5" s="1"/>
  <c r="V475" i="5" a="1"/>
  <c r="V475" i="5" s="1"/>
  <c r="T475" i="5"/>
  <c r="U475" i="5" s="1" a="1"/>
  <c r="U475" i="5" s="1"/>
  <c r="H475" i="5"/>
  <c r="G475" i="5"/>
  <c r="I475" i="5" s="1"/>
  <c r="V474" i="5" a="1"/>
  <c r="V474" i="5" s="1"/>
  <c r="T474" i="5"/>
  <c r="U474" i="5" s="1" a="1"/>
  <c r="U474" i="5" s="1"/>
  <c r="H474" i="5"/>
  <c r="I474" i="5" s="1"/>
  <c r="M474" i="5" s="1"/>
  <c r="N474" i="5" s="1"/>
  <c r="O474" i="5" s="1"/>
  <c r="P474" i="5" s="1"/>
  <c r="Q474" i="5" s="1"/>
  <c r="R474" i="5" s="1"/>
  <c r="S474" i="5" s="1"/>
  <c r="G474" i="5"/>
  <c r="V473" i="5" a="1"/>
  <c r="V473" i="5" s="1"/>
  <c r="T473" i="5"/>
  <c r="U473" i="5" s="1" a="1"/>
  <c r="U473" i="5" s="1"/>
  <c r="H473" i="5"/>
  <c r="G473" i="5"/>
  <c r="I473" i="5" s="1"/>
  <c r="K473" i="5" s="1"/>
  <c r="V472" i="5" a="1"/>
  <c r="V472" i="5" s="1"/>
  <c r="T472" i="5"/>
  <c r="U472" i="5" s="1" a="1"/>
  <c r="U472" i="5" s="1"/>
  <c r="I472" i="5"/>
  <c r="H472" i="5"/>
  <c r="G472" i="5"/>
  <c r="V471" i="5" a="1"/>
  <c r="V471" i="5" s="1"/>
  <c r="T471" i="5"/>
  <c r="U471" i="5" s="1" a="1"/>
  <c r="U471" i="5" s="1"/>
  <c r="H471" i="5"/>
  <c r="G471" i="5"/>
  <c r="I471" i="5" s="1"/>
  <c r="J471" i="5" s="1"/>
  <c r="L471" i="5" s="1"/>
  <c r="V470" i="5" a="1"/>
  <c r="V470" i="5" s="1"/>
  <c r="T470" i="5"/>
  <c r="U470" i="5" s="1" a="1"/>
  <c r="U470" i="5" s="1"/>
  <c r="H470" i="5"/>
  <c r="I470" i="5" s="1"/>
  <c r="G470" i="5"/>
  <c r="V469" i="5" a="1"/>
  <c r="V469" i="5" s="1"/>
  <c r="T469" i="5"/>
  <c r="U469" i="5" s="1" a="1"/>
  <c r="U469" i="5" s="1"/>
  <c r="H469" i="5"/>
  <c r="G469" i="5"/>
  <c r="I469" i="5" s="1"/>
  <c r="J469" i="5" s="1"/>
  <c r="L469" i="5" s="1"/>
  <c r="V468" i="5" a="1"/>
  <c r="V468" i="5" s="1"/>
  <c r="T468" i="5"/>
  <c r="U468" i="5" s="1" a="1"/>
  <c r="U468" i="5" s="1"/>
  <c r="H468" i="5"/>
  <c r="I468" i="5" s="1"/>
  <c r="G468" i="5"/>
  <c r="V467" i="5" a="1"/>
  <c r="V467" i="5" s="1"/>
  <c r="T467" i="5"/>
  <c r="U467" i="5" s="1" a="1"/>
  <c r="U467" i="5" s="1"/>
  <c r="J467" i="5"/>
  <c r="L467" i="5" s="1"/>
  <c r="H467" i="5"/>
  <c r="G467" i="5"/>
  <c r="I467" i="5" s="1"/>
  <c r="V466" i="5" a="1"/>
  <c r="V466" i="5" s="1"/>
  <c r="T466" i="5"/>
  <c r="U466" i="5" s="1" a="1"/>
  <c r="U466" i="5" s="1"/>
  <c r="H466" i="5"/>
  <c r="I466" i="5" s="1"/>
  <c r="G466" i="5"/>
  <c r="V465" i="5" a="1"/>
  <c r="V465" i="5" s="1"/>
  <c r="T465" i="5"/>
  <c r="U465" i="5" s="1" a="1"/>
  <c r="U465" i="5" s="1"/>
  <c r="J465" i="5"/>
  <c r="L465" i="5" s="1"/>
  <c r="H465" i="5"/>
  <c r="G465" i="5"/>
  <c r="I465" i="5" s="1"/>
  <c r="V464" i="5" a="1"/>
  <c r="V464" i="5" s="1"/>
  <c r="T464" i="5"/>
  <c r="U464" i="5" s="1" a="1"/>
  <c r="U464" i="5" s="1"/>
  <c r="H464" i="5"/>
  <c r="I464" i="5" s="1"/>
  <c r="G464" i="5"/>
  <c r="V463" i="5" a="1"/>
  <c r="V463" i="5" s="1"/>
  <c r="T463" i="5"/>
  <c r="U463" i="5" s="1" a="1"/>
  <c r="U463" i="5" s="1"/>
  <c r="J463" i="5"/>
  <c r="L463" i="5" s="1"/>
  <c r="H463" i="5"/>
  <c r="G463" i="5"/>
  <c r="I463" i="5" s="1"/>
  <c r="V462" i="5" a="1"/>
  <c r="V462" i="5" s="1"/>
  <c r="T462" i="5"/>
  <c r="U462" i="5" s="1" a="1"/>
  <c r="U462" i="5" s="1"/>
  <c r="H462" i="5"/>
  <c r="I462" i="5" s="1"/>
  <c r="G462" i="5"/>
  <c r="V461" i="5" a="1"/>
  <c r="V461" i="5" s="1"/>
  <c r="T461" i="5"/>
  <c r="U461" i="5" s="1" a="1"/>
  <c r="U461" i="5" s="1"/>
  <c r="J461" i="5"/>
  <c r="L461" i="5" s="1"/>
  <c r="H461" i="5"/>
  <c r="G461" i="5"/>
  <c r="I461" i="5" s="1"/>
  <c r="V460" i="5" a="1"/>
  <c r="V460" i="5" s="1"/>
  <c r="T460" i="5"/>
  <c r="U460" i="5" s="1" a="1"/>
  <c r="U460" i="5" s="1"/>
  <c r="H460" i="5"/>
  <c r="I460" i="5" s="1"/>
  <c r="G460" i="5"/>
  <c r="V459" i="5" a="1"/>
  <c r="V459" i="5" s="1"/>
  <c r="T459" i="5"/>
  <c r="U459" i="5" s="1" a="1"/>
  <c r="U459" i="5" s="1"/>
  <c r="J459" i="5"/>
  <c r="L459" i="5" s="1"/>
  <c r="H459" i="5"/>
  <c r="G459" i="5"/>
  <c r="I459" i="5" s="1"/>
  <c r="V458" i="5" a="1"/>
  <c r="V458" i="5" s="1"/>
  <c r="T458" i="5"/>
  <c r="U458" i="5" s="1" a="1"/>
  <c r="U458" i="5" s="1"/>
  <c r="H458" i="5"/>
  <c r="I458" i="5" s="1"/>
  <c r="G458" i="5"/>
  <c r="V457" i="5" a="1"/>
  <c r="V457" i="5" s="1"/>
  <c r="T457" i="5"/>
  <c r="U457" i="5" s="1" a="1"/>
  <c r="U457" i="5" s="1"/>
  <c r="J457" i="5"/>
  <c r="L457" i="5" s="1"/>
  <c r="H457" i="5"/>
  <c r="G457" i="5"/>
  <c r="I457" i="5" s="1"/>
  <c r="V456" i="5" a="1"/>
  <c r="V456" i="5" s="1"/>
  <c r="T456" i="5"/>
  <c r="U456" i="5" s="1" a="1"/>
  <c r="U456" i="5" s="1"/>
  <c r="H456" i="5"/>
  <c r="I456" i="5" s="1"/>
  <c r="G456" i="5"/>
  <c r="V455" i="5" a="1"/>
  <c r="V455" i="5" s="1"/>
  <c r="T455" i="5"/>
  <c r="U455" i="5" s="1" a="1"/>
  <c r="U455" i="5" s="1"/>
  <c r="J455" i="5"/>
  <c r="L455" i="5" s="1"/>
  <c r="H455" i="5"/>
  <c r="G455" i="5"/>
  <c r="I455" i="5" s="1"/>
  <c r="V454" i="5" a="1"/>
  <c r="V454" i="5" s="1"/>
  <c r="T454" i="5"/>
  <c r="U454" i="5" s="1" a="1"/>
  <c r="U454" i="5" s="1"/>
  <c r="H454" i="5"/>
  <c r="I454" i="5" s="1"/>
  <c r="G454" i="5"/>
  <c r="V453" i="5" a="1"/>
  <c r="V453" i="5" s="1"/>
  <c r="T453" i="5"/>
  <c r="U453" i="5" s="1" a="1"/>
  <c r="U453" i="5" s="1"/>
  <c r="J453" i="5"/>
  <c r="L453" i="5" s="1"/>
  <c r="H453" i="5"/>
  <c r="G453" i="5"/>
  <c r="I453" i="5" s="1"/>
  <c r="V452" i="5" a="1"/>
  <c r="V452" i="5" s="1"/>
  <c r="T452" i="5"/>
  <c r="U452" i="5" s="1" a="1"/>
  <c r="U452" i="5" s="1"/>
  <c r="H452" i="5"/>
  <c r="I452" i="5" s="1"/>
  <c r="G452" i="5"/>
  <c r="V451" i="5" a="1"/>
  <c r="V451" i="5" s="1"/>
  <c r="T451" i="5"/>
  <c r="U451" i="5" s="1" a="1"/>
  <c r="U451" i="5" s="1"/>
  <c r="J451" i="5"/>
  <c r="L451" i="5" s="1"/>
  <c r="H451" i="5"/>
  <c r="G451" i="5"/>
  <c r="I451" i="5" s="1"/>
  <c r="V450" i="5" a="1"/>
  <c r="V450" i="5" s="1"/>
  <c r="T450" i="5"/>
  <c r="U450" i="5" s="1" a="1"/>
  <c r="U450" i="5" s="1"/>
  <c r="H450" i="5"/>
  <c r="I450" i="5" s="1"/>
  <c r="G450" i="5"/>
  <c r="V449" i="5" a="1"/>
  <c r="V449" i="5" s="1"/>
  <c r="T449" i="5"/>
  <c r="U449" i="5" s="1" a="1"/>
  <c r="U449" i="5" s="1"/>
  <c r="J449" i="5"/>
  <c r="L449" i="5" s="1"/>
  <c r="H449" i="5"/>
  <c r="G449" i="5"/>
  <c r="I449" i="5" s="1"/>
  <c r="V448" i="5" a="1"/>
  <c r="V448" i="5" s="1"/>
  <c r="T448" i="5"/>
  <c r="U448" i="5" s="1" a="1"/>
  <c r="U448" i="5" s="1"/>
  <c r="H448" i="5"/>
  <c r="I448" i="5" s="1"/>
  <c r="G448" i="5"/>
  <c r="V447" i="5" a="1"/>
  <c r="V447" i="5" s="1"/>
  <c r="T447" i="5"/>
  <c r="U447" i="5" s="1" a="1"/>
  <c r="U447" i="5" s="1"/>
  <c r="J447" i="5"/>
  <c r="L447" i="5" s="1"/>
  <c r="H447" i="5"/>
  <c r="G447" i="5"/>
  <c r="I447" i="5" s="1"/>
  <c r="V446" i="5" a="1"/>
  <c r="V446" i="5" s="1"/>
  <c r="T446" i="5"/>
  <c r="U446" i="5" s="1" a="1"/>
  <c r="U446" i="5" s="1"/>
  <c r="M446" i="5"/>
  <c r="N446" i="5" s="1"/>
  <c r="O446" i="5" s="1"/>
  <c r="P446" i="5" s="1"/>
  <c r="Q446" i="5" s="1"/>
  <c r="R446" i="5" s="1"/>
  <c r="S446" i="5" s="1"/>
  <c r="I446" i="5"/>
  <c r="H446" i="5"/>
  <c r="G446" i="5"/>
  <c r="V445" i="5" a="1"/>
  <c r="V445" i="5" s="1"/>
  <c r="T445" i="5"/>
  <c r="U445" i="5" s="1" a="1"/>
  <c r="U445" i="5" s="1"/>
  <c r="H445" i="5"/>
  <c r="G445" i="5"/>
  <c r="I445" i="5" s="1"/>
  <c r="M445" i="5" s="1"/>
  <c r="N445" i="5" s="1"/>
  <c r="O445" i="5" s="1"/>
  <c r="P445" i="5" s="1"/>
  <c r="Q445" i="5" s="1"/>
  <c r="R445" i="5" s="1"/>
  <c r="S445" i="5" s="1"/>
  <c r="V444" i="5" a="1"/>
  <c r="V444" i="5" s="1"/>
  <c r="T444" i="5"/>
  <c r="U444" i="5" s="1" a="1"/>
  <c r="U444" i="5" s="1"/>
  <c r="H444" i="5"/>
  <c r="I444" i="5" s="1"/>
  <c r="G444" i="5"/>
  <c r="V443" i="5" a="1"/>
  <c r="V443" i="5" s="1"/>
  <c r="T443" i="5"/>
  <c r="U443" i="5" s="1" a="1"/>
  <c r="U443" i="5" s="1"/>
  <c r="K443" i="5"/>
  <c r="J443" i="5"/>
  <c r="L443" i="5" s="1"/>
  <c r="H443" i="5"/>
  <c r="G443" i="5"/>
  <c r="I443" i="5" s="1"/>
  <c r="M443" i="5" s="1"/>
  <c r="N443" i="5" s="1"/>
  <c r="O443" i="5" s="1"/>
  <c r="P443" i="5" s="1"/>
  <c r="Q443" i="5" s="1"/>
  <c r="R443" i="5" s="1"/>
  <c r="S443" i="5" s="1"/>
  <c r="V442" i="5" a="1"/>
  <c r="V442" i="5" s="1"/>
  <c r="T442" i="5"/>
  <c r="U442" i="5" s="1" a="1"/>
  <c r="U442" i="5" s="1"/>
  <c r="I442" i="5"/>
  <c r="H442" i="5"/>
  <c r="G442" i="5"/>
  <c r="V441" i="5" a="1"/>
  <c r="V441" i="5" s="1"/>
  <c r="T441" i="5"/>
  <c r="U441" i="5" s="1" a="1"/>
  <c r="U441" i="5" s="1"/>
  <c r="J441" i="5"/>
  <c r="L441" i="5" s="1"/>
  <c r="H441" i="5"/>
  <c r="G441" i="5"/>
  <c r="I441" i="5" s="1"/>
  <c r="M441" i="5" s="1"/>
  <c r="N441" i="5" s="1"/>
  <c r="O441" i="5" s="1"/>
  <c r="P441" i="5" s="1"/>
  <c r="Q441" i="5" s="1"/>
  <c r="R441" i="5" s="1"/>
  <c r="S441" i="5" s="1"/>
  <c r="V440" i="5" a="1"/>
  <c r="V440" i="5" s="1"/>
  <c r="T440" i="5"/>
  <c r="U440" i="5" s="1" a="1"/>
  <c r="U440" i="5" s="1"/>
  <c r="H440" i="5"/>
  <c r="I440" i="5" s="1"/>
  <c r="G440" i="5"/>
  <c r="V439" i="5" a="1"/>
  <c r="V439" i="5" s="1"/>
  <c r="T439" i="5"/>
  <c r="U439" i="5" s="1" a="1"/>
  <c r="U439" i="5" s="1"/>
  <c r="K439" i="5"/>
  <c r="H439" i="5"/>
  <c r="G439" i="5"/>
  <c r="I439" i="5" s="1"/>
  <c r="M439" i="5" s="1"/>
  <c r="N439" i="5" s="1"/>
  <c r="O439" i="5" s="1"/>
  <c r="P439" i="5" s="1"/>
  <c r="Q439" i="5" s="1"/>
  <c r="R439" i="5" s="1"/>
  <c r="S439" i="5" s="1"/>
  <c r="V438" i="5" a="1"/>
  <c r="V438" i="5" s="1"/>
  <c r="T438" i="5"/>
  <c r="U438" i="5" s="1" a="1"/>
  <c r="U438" i="5" s="1"/>
  <c r="M438" i="5"/>
  <c r="N438" i="5" s="1"/>
  <c r="O438" i="5" s="1"/>
  <c r="P438" i="5" s="1"/>
  <c r="Q438" i="5" s="1"/>
  <c r="R438" i="5" s="1"/>
  <c r="S438" i="5" s="1"/>
  <c r="I438" i="5"/>
  <c r="H438" i="5"/>
  <c r="G438" i="5"/>
  <c r="V437" i="5" a="1"/>
  <c r="V437" i="5" s="1"/>
  <c r="T437" i="5"/>
  <c r="U437" i="5" s="1" a="1"/>
  <c r="U437" i="5" s="1"/>
  <c r="H437" i="5"/>
  <c r="G437" i="5"/>
  <c r="I437" i="5" s="1"/>
  <c r="M437" i="5" s="1"/>
  <c r="N437" i="5" s="1"/>
  <c r="O437" i="5" s="1"/>
  <c r="P437" i="5" s="1"/>
  <c r="Q437" i="5" s="1"/>
  <c r="R437" i="5" s="1"/>
  <c r="S437" i="5" s="1"/>
  <c r="V436" i="5" a="1"/>
  <c r="V436" i="5" s="1"/>
  <c r="T436" i="5"/>
  <c r="U436" i="5" s="1" a="1"/>
  <c r="U436" i="5" s="1"/>
  <c r="H436" i="5"/>
  <c r="I436" i="5" s="1"/>
  <c r="G436" i="5"/>
  <c r="V435" i="5" a="1"/>
  <c r="V435" i="5" s="1"/>
  <c r="T435" i="5"/>
  <c r="U435" i="5" s="1" a="1"/>
  <c r="U435" i="5" s="1"/>
  <c r="K435" i="5"/>
  <c r="J435" i="5"/>
  <c r="L435" i="5" s="1"/>
  <c r="H435" i="5"/>
  <c r="G435" i="5"/>
  <c r="I435" i="5" s="1"/>
  <c r="M435" i="5" s="1"/>
  <c r="N435" i="5" s="1"/>
  <c r="O435" i="5" s="1"/>
  <c r="P435" i="5" s="1"/>
  <c r="Q435" i="5" s="1"/>
  <c r="R435" i="5" s="1"/>
  <c r="S435" i="5" s="1"/>
  <c r="V434" i="5" a="1"/>
  <c r="V434" i="5" s="1"/>
  <c r="T434" i="5"/>
  <c r="U434" i="5" s="1" a="1"/>
  <c r="U434" i="5" s="1"/>
  <c r="I434" i="5"/>
  <c r="H434" i="5"/>
  <c r="G434" i="5"/>
  <c r="V433" i="5" a="1"/>
  <c r="V433" i="5" s="1"/>
  <c r="T433" i="5"/>
  <c r="U433" i="5" s="1" a="1"/>
  <c r="U433" i="5" s="1"/>
  <c r="J433" i="5"/>
  <c r="L433" i="5" s="1"/>
  <c r="H433" i="5"/>
  <c r="G433" i="5"/>
  <c r="I433" i="5" s="1"/>
  <c r="M433" i="5" s="1"/>
  <c r="N433" i="5" s="1"/>
  <c r="O433" i="5" s="1"/>
  <c r="P433" i="5" s="1"/>
  <c r="Q433" i="5" s="1"/>
  <c r="R433" i="5" s="1"/>
  <c r="S433" i="5" s="1"/>
  <c r="V432" i="5" a="1"/>
  <c r="V432" i="5" s="1"/>
  <c r="T432" i="5"/>
  <c r="U432" i="5" s="1" a="1"/>
  <c r="U432" i="5" s="1"/>
  <c r="H432" i="5"/>
  <c r="I432" i="5" s="1"/>
  <c r="G432" i="5"/>
  <c r="V431" i="5" a="1"/>
  <c r="V431" i="5" s="1"/>
  <c r="T431" i="5"/>
  <c r="U431" i="5" s="1" a="1"/>
  <c r="U431" i="5" s="1"/>
  <c r="K431" i="5"/>
  <c r="H431" i="5"/>
  <c r="G431" i="5"/>
  <c r="I431" i="5" s="1"/>
  <c r="M431" i="5" s="1"/>
  <c r="N431" i="5" s="1"/>
  <c r="O431" i="5" s="1"/>
  <c r="P431" i="5" s="1"/>
  <c r="Q431" i="5" s="1"/>
  <c r="R431" i="5" s="1"/>
  <c r="S431" i="5" s="1"/>
  <c r="V430" i="5" a="1"/>
  <c r="V430" i="5" s="1"/>
  <c r="T430" i="5"/>
  <c r="U430" i="5" s="1" a="1"/>
  <c r="U430" i="5" s="1"/>
  <c r="M430" i="5"/>
  <c r="N430" i="5" s="1"/>
  <c r="O430" i="5" s="1"/>
  <c r="P430" i="5" s="1"/>
  <c r="Q430" i="5" s="1"/>
  <c r="R430" i="5" s="1"/>
  <c r="S430" i="5" s="1"/>
  <c r="I430" i="5"/>
  <c r="H430" i="5"/>
  <c r="G430" i="5"/>
  <c r="V429" i="5" a="1"/>
  <c r="V429" i="5" s="1"/>
  <c r="T429" i="5"/>
  <c r="U429" i="5" s="1" a="1"/>
  <c r="U429" i="5" s="1"/>
  <c r="H429" i="5"/>
  <c r="G429" i="5"/>
  <c r="I429" i="5" s="1"/>
  <c r="M429" i="5" s="1"/>
  <c r="N429" i="5" s="1"/>
  <c r="O429" i="5" s="1"/>
  <c r="P429" i="5" s="1"/>
  <c r="Q429" i="5" s="1"/>
  <c r="R429" i="5" s="1"/>
  <c r="S429" i="5" s="1"/>
  <c r="V428" i="5" a="1"/>
  <c r="V428" i="5" s="1"/>
  <c r="T428" i="5"/>
  <c r="U428" i="5" s="1" a="1"/>
  <c r="U428" i="5" s="1"/>
  <c r="H428" i="5"/>
  <c r="I428" i="5" s="1"/>
  <c r="G428" i="5"/>
  <c r="V427" i="5" a="1"/>
  <c r="V427" i="5" s="1"/>
  <c r="T427" i="5"/>
  <c r="U427" i="5" s="1" a="1"/>
  <c r="U427" i="5" s="1"/>
  <c r="K427" i="5"/>
  <c r="J427" i="5"/>
  <c r="L427" i="5" s="1"/>
  <c r="H427" i="5"/>
  <c r="G427" i="5"/>
  <c r="I427" i="5" s="1"/>
  <c r="M427" i="5" s="1"/>
  <c r="N427" i="5" s="1"/>
  <c r="O427" i="5" s="1"/>
  <c r="P427" i="5" s="1"/>
  <c r="Q427" i="5" s="1"/>
  <c r="R427" i="5" s="1"/>
  <c r="S427" i="5" s="1"/>
  <c r="V426" i="5" a="1"/>
  <c r="V426" i="5" s="1"/>
  <c r="T426" i="5"/>
  <c r="U426" i="5" s="1" a="1"/>
  <c r="U426" i="5" s="1"/>
  <c r="I426" i="5"/>
  <c r="H426" i="5"/>
  <c r="G426" i="5"/>
  <c r="V425" i="5" a="1"/>
  <c r="V425" i="5" s="1"/>
  <c r="T425" i="5"/>
  <c r="U425" i="5" s="1" a="1"/>
  <c r="U425" i="5" s="1"/>
  <c r="J425" i="5"/>
  <c r="L425" i="5" s="1"/>
  <c r="H425" i="5"/>
  <c r="G425" i="5"/>
  <c r="I425" i="5" s="1"/>
  <c r="M425" i="5" s="1"/>
  <c r="N425" i="5" s="1"/>
  <c r="O425" i="5" s="1"/>
  <c r="P425" i="5" s="1"/>
  <c r="Q425" i="5" s="1"/>
  <c r="R425" i="5" s="1"/>
  <c r="S425" i="5" s="1"/>
  <c r="V424" i="5" a="1"/>
  <c r="V424" i="5" s="1"/>
  <c r="T424" i="5"/>
  <c r="U424" i="5" s="1" a="1"/>
  <c r="U424" i="5" s="1"/>
  <c r="H424" i="5"/>
  <c r="I424" i="5" s="1"/>
  <c r="G424" i="5"/>
  <c r="V423" i="5" a="1"/>
  <c r="V423" i="5" s="1"/>
  <c r="T423" i="5"/>
  <c r="U423" i="5" s="1" a="1"/>
  <c r="U423" i="5" s="1"/>
  <c r="K423" i="5"/>
  <c r="H423" i="5"/>
  <c r="G423" i="5"/>
  <c r="I423" i="5" s="1"/>
  <c r="M423" i="5" s="1"/>
  <c r="N423" i="5" s="1"/>
  <c r="O423" i="5" s="1"/>
  <c r="P423" i="5" s="1"/>
  <c r="Q423" i="5" s="1"/>
  <c r="R423" i="5" s="1"/>
  <c r="S423" i="5" s="1"/>
  <c r="V422" i="5" a="1"/>
  <c r="V422" i="5" s="1"/>
  <c r="T422" i="5"/>
  <c r="U422" i="5" s="1" a="1"/>
  <c r="U422" i="5" s="1"/>
  <c r="M422" i="5"/>
  <c r="N422" i="5" s="1"/>
  <c r="O422" i="5" s="1"/>
  <c r="P422" i="5" s="1"/>
  <c r="Q422" i="5" s="1"/>
  <c r="R422" i="5" s="1"/>
  <c r="S422" i="5" s="1"/>
  <c r="I422" i="5"/>
  <c r="H422" i="5"/>
  <c r="G422" i="5"/>
  <c r="V421" i="5" a="1"/>
  <c r="V421" i="5" s="1"/>
  <c r="T421" i="5"/>
  <c r="U421" i="5" s="1" a="1"/>
  <c r="U421" i="5" s="1"/>
  <c r="H421" i="5"/>
  <c r="G421" i="5"/>
  <c r="I421" i="5" s="1"/>
  <c r="M421" i="5" s="1"/>
  <c r="N421" i="5" s="1"/>
  <c r="O421" i="5" s="1"/>
  <c r="P421" i="5" s="1"/>
  <c r="Q421" i="5" s="1"/>
  <c r="R421" i="5" s="1"/>
  <c r="S421" i="5" s="1"/>
  <c r="V420" i="5" a="1"/>
  <c r="V420" i="5" s="1"/>
  <c r="T420" i="5"/>
  <c r="U420" i="5" s="1" a="1"/>
  <c r="U420" i="5" s="1"/>
  <c r="H420" i="5"/>
  <c r="I420" i="5" s="1"/>
  <c r="G420" i="5"/>
  <c r="V419" i="5" a="1"/>
  <c r="V419" i="5" s="1"/>
  <c r="T419" i="5"/>
  <c r="U419" i="5" s="1" a="1"/>
  <c r="U419" i="5" s="1"/>
  <c r="K419" i="5"/>
  <c r="J419" i="5"/>
  <c r="L419" i="5" s="1"/>
  <c r="H419" i="5"/>
  <c r="G419" i="5"/>
  <c r="I419" i="5" s="1"/>
  <c r="M419" i="5" s="1"/>
  <c r="N419" i="5" s="1"/>
  <c r="O419" i="5" s="1"/>
  <c r="P419" i="5" s="1"/>
  <c r="Q419" i="5" s="1"/>
  <c r="R419" i="5" s="1"/>
  <c r="S419" i="5" s="1"/>
  <c r="V418" i="5" a="1"/>
  <c r="V418" i="5" s="1"/>
  <c r="T418" i="5"/>
  <c r="U418" i="5" s="1" a="1"/>
  <c r="U418" i="5" s="1"/>
  <c r="I418" i="5"/>
  <c r="H418" i="5"/>
  <c r="G418" i="5"/>
  <c r="V417" i="5" a="1"/>
  <c r="V417" i="5" s="1"/>
  <c r="T417" i="5"/>
  <c r="U417" i="5" s="1" a="1"/>
  <c r="U417" i="5" s="1"/>
  <c r="J417" i="5"/>
  <c r="L417" i="5" s="1"/>
  <c r="H417" i="5"/>
  <c r="G417" i="5"/>
  <c r="I417" i="5" s="1"/>
  <c r="M417" i="5" s="1"/>
  <c r="N417" i="5" s="1"/>
  <c r="O417" i="5" s="1"/>
  <c r="P417" i="5" s="1"/>
  <c r="Q417" i="5" s="1"/>
  <c r="R417" i="5" s="1"/>
  <c r="S417" i="5" s="1"/>
  <c r="V416" i="5" a="1"/>
  <c r="V416" i="5" s="1"/>
  <c r="T416" i="5"/>
  <c r="U416" i="5" s="1" a="1"/>
  <c r="U416" i="5" s="1"/>
  <c r="H416" i="5"/>
  <c r="I416" i="5" s="1"/>
  <c r="G416" i="5"/>
  <c r="V415" i="5" a="1"/>
  <c r="V415" i="5" s="1"/>
  <c r="T415" i="5"/>
  <c r="U415" i="5" s="1" a="1"/>
  <c r="U415" i="5" s="1"/>
  <c r="K415" i="5"/>
  <c r="H415" i="5"/>
  <c r="G415" i="5"/>
  <c r="I415" i="5" s="1"/>
  <c r="M415" i="5" s="1"/>
  <c r="N415" i="5" s="1"/>
  <c r="O415" i="5" s="1"/>
  <c r="P415" i="5" s="1"/>
  <c r="Q415" i="5" s="1"/>
  <c r="R415" i="5" s="1"/>
  <c r="S415" i="5" s="1"/>
  <c r="V414" i="5" a="1"/>
  <c r="V414" i="5" s="1"/>
  <c r="T414" i="5"/>
  <c r="U414" i="5" s="1" a="1"/>
  <c r="U414" i="5" s="1"/>
  <c r="M414" i="5"/>
  <c r="N414" i="5" s="1"/>
  <c r="O414" i="5" s="1"/>
  <c r="P414" i="5" s="1"/>
  <c r="Q414" i="5" s="1"/>
  <c r="R414" i="5" s="1"/>
  <c r="S414" i="5" s="1"/>
  <c r="I414" i="5"/>
  <c r="H414" i="5"/>
  <c r="G414" i="5"/>
  <c r="V413" i="5" a="1"/>
  <c r="V413" i="5" s="1"/>
  <c r="T413" i="5"/>
  <c r="U413" i="5" s="1" a="1"/>
  <c r="U413" i="5" s="1"/>
  <c r="H413" i="5"/>
  <c r="G413" i="5"/>
  <c r="I413" i="5" s="1"/>
  <c r="M413" i="5" s="1"/>
  <c r="N413" i="5" s="1"/>
  <c r="O413" i="5" s="1"/>
  <c r="P413" i="5" s="1"/>
  <c r="Q413" i="5" s="1"/>
  <c r="R413" i="5" s="1"/>
  <c r="S413" i="5" s="1"/>
  <c r="V412" i="5" a="1"/>
  <c r="V412" i="5" s="1"/>
  <c r="T412" i="5"/>
  <c r="U412" i="5" s="1" a="1"/>
  <c r="U412" i="5" s="1"/>
  <c r="H412" i="5"/>
  <c r="I412" i="5" s="1"/>
  <c r="G412" i="5"/>
  <c r="V411" i="5" a="1"/>
  <c r="V411" i="5" s="1"/>
  <c r="T411" i="5"/>
  <c r="U411" i="5" s="1" a="1"/>
  <c r="U411" i="5" s="1"/>
  <c r="K411" i="5"/>
  <c r="J411" i="5"/>
  <c r="L411" i="5" s="1"/>
  <c r="H411" i="5"/>
  <c r="G411" i="5"/>
  <c r="I411" i="5" s="1"/>
  <c r="M411" i="5" s="1"/>
  <c r="N411" i="5" s="1"/>
  <c r="O411" i="5" s="1"/>
  <c r="P411" i="5" s="1"/>
  <c r="Q411" i="5" s="1"/>
  <c r="R411" i="5" s="1"/>
  <c r="S411" i="5" s="1"/>
  <c r="V410" i="5" a="1"/>
  <c r="V410" i="5" s="1"/>
  <c r="T410" i="5"/>
  <c r="U410" i="5" s="1" a="1"/>
  <c r="U410" i="5" s="1"/>
  <c r="I410" i="5"/>
  <c r="H410" i="5"/>
  <c r="G410" i="5"/>
  <c r="V409" i="5" a="1"/>
  <c r="V409" i="5" s="1"/>
  <c r="T409" i="5"/>
  <c r="U409" i="5" s="1" a="1"/>
  <c r="U409" i="5" s="1"/>
  <c r="J409" i="5"/>
  <c r="L409" i="5" s="1"/>
  <c r="H409" i="5"/>
  <c r="G409" i="5"/>
  <c r="I409" i="5" s="1"/>
  <c r="M409" i="5" s="1"/>
  <c r="N409" i="5" s="1"/>
  <c r="O409" i="5" s="1"/>
  <c r="P409" i="5" s="1"/>
  <c r="Q409" i="5" s="1"/>
  <c r="R409" i="5" s="1"/>
  <c r="S409" i="5" s="1"/>
  <c r="V408" i="5" a="1"/>
  <c r="V408" i="5" s="1"/>
  <c r="T408" i="5"/>
  <c r="U408" i="5" s="1" a="1"/>
  <c r="U408" i="5" s="1"/>
  <c r="H408" i="5"/>
  <c r="I408" i="5" s="1"/>
  <c r="G408" i="5"/>
  <c r="V407" i="5" a="1"/>
  <c r="V407" i="5" s="1"/>
  <c r="T407" i="5"/>
  <c r="U407" i="5" s="1" a="1"/>
  <c r="U407" i="5" s="1"/>
  <c r="K407" i="5"/>
  <c r="H407" i="5"/>
  <c r="G407" i="5"/>
  <c r="I407" i="5" s="1"/>
  <c r="M407" i="5" s="1"/>
  <c r="N407" i="5" s="1"/>
  <c r="O407" i="5" s="1"/>
  <c r="P407" i="5" s="1"/>
  <c r="Q407" i="5" s="1"/>
  <c r="R407" i="5" s="1"/>
  <c r="S407" i="5" s="1"/>
  <c r="V406" i="5" a="1"/>
  <c r="V406" i="5" s="1"/>
  <c r="T406" i="5"/>
  <c r="U406" i="5" s="1" a="1"/>
  <c r="U406" i="5" s="1"/>
  <c r="M406" i="5"/>
  <c r="N406" i="5" s="1"/>
  <c r="O406" i="5" s="1"/>
  <c r="P406" i="5" s="1"/>
  <c r="Q406" i="5" s="1"/>
  <c r="R406" i="5" s="1"/>
  <c r="S406" i="5" s="1"/>
  <c r="I406" i="5"/>
  <c r="H406" i="5"/>
  <c r="G406" i="5"/>
  <c r="V405" i="5" a="1"/>
  <c r="V405" i="5" s="1"/>
  <c r="T405" i="5"/>
  <c r="U405" i="5" s="1" a="1"/>
  <c r="U405" i="5" s="1"/>
  <c r="H405" i="5"/>
  <c r="G405" i="5"/>
  <c r="I405" i="5" s="1"/>
  <c r="M405" i="5" s="1"/>
  <c r="N405" i="5" s="1"/>
  <c r="O405" i="5" s="1"/>
  <c r="P405" i="5" s="1"/>
  <c r="Q405" i="5" s="1"/>
  <c r="R405" i="5" s="1"/>
  <c r="S405" i="5" s="1"/>
  <c r="V404" i="5" a="1"/>
  <c r="V404" i="5" s="1"/>
  <c r="T404" i="5"/>
  <c r="U404" i="5" s="1" a="1"/>
  <c r="U404" i="5" s="1"/>
  <c r="H404" i="5"/>
  <c r="I404" i="5" s="1"/>
  <c r="G404" i="5"/>
  <c r="V403" i="5" a="1"/>
  <c r="V403" i="5" s="1"/>
  <c r="T403" i="5"/>
  <c r="U403" i="5" s="1" a="1"/>
  <c r="U403" i="5" s="1"/>
  <c r="K403" i="5"/>
  <c r="J403" i="5"/>
  <c r="L403" i="5" s="1"/>
  <c r="H403" i="5"/>
  <c r="G403" i="5"/>
  <c r="I403" i="5" s="1"/>
  <c r="M403" i="5" s="1"/>
  <c r="N403" i="5" s="1"/>
  <c r="O403" i="5" s="1"/>
  <c r="P403" i="5" s="1"/>
  <c r="Q403" i="5" s="1"/>
  <c r="R403" i="5" s="1"/>
  <c r="S403" i="5" s="1"/>
  <c r="V402" i="5" a="1"/>
  <c r="V402" i="5" s="1"/>
  <c r="T402" i="5"/>
  <c r="U402" i="5" s="1" a="1"/>
  <c r="U402" i="5" s="1"/>
  <c r="I402" i="5"/>
  <c r="H402" i="5"/>
  <c r="G402" i="5"/>
  <c r="V401" i="5" a="1"/>
  <c r="V401" i="5" s="1"/>
  <c r="T401" i="5"/>
  <c r="U401" i="5" s="1" a="1"/>
  <c r="U401" i="5" s="1"/>
  <c r="J401" i="5"/>
  <c r="L401" i="5" s="1"/>
  <c r="H401" i="5"/>
  <c r="G401" i="5"/>
  <c r="I401" i="5" s="1"/>
  <c r="M401" i="5" s="1"/>
  <c r="N401" i="5" s="1"/>
  <c r="O401" i="5" s="1"/>
  <c r="P401" i="5" s="1"/>
  <c r="Q401" i="5" s="1"/>
  <c r="R401" i="5" s="1"/>
  <c r="S401" i="5" s="1"/>
  <c r="V400" i="5" a="1"/>
  <c r="V400" i="5" s="1"/>
  <c r="T400" i="5"/>
  <c r="U400" i="5" s="1" a="1"/>
  <c r="U400" i="5" s="1"/>
  <c r="H400" i="5"/>
  <c r="I400" i="5" s="1"/>
  <c r="G400" i="5"/>
  <c r="V399" i="5" a="1"/>
  <c r="V399" i="5" s="1"/>
  <c r="T399" i="5"/>
  <c r="U399" i="5" s="1" a="1"/>
  <c r="U399" i="5" s="1"/>
  <c r="K399" i="5"/>
  <c r="H399" i="5"/>
  <c r="G399" i="5"/>
  <c r="I399" i="5" s="1"/>
  <c r="M399" i="5" s="1"/>
  <c r="N399" i="5" s="1"/>
  <c r="O399" i="5" s="1"/>
  <c r="P399" i="5" s="1"/>
  <c r="Q399" i="5" s="1"/>
  <c r="R399" i="5" s="1"/>
  <c r="S399" i="5" s="1"/>
  <c r="V398" i="5" a="1"/>
  <c r="V398" i="5" s="1"/>
  <c r="T398" i="5"/>
  <c r="U398" i="5" s="1" a="1"/>
  <c r="U398" i="5" s="1"/>
  <c r="M398" i="5"/>
  <c r="N398" i="5" s="1"/>
  <c r="O398" i="5" s="1"/>
  <c r="P398" i="5" s="1"/>
  <c r="Q398" i="5" s="1"/>
  <c r="R398" i="5" s="1"/>
  <c r="S398" i="5" s="1"/>
  <c r="I398" i="5"/>
  <c r="H398" i="5"/>
  <c r="G398" i="5"/>
  <c r="V397" i="5" a="1"/>
  <c r="V397" i="5" s="1"/>
  <c r="T397" i="5"/>
  <c r="U397" i="5" s="1" a="1"/>
  <c r="U397" i="5" s="1"/>
  <c r="H397" i="5"/>
  <c r="G397" i="5"/>
  <c r="I397" i="5" s="1"/>
  <c r="M397" i="5" s="1"/>
  <c r="N397" i="5" s="1"/>
  <c r="O397" i="5" s="1"/>
  <c r="P397" i="5" s="1"/>
  <c r="Q397" i="5" s="1"/>
  <c r="R397" i="5" s="1"/>
  <c r="S397" i="5" s="1"/>
  <c r="V396" i="5" a="1"/>
  <c r="V396" i="5" s="1"/>
  <c r="T396" i="5"/>
  <c r="U396" i="5" s="1" a="1"/>
  <c r="U396" i="5" s="1"/>
  <c r="H396" i="5"/>
  <c r="I396" i="5" s="1"/>
  <c r="G396" i="5"/>
  <c r="V395" i="5" a="1"/>
  <c r="V395" i="5" s="1"/>
  <c r="T395" i="5"/>
  <c r="U395" i="5" s="1" a="1"/>
  <c r="U395" i="5" s="1"/>
  <c r="K395" i="5"/>
  <c r="J395" i="5"/>
  <c r="L395" i="5" s="1"/>
  <c r="H395" i="5"/>
  <c r="G395" i="5"/>
  <c r="I395" i="5" s="1"/>
  <c r="M395" i="5" s="1"/>
  <c r="N395" i="5" s="1"/>
  <c r="O395" i="5" s="1"/>
  <c r="P395" i="5" s="1"/>
  <c r="Q395" i="5" s="1"/>
  <c r="R395" i="5" s="1"/>
  <c r="S395" i="5" s="1"/>
  <c r="V394" i="5" a="1"/>
  <c r="V394" i="5" s="1"/>
  <c r="T394" i="5"/>
  <c r="U394" i="5" s="1" a="1"/>
  <c r="U394" i="5" s="1"/>
  <c r="I394" i="5"/>
  <c r="H394" i="5"/>
  <c r="G394" i="5"/>
  <c r="V393" i="5" a="1"/>
  <c r="V393" i="5" s="1"/>
  <c r="T393" i="5"/>
  <c r="U393" i="5" s="1" a="1"/>
  <c r="U393" i="5" s="1"/>
  <c r="J393" i="5"/>
  <c r="L393" i="5" s="1"/>
  <c r="H393" i="5"/>
  <c r="G393" i="5"/>
  <c r="I393" i="5" s="1"/>
  <c r="M393" i="5" s="1"/>
  <c r="N393" i="5" s="1"/>
  <c r="O393" i="5" s="1"/>
  <c r="P393" i="5" s="1"/>
  <c r="Q393" i="5" s="1"/>
  <c r="R393" i="5" s="1"/>
  <c r="S393" i="5" s="1"/>
  <c r="V392" i="5" a="1"/>
  <c r="V392" i="5" s="1"/>
  <c r="T392" i="5"/>
  <c r="U392" i="5" s="1" a="1"/>
  <c r="U392" i="5" s="1"/>
  <c r="H392" i="5"/>
  <c r="I392" i="5" s="1"/>
  <c r="G392" i="5"/>
  <c r="V391" i="5" a="1"/>
  <c r="V391" i="5" s="1"/>
  <c r="T391" i="5"/>
  <c r="U391" i="5" s="1" a="1"/>
  <c r="U391" i="5" s="1"/>
  <c r="K391" i="5"/>
  <c r="H391" i="5"/>
  <c r="G391" i="5"/>
  <c r="I391" i="5" s="1"/>
  <c r="M391" i="5" s="1"/>
  <c r="N391" i="5" s="1"/>
  <c r="O391" i="5" s="1"/>
  <c r="P391" i="5" s="1"/>
  <c r="Q391" i="5" s="1"/>
  <c r="R391" i="5" s="1"/>
  <c r="S391" i="5" s="1"/>
  <c r="V390" i="5" a="1"/>
  <c r="V390" i="5" s="1"/>
  <c r="T390" i="5"/>
  <c r="U390" i="5" s="1" a="1"/>
  <c r="U390" i="5" s="1"/>
  <c r="M390" i="5"/>
  <c r="N390" i="5" s="1"/>
  <c r="O390" i="5" s="1"/>
  <c r="P390" i="5" s="1"/>
  <c r="Q390" i="5" s="1"/>
  <c r="R390" i="5" s="1"/>
  <c r="S390" i="5" s="1"/>
  <c r="I390" i="5"/>
  <c r="H390" i="5"/>
  <c r="G390" i="5"/>
  <c r="V389" i="5" a="1"/>
  <c r="V389" i="5" s="1"/>
  <c r="T389" i="5"/>
  <c r="U389" i="5" s="1" a="1"/>
  <c r="U389" i="5" s="1"/>
  <c r="H389" i="5"/>
  <c r="G389" i="5"/>
  <c r="I389" i="5" s="1"/>
  <c r="M389" i="5" s="1"/>
  <c r="N389" i="5" s="1"/>
  <c r="O389" i="5" s="1"/>
  <c r="P389" i="5" s="1"/>
  <c r="Q389" i="5" s="1"/>
  <c r="R389" i="5" s="1"/>
  <c r="S389" i="5" s="1"/>
  <c r="V388" i="5" a="1"/>
  <c r="V388" i="5" s="1"/>
  <c r="T388" i="5"/>
  <c r="U388" i="5" s="1" a="1"/>
  <c r="U388" i="5" s="1"/>
  <c r="H388" i="5"/>
  <c r="I388" i="5" s="1"/>
  <c r="G388" i="5"/>
  <c r="V387" i="5" a="1"/>
  <c r="V387" i="5" s="1"/>
  <c r="T387" i="5"/>
  <c r="U387" i="5" s="1" a="1"/>
  <c r="U387" i="5" s="1"/>
  <c r="K387" i="5"/>
  <c r="J387" i="5"/>
  <c r="L387" i="5" s="1"/>
  <c r="H387" i="5"/>
  <c r="G387" i="5"/>
  <c r="I387" i="5" s="1"/>
  <c r="M387" i="5" s="1"/>
  <c r="N387" i="5" s="1"/>
  <c r="O387" i="5" s="1"/>
  <c r="P387" i="5" s="1"/>
  <c r="Q387" i="5" s="1"/>
  <c r="R387" i="5" s="1"/>
  <c r="S387" i="5" s="1"/>
  <c r="V386" i="5" a="1"/>
  <c r="V386" i="5" s="1"/>
  <c r="T386" i="5"/>
  <c r="U386" i="5" s="1" a="1"/>
  <c r="U386" i="5" s="1"/>
  <c r="I386" i="5"/>
  <c r="H386" i="5"/>
  <c r="G386" i="5"/>
  <c r="V385" i="5" a="1"/>
  <c r="V385" i="5" s="1"/>
  <c r="T385" i="5"/>
  <c r="U385" i="5" s="1" a="1"/>
  <c r="U385" i="5" s="1"/>
  <c r="J385" i="5"/>
  <c r="L385" i="5" s="1"/>
  <c r="H385" i="5"/>
  <c r="G385" i="5"/>
  <c r="I385" i="5" s="1"/>
  <c r="M385" i="5" s="1"/>
  <c r="N385" i="5" s="1"/>
  <c r="O385" i="5" s="1"/>
  <c r="P385" i="5" s="1"/>
  <c r="Q385" i="5" s="1"/>
  <c r="R385" i="5" s="1"/>
  <c r="S385" i="5" s="1"/>
  <c r="V384" i="5" a="1"/>
  <c r="V384" i="5" s="1"/>
  <c r="T384" i="5"/>
  <c r="U384" i="5" s="1" a="1"/>
  <c r="U384" i="5" s="1"/>
  <c r="H384" i="5"/>
  <c r="I384" i="5" s="1"/>
  <c r="G384" i="5"/>
  <c r="V383" i="5" a="1"/>
  <c r="V383" i="5" s="1"/>
  <c r="T383" i="5"/>
  <c r="U383" i="5" s="1" a="1"/>
  <c r="U383" i="5" s="1"/>
  <c r="K383" i="5"/>
  <c r="H383" i="5"/>
  <c r="G383" i="5"/>
  <c r="I383" i="5" s="1"/>
  <c r="M383" i="5" s="1"/>
  <c r="N383" i="5" s="1"/>
  <c r="O383" i="5" s="1"/>
  <c r="P383" i="5" s="1"/>
  <c r="Q383" i="5" s="1"/>
  <c r="R383" i="5" s="1"/>
  <c r="S383" i="5" s="1"/>
  <c r="V382" i="5" a="1"/>
  <c r="V382" i="5" s="1"/>
  <c r="T382" i="5"/>
  <c r="U382" i="5" s="1" a="1"/>
  <c r="U382" i="5" s="1"/>
  <c r="M382" i="5"/>
  <c r="N382" i="5" s="1"/>
  <c r="O382" i="5" s="1"/>
  <c r="P382" i="5" s="1"/>
  <c r="Q382" i="5" s="1"/>
  <c r="R382" i="5" s="1"/>
  <c r="S382" i="5" s="1"/>
  <c r="I382" i="5"/>
  <c r="H382" i="5"/>
  <c r="G382" i="5"/>
  <c r="V381" i="5" a="1"/>
  <c r="V381" i="5" s="1"/>
  <c r="T381" i="5"/>
  <c r="U381" i="5" s="1" a="1"/>
  <c r="U381" i="5" s="1"/>
  <c r="H381" i="5"/>
  <c r="G381" i="5"/>
  <c r="I381" i="5" s="1"/>
  <c r="M381" i="5" s="1"/>
  <c r="N381" i="5" s="1"/>
  <c r="O381" i="5" s="1"/>
  <c r="P381" i="5" s="1"/>
  <c r="Q381" i="5" s="1"/>
  <c r="R381" i="5" s="1"/>
  <c r="S381" i="5" s="1"/>
  <c r="V380" i="5" a="1"/>
  <c r="V380" i="5" s="1"/>
  <c r="T380" i="5"/>
  <c r="U380" i="5" s="1" a="1"/>
  <c r="U380" i="5" s="1"/>
  <c r="H380" i="5"/>
  <c r="I380" i="5" s="1"/>
  <c r="G380" i="5"/>
  <c r="V379" i="5" a="1"/>
  <c r="V379" i="5" s="1"/>
  <c r="T379" i="5"/>
  <c r="U379" i="5" s="1" a="1"/>
  <c r="U379" i="5" s="1"/>
  <c r="K379" i="5"/>
  <c r="J379" i="5"/>
  <c r="L379" i="5" s="1"/>
  <c r="H379" i="5"/>
  <c r="G379" i="5"/>
  <c r="I379" i="5" s="1"/>
  <c r="M379" i="5" s="1"/>
  <c r="N379" i="5" s="1"/>
  <c r="O379" i="5" s="1"/>
  <c r="P379" i="5" s="1"/>
  <c r="Q379" i="5" s="1"/>
  <c r="R379" i="5" s="1"/>
  <c r="S379" i="5" s="1"/>
  <c r="V378" i="5" a="1"/>
  <c r="V378" i="5" s="1"/>
  <c r="T378" i="5"/>
  <c r="U378" i="5" s="1" a="1"/>
  <c r="U378" i="5" s="1"/>
  <c r="I378" i="5"/>
  <c r="H378" i="5"/>
  <c r="G378" i="5"/>
  <c r="V377" i="5" a="1"/>
  <c r="V377" i="5" s="1"/>
  <c r="T377" i="5"/>
  <c r="U377" i="5" s="1" a="1"/>
  <c r="U377" i="5" s="1"/>
  <c r="J377" i="5"/>
  <c r="L377" i="5" s="1"/>
  <c r="H377" i="5"/>
  <c r="G377" i="5"/>
  <c r="I377" i="5" s="1"/>
  <c r="M377" i="5" s="1"/>
  <c r="N377" i="5" s="1"/>
  <c r="O377" i="5" s="1"/>
  <c r="P377" i="5" s="1"/>
  <c r="Q377" i="5" s="1"/>
  <c r="R377" i="5" s="1"/>
  <c r="S377" i="5" s="1"/>
  <c r="V376" i="5" a="1"/>
  <c r="V376" i="5" s="1"/>
  <c r="T376" i="5"/>
  <c r="U376" i="5" s="1" a="1"/>
  <c r="U376" i="5" s="1"/>
  <c r="H376" i="5"/>
  <c r="I376" i="5" s="1"/>
  <c r="G376" i="5"/>
  <c r="V375" i="5" a="1"/>
  <c r="V375" i="5" s="1"/>
  <c r="T375" i="5"/>
  <c r="U375" i="5" s="1" a="1"/>
  <c r="U375" i="5" s="1"/>
  <c r="K375" i="5"/>
  <c r="H375" i="5"/>
  <c r="G375" i="5"/>
  <c r="I375" i="5" s="1"/>
  <c r="M375" i="5" s="1"/>
  <c r="N375" i="5" s="1"/>
  <c r="O375" i="5" s="1"/>
  <c r="P375" i="5" s="1"/>
  <c r="Q375" i="5" s="1"/>
  <c r="R375" i="5" s="1"/>
  <c r="S375" i="5" s="1"/>
  <c r="V374" i="5" a="1"/>
  <c r="V374" i="5" s="1"/>
  <c r="T374" i="5"/>
  <c r="U374" i="5" s="1" a="1"/>
  <c r="U374" i="5" s="1"/>
  <c r="M374" i="5"/>
  <c r="N374" i="5" s="1"/>
  <c r="O374" i="5" s="1"/>
  <c r="P374" i="5" s="1"/>
  <c r="Q374" i="5" s="1"/>
  <c r="R374" i="5" s="1"/>
  <c r="S374" i="5" s="1"/>
  <c r="I374" i="5"/>
  <c r="H374" i="5"/>
  <c r="G374" i="5"/>
  <c r="V373" i="5" a="1"/>
  <c r="V373" i="5" s="1"/>
  <c r="T373" i="5"/>
  <c r="U373" i="5" s="1" a="1"/>
  <c r="U373" i="5" s="1"/>
  <c r="H373" i="5"/>
  <c r="G373" i="5"/>
  <c r="I373" i="5" s="1"/>
  <c r="M373" i="5" s="1"/>
  <c r="N373" i="5" s="1"/>
  <c r="O373" i="5" s="1"/>
  <c r="P373" i="5" s="1"/>
  <c r="Q373" i="5" s="1"/>
  <c r="R373" i="5" s="1"/>
  <c r="S373" i="5" s="1"/>
  <c r="V372" i="5" a="1"/>
  <c r="V372" i="5" s="1"/>
  <c r="T372" i="5"/>
  <c r="U372" i="5" s="1" a="1"/>
  <c r="U372" i="5" s="1"/>
  <c r="H372" i="5"/>
  <c r="I372" i="5" s="1"/>
  <c r="G372" i="5"/>
  <c r="V371" i="5" a="1"/>
  <c r="V371" i="5" s="1"/>
  <c r="T371" i="5"/>
  <c r="U371" i="5" s="1" a="1"/>
  <c r="U371" i="5" s="1"/>
  <c r="K371" i="5"/>
  <c r="J371" i="5"/>
  <c r="L371" i="5" s="1"/>
  <c r="H371" i="5"/>
  <c r="G371" i="5"/>
  <c r="I371" i="5" s="1"/>
  <c r="M371" i="5" s="1"/>
  <c r="N371" i="5" s="1"/>
  <c r="O371" i="5" s="1"/>
  <c r="P371" i="5" s="1"/>
  <c r="Q371" i="5" s="1"/>
  <c r="R371" i="5" s="1"/>
  <c r="S371" i="5" s="1"/>
  <c r="V370" i="5" a="1"/>
  <c r="V370" i="5" s="1"/>
  <c r="T370" i="5"/>
  <c r="U370" i="5" s="1" a="1"/>
  <c r="U370" i="5" s="1"/>
  <c r="I370" i="5"/>
  <c r="H370" i="5"/>
  <c r="G370" i="5"/>
  <c r="V369" i="5" a="1"/>
  <c r="V369" i="5" s="1"/>
  <c r="T369" i="5"/>
  <c r="U369" i="5" s="1" a="1"/>
  <c r="U369" i="5" s="1"/>
  <c r="J369" i="5"/>
  <c r="L369" i="5" s="1"/>
  <c r="H369" i="5"/>
  <c r="G369" i="5"/>
  <c r="I369" i="5" s="1"/>
  <c r="M369" i="5" s="1"/>
  <c r="N369" i="5" s="1"/>
  <c r="O369" i="5" s="1"/>
  <c r="P369" i="5" s="1"/>
  <c r="Q369" i="5" s="1"/>
  <c r="R369" i="5" s="1"/>
  <c r="S369" i="5" s="1"/>
  <c r="V368" i="5" a="1"/>
  <c r="V368" i="5" s="1"/>
  <c r="T368" i="5"/>
  <c r="U368" i="5" s="1" a="1"/>
  <c r="U368" i="5" s="1"/>
  <c r="H368" i="5"/>
  <c r="I368" i="5" s="1"/>
  <c r="G368" i="5"/>
  <c r="V367" i="5" a="1"/>
  <c r="V367" i="5" s="1"/>
  <c r="T367" i="5"/>
  <c r="U367" i="5" s="1" a="1"/>
  <c r="U367" i="5" s="1"/>
  <c r="K367" i="5"/>
  <c r="H367" i="5"/>
  <c r="G367" i="5"/>
  <c r="I367" i="5" s="1"/>
  <c r="M367" i="5" s="1"/>
  <c r="N367" i="5" s="1"/>
  <c r="O367" i="5" s="1"/>
  <c r="P367" i="5" s="1"/>
  <c r="Q367" i="5" s="1"/>
  <c r="R367" i="5" s="1"/>
  <c r="S367" i="5" s="1"/>
  <c r="V366" i="5" a="1"/>
  <c r="V366" i="5" s="1"/>
  <c r="T366" i="5"/>
  <c r="U366" i="5" s="1" a="1"/>
  <c r="U366" i="5" s="1"/>
  <c r="M366" i="5"/>
  <c r="N366" i="5" s="1"/>
  <c r="O366" i="5" s="1"/>
  <c r="P366" i="5" s="1"/>
  <c r="Q366" i="5" s="1"/>
  <c r="R366" i="5" s="1"/>
  <c r="S366" i="5" s="1"/>
  <c r="I366" i="5"/>
  <c r="H366" i="5"/>
  <c r="G366" i="5"/>
  <c r="V365" i="5" a="1"/>
  <c r="V365" i="5" s="1"/>
  <c r="T365" i="5"/>
  <c r="U365" i="5" s="1" a="1"/>
  <c r="U365" i="5" s="1"/>
  <c r="M365" i="5"/>
  <c r="N365" i="5" s="1"/>
  <c r="O365" i="5" s="1"/>
  <c r="P365" i="5" s="1"/>
  <c r="Q365" i="5" s="1"/>
  <c r="R365" i="5" s="1"/>
  <c r="S365" i="5" s="1"/>
  <c r="J365" i="5"/>
  <c r="L365" i="5" s="1"/>
  <c r="I365" i="5"/>
  <c r="K365" i="5" s="1"/>
  <c r="H365" i="5"/>
  <c r="G365" i="5"/>
  <c r="V364" i="5" a="1"/>
  <c r="V364" i="5" s="1"/>
  <c r="T364" i="5"/>
  <c r="U364" i="5" s="1" a="1"/>
  <c r="U364" i="5" s="1"/>
  <c r="H364" i="5"/>
  <c r="G364" i="5"/>
  <c r="V363" i="5" a="1"/>
  <c r="V363" i="5" s="1"/>
  <c r="T363" i="5"/>
  <c r="U363" i="5" s="1" a="1"/>
  <c r="U363" i="5" s="1"/>
  <c r="H363" i="5"/>
  <c r="G363" i="5"/>
  <c r="I363" i="5" s="1"/>
  <c r="V362" i="5" a="1"/>
  <c r="V362" i="5" s="1"/>
  <c r="T362" i="5"/>
  <c r="U362" i="5" s="1" a="1"/>
  <c r="U362" i="5" s="1"/>
  <c r="I362" i="5"/>
  <c r="H362" i="5"/>
  <c r="G362" i="5"/>
  <c r="V361" i="5" a="1"/>
  <c r="V361" i="5" s="1"/>
  <c r="T361" i="5"/>
  <c r="U361" i="5" s="1" a="1"/>
  <c r="U361" i="5" s="1"/>
  <c r="M361" i="5"/>
  <c r="N361" i="5" s="1"/>
  <c r="O361" i="5" s="1"/>
  <c r="P361" i="5" s="1"/>
  <c r="Q361" i="5" s="1"/>
  <c r="R361" i="5" s="1"/>
  <c r="S361" i="5" s="1"/>
  <c r="H361" i="5"/>
  <c r="G361" i="5"/>
  <c r="I361" i="5" s="1"/>
  <c r="V360" i="5" a="1"/>
  <c r="V360" i="5" s="1"/>
  <c r="T360" i="5"/>
  <c r="U360" i="5" s="1" a="1"/>
  <c r="U360" i="5" s="1"/>
  <c r="K360" i="5"/>
  <c r="H360" i="5"/>
  <c r="I360" i="5" s="1"/>
  <c r="G360" i="5"/>
  <c r="V359" i="5" a="1"/>
  <c r="V359" i="5" s="1"/>
  <c r="T359" i="5"/>
  <c r="U359" i="5" s="1" a="1"/>
  <c r="U359" i="5" s="1"/>
  <c r="I359" i="5"/>
  <c r="H359" i="5"/>
  <c r="G359" i="5"/>
  <c r="V358" i="5" a="1"/>
  <c r="V358" i="5" s="1"/>
  <c r="T358" i="5"/>
  <c r="U358" i="5" s="1" a="1"/>
  <c r="U358" i="5" s="1"/>
  <c r="H358" i="5"/>
  <c r="G358" i="5"/>
  <c r="I358" i="5" s="1"/>
  <c r="V357" i="5" a="1"/>
  <c r="V357" i="5" s="1"/>
  <c r="T357" i="5"/>
  <c r="U357" i="5" s="1" a="1"/>
  <c r="U357" i="5" s="1"/>
  <c r="M357" i="5"/>
  <c r="N357" i="5" s="1"/>
  <c r="O357" i="5" s="1"/>
  <c r="P357" i="5" s="1"/>
  <c r="Q357" i="5" s="1"/>
  <c r="R357" i="5" s="1"/>
  <c r="S357" i="5" s="1"/>
  <c r="J357" i="5"/>
  <c r="L357" i="5" s="1"/>
  <c r="I357" i="5"/>
  <c r="K357" i="5" s="1"/>
  <c r="H357" i="5"/>
  <c r="G357" i="5"/>
  <c r="V356" i="5" a="1"/>
  <c r="V356" i="5" s="1"/>
  <c r="T356" i="5"/>
  <c r="U356" i="5" s="1" a="1"/>
  <c r="U356" i="5" s="1"/>
  <c r="M356" i="5"/>
  <c r="N356" i="5" s="1"/>
  <c r="O356" i="5" s="1"/>
  <c r="P356" i="5" s="1"/>
  <c r="Q356" i="5" s="1"/>
  <c r="R356" i="5" s="1"/>
  <c r="S356" i="5" s="1"/>
  <c r="H356" i="5"/>
  <c r="G356" i="5"/>
  <c r="I356" i="5" s="1"/>
  <c r="V355" i="5" a="1"/>
  <c r="V355" i="5" s="1"/>
  <c r="T355" i="5"/>
  <c r="U355" i="5" s="1" a="1"/>
  <c r="U355" i="5" s="1"/>
  <c r="H355" i="5"/>
  <c r="G355" i="5"/>
  <c r="I355" i="5" s="1"/>
  <c r="K355" i="5" s="1"/>
  <c r="V354" i="5" a="1"/>
  <c r="V354" i="5" s="1"/>
  <c r="T354" i="5"/>
  <c r="U354" i="5" s="1" a="1"/>
  <c r="U354" i="5" s="1"/>
  <c r="H354" i="5"/>
  <c r="G354" i="5"/>
  <c r="I354" i="5" s="1"/>
  <c r="V353" i="5" a="1"/>
  <c r="V353" i="5" s="1"/>
  <c r="T353" i="5"/>
  <c r="U353" i="5" s="1" a="1"/>
  <c r="U353" i="5" s="1"/>
  <c r="M353" i="5"/>
  <c r="N353" i="5" s="1"/>
  <c r="O353" i="5" s="1"/>
  <c r="P353" i="5" s="1"/>
  <c r="Q353" i="5" s="1"/>
  <c r="R353" i="5" s="1"/>
  <c r="S353" i="5" s="1"/>
  <c r="J353" i="5"/>
  <c r="L353" i="5" s="1"/>
  <c r="H353" i="5"/>
  <c r="G353" i="5"/>
  <c r="I353" i="5" s="1"/>
  <c r="K353" i="5" s="1"/>
  <c r="V352" i="5" a="1"/>
  <c r="V352" i="5" s="1"/>
  <c r="T352" i="5"/>
  <c r="U352" i="5" s="1" a="1"/>
  <c r="U352" i="5" s="1"/>
  <c r="H352" i="5"/>
  <c r="I352" i="5" s="1"/>
  <c r="J352" i="5" s="1"/>
  <c r="L352" i="5" s="1"/>
  <c r="G352" i="5"/>
  <c r="V351" i="5" a="1"/>
  <c r="V351" i="5" s="1"/>
  <c r="T351" i="5"/>
  <c r="U351" i="5" s="1" a="1"/>
  <c r="U351" i="5" s="1"/>
  <c r="H351" i="5"/>
  <c r="G351" i="5"/>
  <c r="I351" i="5" s="1"/>
  <c r="V350" i="5" a="1"/>
  <c r="V350" i="5" s="1"/>
  <c r="T350" i="5"/>
  <c r="U350" i="5" s="1" a="1"/>
  <c r="U350" i="5" s="1"/>
  <c r="I350" i="5"/>
  <c r="H350" i="5"/>
  <c r="G350" i="5"/>
  <c r="V349" i="5" a="1"/>
  <c r="V349" i="5" s="1"/>
  <c r="T349" i="5"/>
  <c r="U349" i="5" s="1" a="1"/>
  <c r="U349" i="5" s="1"/>
  <c r="M349" i="5"/>
  <c r="N349" i="5" s="1"/>
  <c r="O349" i="5" s="1"/>
  <c r="P349" i="5" s="1"/>
  <c r="Q349" i="5" s="1"/>
  <c r="R349" i="5" s="1"/>
  <c r="S349" i="5" s="1"/>
  <c r="J349" i="5"/>
  <c r="L349" i="5" s="1"/>
  <c r="I349" i="5"/>
  <c r="K349" i="5" s="1"/>
  <c r="H349" i="5"/>
  <c r="G349" i="5"/>
  <c r="V348" i="5" a="1"/>
  <c r="V348" i="5" s="1"/>
  <c r="T348" i="5"/>
  <c r="U348" i="5" s="1" a="1"/>
  <c r="U348" i="5" s="1"/>
  <c r="H348" i="5"/>
  <c r="G348" i="5"/>
  <c r="I348" i="5" s="1"/>
  <c r="J348" i="5" s="1"/>
  <c r="L348" i="5" s="1"/>
  <c r="V347" i="5" a="1"/>
  <c r="V347" i="5" s="1"/>
  <c r="T347" i="5"/>
  <c r="U347" i="5" s="1" a="1"/>
  <c r="U347" i="5" s="1"/>
  <c r="I347" i="5"/>
  <c r="H347" i="5"/>
  <c r="G347" i="5"/>
  <c r="V346" i="5" a="1"/>
  <c r="V346" i="5" s="1"/>
  <c r="T346" i="5"/>
  <c r="U346" i="5" s="1" a="1"/>
  <c r="U346" i="5" s="1"/>
  <c r="I346" i="5"/>
  <c r="H346" i="5"/>
  <c r="G346" i="5"/>
  <c r="V345" i="5" a="1"/>
  <c r="V345" i="5" s="1"/>
  <c r="T345" i="5"/>
  <c r="U345" i="5" s="1" a="1"/>
  <c r="U345" i="5" s="1"/>
  <c r="H345" i="5"/>
  <c r="G345" i="5"/>
  <c r="I345" i="5" s="1"/>
  <c r="K345" i="5" s="1"/>
  <c r="V344" i="5" a="1"/>
  <c r="V344" i="5" s="1"/>
  <c r="T344" i="5"/>
  <c r="U344" i="5" s="1" a="1"/>
  <c r="U344" i="5" s="1"/>
  <c r="K344" i="5"/>
  <c r="H344" i="5"/>
  <c r="I344" i="5" s="1"/>
  <c r="J344" i="5" s="1"/>
  <c r="L344" i="5" s="1"/>
  <c r="G344" i="5"/>
  <c r="V343" i="5" a="1"/>
  <c r="V343" i="5" s="1"/>
  <c r="T343" i="5"/>
  <c r="U343" i="5" s="1" a="1"/>
  <c r="U343" i="5" s="1"/>
  <c r="H343" i="5"/>
  <c r="G343" i="5"/>
  <c r="I343" i="5" s="1"/>
  <c r="V342" i="5" a="1"/>
  <c r="V342" i="5" s="1"/>
  <c r="T342" i="5"/>
  <c r="U342" i="5" s="1" a="1"/>
  <c r="U342" i="5" s="1"/>
  <c r="I342" i="5"/>
  <c r="H342" i="5"/>
  <c r="G342" i="5"/>
  <c r="V341" i="5" a="1"/>
  <c r="V341" i="5" s="1"/>
  <c r="T341" i="5"/>
  <c r="U341" i="5" s="1" a="1"/>
  <c r="U341" i="5" s="1"/>
  <c r="J341" i="5"/>
  <c r="L341" i="5" s="1"/>
  <c r="I341" i="5"/>
  <c r="K341" i="5" s="1"/>
  <c r="H341" i="5"/>
  <c r="G341" i="5"/>
  <c r="V340" i="5" a="1"/>
  <c r="V340" i="5" s="1"/>
  <c r="T340" i="5"/>
  <c r="U340" i="5" s="1" a="1"/>
  <c r="U340" i="5" s="1"/>
  <c r="H340" i="5"/>
  <c r="G340" i="5"/>
  <c r="V339" i="5" a="1"/>
  <c r="V339" i="5" s="1"/>
  <c r="T339" i="5"/>
  <c r="U339" i="5" s="1" a="1"/>
  <c r="U339" i="5" s="1"/>
  <c r="J339" i="5"/>
  <c r="L339" i="5" s="1"/>
  <c r="I339" i="5"/>
  <c r="M339" i="5" s="1"/>
  <c r="N339" i="5" s="1"/>
  <c r="O339" i="5" s="1"/>
  <c r="P339" i="5" s="1"/>
  <c r="Q339" i="5" s="1"/>
  <c r="R339" i="5" s="1"/>
  <c r="S339" i="5" s="1"/>
  <c r="H339" i="5"/>
  <c r="G339" i="5"/>
  <c r="V338" i="5" a="1"/>
  <c r="V338" i="5" s="1"/>
  <c r="T338" i="5"/>
  <c r="U338" i="5" s="1" a="1"/>
  <c r="U338" i="5" s="1"/>
  <c r="I338" i="5"/>
  <c r="H338" i="5"/>
  <c r="G338" i="5"/>
  <c r="V337" i="5" a="1"/>
  <c r="V337" i="5" s="1"/>
  <c r="T337" i="5"/>
  <c r="U337" i="5" s="1" a="1"/>
  <c r="U337" i="5" s="1"/>
  <c r="J337" i="5"/>
  <c r="L337" i="5" s="1"/>
  <c r="H337" i="5"/>
  <c r="G337" i="5"/>
  <c r="I337" i="5" s="1"/>
  <c r="M337" i="5" s="1"/>
  <c r="N337" i="5" s="1"/>
  <c r="O337" i="5" s="1"/>
  <c r="P337" i="5" s="1"/>
  <c r="Q337" i="5" s="1"/>
  <c r="R337" i="5" s="1"/>
  <c r="S337" i="5" s="1"/>
  <c r="V336" i="5" a="1"/>
  <c r="V336" i="5" s="1"/>
  <c r="T336" i="5"/>
  <c r="U336" i="5" s="1" a="1"/>
  <c r="U336" i="5" s="1"/>
  <c r="I336" i="5"/>
  <c r="J336" i="5" s="1"/>
  <c r="L336" i="5" s="1"/>
  <c r="H336" i="5"/>
  <c r="G336" i="5"/>
  <c r="V335" i="5" a="1"/>
  <c r="V335" i="5" s="1"/>
  <c r="T335" i="5"/>
  <c r="U335" i="5" s="1" a="1"/>
  <c r="U335" i="5" s="1"/>
  <c r="K335" i="5"/>
  <c r="I335" i="5"/>
  <c r="J335" i="5" s="1"/>
  <c r="L335" i="5" s="1"/>
  <c r="H335" i="5"/>
  <c r="G335" i="5"/>
  <c r="V334" i="5" a="1"/>
  <c r="V334" i="5" s="1"/>
  <c r="T334" i="5"/>
  <c r="U334" i="5" s="1" a="1"/>
  <c r="U334" i="5" s="1"/>
  <c r="I334" i="5"/>
  <c r="H334" i="5"/>
  <c r="G334" i="5"/>
  <c r="V333" i="5" a="1"/>
  <c r="V333" i="5" s="1"/>
  <c r="T333" i="5"/>
  <c r="U333" i="5" s="1" a="1"/>
  <c r="U333" i="5" s="1"/>
  <c r="H333" i="5"/>
  <c r="G333" i="5"/>
  <c r="I333" i="5" s="1"/>
  <c r="V332" i="5" a="1"/>
  <c r="V332" i="5" s="1"/>
  <c r="T332" i="5"/>
  <c r="U332" i="5" s="1" a="1"/>
  <c r="U332" i="5" s="1"/>
  <c r="K332" i="5"/>
  <c r="I332" i="5"/>
  <c r="J332" i="5" s="1"/>
  <c r="L332" i="5" s="1"/>
  <c r="H332" i="5"/>
  <c r="G332" i="5"/>
  <c r="V331" i="5" a="1"/>
  <c r="V331" i="5" s="1"/>
  <c r="T331" i="5"/>
  <c r="U331" i="5" s="1" a="1"/>
  <c r="U331" i="5" s="1"/>
  <c r="J331" i="5"/>
  <c r="L331" i="5" s="1"/>
  <c r="I331" i="5"/>
  <c r="M331" i="5" s="1"/>
  <c r="N331" i="5" s="1"/>
  <c r="O331" i="5" s="1"/>
  <c r="P331" i="5" s="1"/>
  <c r="Q331" i="5" s="1"/>
  <c r="R331" i="5" s="1"/>
  <c r="S331" i="5" s="1"/>
  <c r="H331" i="5"/>
  <c r="G331" i="5"/>
  <c r="V330" i="5" a="1"/>
  <c r="V330" i="5" s="1"/>
  <c r="T330" i="5"/>
  <c r="U330" i="5" s="1" a="1"/>
  <c r="U330" i="5" s="1"/>
  <c r="H330" i="5"/>
  <c r="G330" i="5"/>
  <c r="I330" i="5" s="1"/>
  <c r="V329" i="5" a="1"/>
  <c r="V329" i="5" s="1"/>
  <c r="T329" i="5"/>
  <c r="U329" i="5" s="1" a="1"/>
  <c r="U329" i="5" s="1"/>
  <c r="J329" i="5"/>
  <c r="L329" i="5" s="1"/>
  <c r="I329" i="5"/>
  <c r="M329" i="5" s="1"/>
  <c r="N329" i="5" s="1"/>
  <c r="O329" i="5" s="1"/>
  <c r="P329" i="5" s="1"/>
  <c r="Q329" i="5" s="1"/>
  <c r="R329" i="5" s="1"/>
  <c r="S329" i="5" s="1"/>
  <c r="H329" i="5"/>
  <c r="G329" i="5"/>
  <c r="V328" i="5" a="1"/>
  <c r="V328" i="5" s="1"/>
  <c r="T328" i="5"/>
  <c r="U328" i="5" s="1" a="1"/>
  <c r="U328" i="5" s="1"/>
  <c r="H328" i="5"/>
  <c r="G328" i="5"/>
  <c r="I328" i="5" s="1"/>
  <c r="V327" i="5" a="1"/>
  <c r="V327" i="5" s="1"/>
  <c r="T327" i="5"/>
  <c r="U327" i="5" s="1" a="1"/>
  <c r="U327" i="5" s="1"/>
  <c r="J327" i="5"/>
  <c r="L327" i="5" s="1"/>
  <c r="I327" i="5"/>
  <c r="M327" i="5" s="1"/>
  <c r="N327" i="5" s="1"/>
  <c r="O327" i="5" s="1"/>
  <c r="P327" i="5" s="1"/>
  <c r="Q327" i="5" s="1"/>
  <c r="R327" i="5" s="1"/>
  <c r="S327" i="5" s="1"/>
  <c r="H327" i="5"/>
  <c r="G327" i="5"/>
  <c r="V326" i="5" a="1"/>
  <c r="V326" i="5" s="1"/>
  <c r="T326" i="5"/>
  <c r="U326" i="5" s="1" a="1"/>
  <c r="U326" i="5" s="1"/>
  <c r="H326" i="5"/>
  <c r="G326" i="5"/>
  <c r="I326" i="5" s="1"/>
  <c r="V325" i="5" a="1"/>
  <c r="V325" i="5" s="1"/>
  <c r="T325" i="5"/>
  <c r="U325" i="5" s="1" a="1"/>
  <c r="U325" i="5" s="1"/>
  <c r="J325" i="5"/>
  <c r="L325" i="5" s="1"/>
  <c r="I325" i="5"/>
  <c r="M325" i="5" s="1"/>
  <c r="N325" i="5" s="1"/>
  <c r="O325" i="5" s="1"/>
  <c r="P325" i="5" s="1"/>
  <c r="Q325" i="5" s="1"/>
  <c r="R325" i="5" s="1"/>
  <c r="S325" i="5" s="1"/>
  <c r="H325" i="5"/>
  <c r="G325" i="5"/>
  <c r="V324" i="5" a="1"/>
  <c r="V324" i="5" s="1"/>
  <c r="T324" i="5"/>
  <c r="U324" i="5" s="1" a="1"/>
  <c r="U324" i="5" s="1"/>
  <c r="H324" i="5"/>
  <c r="G324" i="5"/>
  <c r="I324" i="5" s="1"/>
  <c r="V323" i="5" a="1"/>
  <c r="V323" i="5" s="1"/>
  <c r="T323" i="5"/>
  <c r="U323" i="5" s="1" a="1"/>
  <c r="U323" i="5" s="1"/>
  <c r="J323" i="5"/>
  <c r="L323" i="5" s="1"/>
  <c r="I323" i="5"/>
  <c r="M323" i="5" s="1"/>
  <c r="N323" i="5" s="1"/>
  <c r="O323" i="5" s="1"/>
  <c r="P323" i="5" s="1"/>
  <c r="Q323" i="5" s="1"/>
  <c r="R323" i="5" s="1"/>
  <c r="S323" i="5" s="1"/>
  <c r="H323" i="5"/>
  <c r="G323" i="5"/>
  <c r="V322" i="5" a="1"/>
  <c r="V322" i="5" s="1"/>
  <c r="T322" i="5"/>
  <c r="U322" i="5" s="1" a="1"/>
  <c r="U322" i="5" s="1"/>
  <c r="H322" i="5"/>
  <c r="G322" i="5"/>
  <c r="I322" i="5" s="1"/>
  <c r="V321" i="5" a="1"/>
  <c r="V321" i="5" s="1"/>
  <c r="T321" i="5"/>
  <c r="U321" i="5" s="1" a="1"/>
  <c r="U321" i="5" s="1"/>
  <c r="J321" i="5"/>
  <c r="L321" i="5" s="1"/>
  <c r="I321" i="5"/>
  <c r="M321" i="5" s="1"/>
  <c r="N321" i="5" s="1"/>
  <c r="O321" i="5" s="1"/>
  <c r="P321" i="5" s="1"/>
  <c r="Q321" i="5" s="1"/>
  <c r="R321" i="5" s="1"/>
  <c r="S321" i="5" s="1"/>
  <c r="H321" i="5"/>
  <c r="G321" i="5"/>
  <c r="V320" i="5" a="1"/>
  <c r="V320" i="5" s="1"/>
  <c r="T320" i="5"/>
  <c r="U320" i="5" s="1" a="1"/>
  <c r="U320" i="5" s="1"/>
  <c r="H320" i="5"/>
  <c r="G320" i="5"/>
  <c r="I320" i="5" s="1"/>
  <c r="V319" i="5" a="1"/>
  <c r="V319" i="5" s="1"/>
  <c r="T319" i="5"/>
  <c r="U319" i="5" s="1" a="1"/>
  <c r="U319" i="5" s="1"/>
  <c r="J319" i="5"/>
  <c r="L319" i="5" s="1"/>
  <c r="I319" i="5"/>
  <c r="M319" i="5" s="1"/>
  <c r="N319" i="5" s="1"/>
  <c r="O319" i="5" s="1"/>
  <c r="P319" i="5" s="1"/>
  <c r="Q319" i="5" s="1"/>
  <c r="R319" i="5" s="1"/>
  <c r="S319" i="5" s="1"/>
  <c r="H319" i="5"/>
  <c r="G319" i="5"/>
  <c r="V318" i="5" a="1"/>
  <c r="V318" i="5" s="1"/>
  <c r="T318" i="5"/>
  <c r="U318" i="5" s="1" a="1"/>
  <c r="U318" i="5" s="1"/>
  <c r="H318" i="5"/>
  <c r="G318" i="5"/>
  <c r="I318" i="5" s="1"/>
  <c r="V317" i="5" a="1"/>
  <c r="V317" i="5" s="1"/>
  <c r="T317" i="5"/>
  <c r="U317" i="5" s="1" a="1"/>
  <c r="U317" i="5" s="1"/>
  <c r="J317" i="5"/>
  <c r="L317" i="5" s="1"/>
  <c r="I317" i="5"/>
  <c r="M317" i="5" s="1"/>
  <c r="N317" i="5" s="1"/>
  <c r="O317" i="5" s="1"/>
  <c r="P317" i="5" s="1"/>
  <c r="Q317" i="5" s="1"/>
  <c r="R317" i="5" s="1"/>
  <c r="S317" i="5" s="1"/>
  <c r="H317" i="5"/>
  <c r="G317" i="5"/>
  <c r="V316" i="5" a="1"/>
  <c r="V316" i="5" s="1"/>
  <c r="T316" i="5"/>
  <c r="U316" i="5" s="1" a="1"/>
  <c r="U316" i="5" s="1"/>
  <c r="H316" i="5"/>
  <c r="G316" i="5"/>
  <c r="I316" i="5" s="1"/>
  <c r="V315" i="5" a="1"/>
  <c r="V315" i="5" s="1"/>
  <c r="T315" i="5"/>
  <c r="U315" i="5" s="1" a="1"/>
  <c r="U315" i="5" s="1"/>
  <c r="I315" i="5"/>
  <c r="M315" i="5" s="1"/>
  <c r="N315" i="5" s="1"/>
  <c r="O315" i="5" s="1"/>
  <c r="P315" i="5" s="1"/>
  <c r="Q315" i="5" s="1"/>
  <c r="R315" i="5" s="1"/>
  <c r="S315" i="5" s="1"/>
  <c r="H315" i="5"/>
  <c r="G315" i="5"/>
  <c r="V314" i="5" a="1"/>
  <c r="V314" i="5" s="1"/>
  <c r="T314" i="5"/>
  <c r="U314" i="5" s="1" a="1"/>
  <c r="U314" i="5" s="1"/>
  <c r="H314" i="5"/>
  <c r="G314" i="5"/>
  <c r="I314" i="5" s="1"/>
  <c r="V313" i="5" a="1"/>
  <c r="V313" i="5" s="1"/>
  <c r="T313" i="5"/>
  <c r="U313" i="5" s="1" a="1"/>
  <c r="U313" i="5" s="1"/>
  <c r="I313" i="5"/>
  <c r="M313" i="5" s="1"/>
  <c r="N313" i="5" s="1"/>
  <c r="O313" i="5" s="1"/>
  <c r="P313" i="5" s="1"/>
  <c r="Q313" i="5" s="1"/>
  <c r="R313" i="5" s="1"/>
  <c r="S313" i="5" s="1"/>
  <c r="H313" i="5"/>
  <c r="G313" i="5"/>
  <c r="V312" i="5" a="1"/>
  <c r="V312" i="5" s="1"/>
  <c r="T312" i="5"/>
  <c r="U312" i="5" s="1" a="1"/>
  <c r="U312" i="5" s="1"/>
  <c r="H312" i="5"/>
  <c r="G312" i="5"/>
  <c r="I312" i="5" s="1"/>
  <c r="V311" i="5" a="1"/>
  <c r="V311" i="5" s="1"/>
  <c r="T311" i="5"/>
  <c r="U311" i="5" s="1" a="1"/>
  <c r="U311" i="5" s="1"/>
  <c r="I311" i="5"/>
  <c r="M311" i="5" s="1"/>
  <c r="N311" i="5" s="1"/>
  <c r="O311" i="5" s="1"/>
  <c r="P311" i="5" s="1"/>
  <c r="Q311" i="5" s="1"/>
  <c r="R311" i="5" s="1"/>
  <c r="S311" i="5" s="1"/>
  <c r="H311" i="5"/>
  <c r="G311" i="5"/>
  <c r="V310" i="5" a="1"/>
  <c r="V310" i="5" s="1"/>
  <c r="T310" i="5"/>
  <c r="U310" i="5" s="1" a="1"/>
  <c r="U310" i="5" s="1"/>
  <c r="H310" i="5"/>
  <c r="G310" i="5"/>
  <c r="I310" i="5" s="1"/>
  <c r="V309" i="5" a="1"/>
  <c r="V309" i="5" s="1"/>
  <c r="T309" i="5"/>
  <c r="U309" i="5" s="1" a="1"/>
  <c r="U309" i="5" s="1"/>
  <c r="I309" i="5"/>
  <c r="M309" i="5" s="1"/>
  <c r="N309" i="5" s="1"/>
  <c r="O309" i="5" s="1"/>
  <c r="P309" i="5" s="1"/>
  <c r="Q309" i="5" s="1"/>
  <c r="R309" i="5" s="1"/>
  <c r="S309" i="5" s="1"/>
  <c r="H309" i="5"/>
  <c r="G309" i="5"/>
  <c r="V308" i="5" a="1"/>
  <c r="V308" i="5" s="1"/>
  <c r="T308" i="5"/>
  <c r="U308" i="5" s="1" a="1"/>
  <c r="U308" i="5" s="1"/>
  <c r="H308" i="5"/>
  <c r="G308" i="5"/>
  <c r="I308" i="5" s="1"/>
  <c r="V307" i="5" a="1"/>
  <c r="V307" i="5" s="1"/>
  <c r="T307" i="5"/>
  <c r="U307" i="5" s="1" a="1"/>
  <c r="U307" i="5" s="1"/>
  <c r="I307" i="5"/>
  <c r="M307" i="5" s="1"/>
  <c r="N307" i="5" s="1"/>
  <c r="O307" i="5" s="1"/>
  <c r="P307" i="5" s="1"/>
  <c r="Q307" i="5" s="1"/>
  <c r="R307" i="5" s="1"/>
  <c r="S307" i="5" s="1"/>
  <c r="H307" i="5"/>
  <c r="G307" i="5"/>
  <c r="V306" i="5" a="1"/>
  <c r="V306" i="5" s="1"/>
  <c r="T306" i="5"/>
  <c r="U306" i="5" s="1" a="1"/>
  <c r="U306" i="5" s="1"/>
  <c r="H306" i="5"/>
  <c r="G306" i="5"/>
  <c r="I306" i="5" s="1"/>
  <c r="V305" i="5" a="1"/>
  <c r="V305" i="5" s="1"/>
  <c r="T305" i="5"/>
  <c r="U305" i="5" s="1" a="1"/>
  <c r="U305" i="5" s="1"/>
  <c r="I305" i="5"/>
  <c r="M305" i="5" s="1"/>
  <c r="N305" i="5" s="1"/>
  <c r="O305" i="5" s="1"/>
  <c r="P305" i="5" s="1"/>
  <c r="Q305" i="5" s="1"/>
  <c r="R305" i="5" s="1"/>
  <c r="S305" i="5" s="1"/>
  <c r="H305" i="5"/>
  <c r="G305" i="5"/>
  <c r="V304" i="5" a="1"/>
  <c r="V304" i="5" s="1"/>
  <c r="T304" i="5"/>
  <c r="U304" i="5" s="1" a="1"/>
  <c r="U304" i="5" s="1"/>
  <c r="H304" i="5"/>
  <c r="G304" i="5"/>
  <c r="I304" i="5" s="1"/>
  <c r="V303" i="5" a="1"/>
  <c r="V303" i="5" s="1"/>
  <c r="T303" i="5"/>
  <c r="U303" i="5" s="1" a="1"/>
  <c r="U303" i="5" s="1"/>
  <c r="I303" i="5"/>
  <c r="M303" i="5" s="1"/>
  <c r="N303" i="5" s="1"/>
  <c r="O303" i="5" s="1"/>
  <c r="P303" i="5" s="1"/>
  <c r="Q303" i="5" s="1"/>
  <c r="R303" i="5" s="1"/>
  <c r="S303" i="5" s="1"/>
  <c r="H303" i="5"/>
  <c r="G303" i="5"/>
  <c r="V302" i="5" a="1"/>
  <c r="V302" i="5" s="1"/>
  <c r="T302" i="5"/>
  <c r="U302" i="5" s="1" a="1"/>
  <c r="U302" i="5" s="1"/>
  <c r="H302" i="5"/>
  <c r="G302" i="5"/>
  <c r="I302" i="5" s="1"/>
  <c r="V301" i="5" a="1"/>
  <c r="V301" i="5" s="1"/>
  <c r="T301" i="5"/>
  <c r="U301" i="5" s="1" a="1"/>
  <c r="U301" i="5" s="1"/>
  <c r="I301" i="5"/>
  <c r="M301" i="5" s="1"/>
  <c r="N301" i="5" s="1"/>
  <c r="O301" i="5" s="1"/>
  <c r="P301" i="5" s="1"/>
  <c r="Q301" i="5" s="1"/>
  <c r="R301" i="5" s="1"/>
  <c r="S301" i="5" s="1"/>
  <c r="H301" i="5"/>
  <c r="G301" i="5"/>
  <c r="V300" i="5" a="1"/>
  <c r="V300" i="5" s="1"/>
  <c r="T300" i="5"/>
  <c r="U300" i="5" s="1" a="1"/>
  <c r="U300" i="5" s="1"/>
  <c r="H300" i="5"/>
  <c r="G300" i="5"/>
  <c r="I300" i="5" s="1"/>
  <c r="V299" i="5" a="1"/>
  <c r="V299" i="5" s="1"/>
  <c r="T299" i="5"/>
  <c r="U299" i="5" s="1" a="1"/>
  <c r="U299" i="5" s="1"/>
  <c r="I299" i="5"/>
  <c r="M299" i="5" s="1"/>
  <c r="N299" i="5" s="1"/>
  <c r="O299" i="5" s="1"/>
  <c r="P299" i="5" s="1"/>
  <c r="Q299" i="5" s="1"/>
  <c r="R299" i="5" s="1"/>
  <c r="S299" i="5" s="1"/>
  <c r="H299" i="5"/>
  <c r="G299" i="5"/>
  <c r="V298" i="5" a="1"/>
  <c r="V298" i="5" s="1"/>
  <c r="T298" i="5"/>
  <c r="U298" i="5" s="1" a="1"/>
  <c r="U298" i="5" s="1"/>
  <c r="H298" i="5"/>
  <c r="G298" i="5"/>
  <c r="I298" i="5" s="1"/>
  <c r="V297" i="5" a="1"/>
  <c r="V297" i="5" s="1"/>
  <c r="T297" i="5"/>
  <c r="U297" i="5" s="1" a="1"/>
  <c r="U297" i="5" s="1"/>
  <c r="I297" i="5"/>
  <c r="M297" i="5" s="1"/>
  <c r="N297" i="5" s="1"/>
  <c r="O297" i="5" s="1"/>
  <c r="P297" i="5" s="1"/>
  <c r="Q297" i="5" s="1"/>
  <c r="R297" i="5" s="1"/>
  <c r="S297" i="5" s="1"/>
  <c r="H297" i="5"/>
  <c r="G297" i="5"/>
  <c r="V296" i="5" a="1"/>
  <c r="V296" i="5" s="1"/>
  <c r="T296" i="5"/>
  <c r="U296" i="5" s="1" a="1"/>
  <c r="U296" i="5" s="1"/>
  <c r="H296" i="5"/>
  <c r="G296" i="5"/>
  <c r="I296" i="5" s="1"/>
  <c r="V295" i="5" a="1"/>
  <c r="V295" i="5" s="1"/>
  <c r="T295" i="5"/>
  <c r="U295" i="5" s="1" a="1"/>
  <c r="U295" i="5" s="1"/>
  <c r="I295" i="5"/>
  <c r="M295" i="5" s="1"/>
  <c r="N295" i="5" s="1"/>
  <c r="O295" i="5" s="1"/>
  <c r="P295" i="5" s="1"/>
  <c r="Q295" i="5" s="1"/>
  <c r="R295" i="5" s="1"/>
  <c r="S295" i="5" s="1"/>
  <c r="H295" i="5"/>
  <c r="G295" i="5"/>
  <c r="V294" i="5" a="1"/>
  <c r="V294" i="5" s="1"/>
  <c r="T294" i="5"/>
  <c r="U294" i="5" s="1" a="1"/>
  <c r="U294" i="5" s="1"/>
  <c r="H294" i="5"/>
  <c r="G294" i="5"/>
  <c r="I294" i="5" s="1"/>
  <c r="V293" i="5" a="1"/>
  <c r="V293" i="5" s="1"/>
  <c r="T293" i="5"/>
  <c r="U293" i="5" s="1" a="1"/>
  <c r="U293" i="5" s="1"/>
  <c r="I293" i="5"/>
  <c r="M293" i="5" s="1"/>
  <c r="N293" i="5" s="1"/>
  <c r="O293" i="5" s="1"/>
  <c r="P293" i="5" s="1"/>
  <c r="Q293" i="5" s="1"/>
  <c r="R293" i="5" s="1"/>
  <c r="S293" i="5" s="1"/>
  <c r="H293" i="5"/>
  <c r="G293" i="5"/>
  <c r="V292" i="5" a="1"/>
  <c r="V292" i="5" s="1"/>
  <c r="T292" i="5"/>
  <c r="U292" i="5" s="1" a="1"/>
  <c r="U292" i="5" s="1"/>
  <c r="H292" i="5"/>
  <c r="G292" i="5"/>
  <c r="I292" i="5" s="1"/>
  <c r="V291" i="5" a="1"/>
  <c r="V291" i="5" s="1"/>
  <c r="T291" i="5"/>
  <c r="U291" i="5" s="1" a="1"/>
  <c r="U291" i="5" s="1"/>
  <c r="I291" i="5"/>
  <c r="M291" i="5" s="1"/>
  <c r="N291" i="5" s="1"/>
  <c r="O291" i="5" s="1"/>
  <c r="P291" i="5" s="1"/>
  <c r="Q291" i="5" s="1"/>
  <c r="R291" i="5" s="1"/>
  <c r="S291" i="5" s="1"/>
  <c r="H291" i="5"/>
  <c r="G291" i="5"/>
  <c r="V290" i="5" a="1"/>
  <c r="V290" i="5" s="1"/>
  <c r="T290" i="5"/>
  <c r="U290" i="5" s="1" a="1"/>
  <c r="U290" i="5" s="1"/>
  <c r="H290" i="5"/>
  <c r="G290" i="5"/>
  <c r="I290" i="5" s="1"/>
  <c r="V289" i="5" a="1"/>
  <c r="V289" i="5" s="1"/>
  <c r="T289" i="5"/>
  <c r="U289" i="5" s="1" a="1"/>
  <c r="U289" i="5" s="1"/>
  <c r="I289" i="5"/>
  <c r="M289" i="5" s="1"/>
  <c r="N289" i="5" s="1"/>
  <c r="O289" i="5" s="1"/>
  <c r="P289" i="5" s="1"/>
  <c r="Q289" i="5" s="1"/>
  <c r="R289" i="5" s="1"/>
  <c r="S289" i="5" s="1"/>
  <c r="H289" i="5"/>
  <c r="G289" i="5"/>
  <c r="V288" i="5" a="1"/>
  <c r="V288" i="5" s="1"/>
  <c r="T288" i="5"/>
  <c r="U288" i="5" s="1" a="1"/>
  <c r="U288" i="5" s="1"/>
  <c r="H288" i="5"/>
  <c r="G288" i="5"/>
  <c r="I288" i="5" s="1"/>
  <c r="V287" i="5" a="1"/>
  <c r="V287" i="5" s="1"/>
  <c r="T287" i="5"/>
  <c r="U287" i="5" s="1" a="1"/>
  <c r="U287" i="5" s="1"/>
  <c r="I287" i="5"/>
  <c r="M287" i="5" s="1"/>
  <c r="N287" i="5" s="1"/>
  <c r="O287" i="5" s="1"/>
  <c r="P287" i="5" s="1"/>
  <c r="Q287" i="5" s="1"/>
  <c r="R287" i="5" s="1"/>
  <c r="S287" i="5" s="1"/>
  <c r="H287" i="5"/>
  <c r="G287" i="5"/>
  <c r="V286" i="5" a="1"/>
  <c r="V286" i="5" s="1"/>
  <c r="T286" i="5"/>
  <c r="U286" i="5" s="1" a="1"/>
  <c r="U286" i="5" s="1"/>
  <c r="H286" i="5"/>
  <c r="G286" i="5"/>
  <c r="I286" i="5" s="1"/>
  <c r="V285" i="5" a="1"/>
  <c r="V285" i="5" s="1"/>
  <c r="T285" i="5"/>
  <c r="U285" i="5" s="1" a="1"/>
  <c r="U285" i="5" s="1"/>
  <c r="I285" i="5"/>
  <c r="M285" i="5" s="1"/>
  <c r="N285" i="5" s="1"/>
  <c r="O285" i="5" s="1"/>
  <c r="P285" i="5" s="1"/>
  <c r="Q285" i="5" s="1"/>
  <c r="R285" i="5" s="1"/>
  <c r="S285" i="5" s="1"/>
  <c r="H285" i="5"/>
  <c r="G285" i="5"/>
  <c r="V284" i="5" a="1"/>
  <c r="V284" i="5" s="1"/>
  <c r="T284" i="5"/>
  <c r="U284" i="5" s="1" a="1"/>
  <c r="U284" i="5" s="1"/>
  <c r="H284" i="5"/>
  <c r="G284" i="5"/>
  <c r="I284" i="5" s="1"/>
  <c r="V283" i="5" a="1"/>
  <c r="V283" i="5" s="1"/>
  <c r="T283" i="5"/>
  <c r="U283" i="5" s="1" a="1"/>
  <c r="U283" i="5" s="1"/>
  <c r="I283" i="5"/>
  <c r="M283" i="5" s="1"/>
  <c r="N283" i="5" s="1"/>
  <c r="O283" i="5" s="1"/>
  <c r="P283" i="5" s="1"/>
  <c r="Q283" i="5" s="1"/>
  <c r="R283" i="5" s="1"/>
  <c r="S283" i="5" s="1"/>
  <c r="H283" i="5"/>
  <c r="G283" i="5"/>
  <c r="V282" i="5" a="1"/>
  <c r="V282" i="5" s="1"/>
  <c r="T282" i="5"/>
  <c r="U282" i="5" s="1" a="1"/>
  <c r="U282" i="5" s="1"/>
  <c r="H282" i="5"/>
  <c r="G282" i="5"/>
  <c r="I282" i="5" s="1"/>
  <c r="V281" i="5" a="1"/>
  <c r="V281" i="5" s="1"/>
  <c r="T281" i="5"/>
  <c r="U281" i="5" s="1" a="1"/>
  <c r="U281" i="5" s="1"/>
  <c r="I281" i="5"/>
  <c r="M281" i="5" s="1"/>
  <c r="N281" i="5" s="1"/>
  <c r="O281" i="5" s="1"/>
  <c r="P281" i="5" s="1"/>
  <c r="Q281" i="5" s="1"/>
  <c r="R281" i="5" s="1"/>
  <c r="S281" i="5" s="1"/>
  <c r="H281" i="5"/>
  <c r="G281" i="5"/>
  <c r="V280" i="5" a="1"/>
  <c r="V280" i="5" s="1"/>
  <c r="T280" i="5"/>
  <c r="U280" i="5" s="1" a="1"/>
  <c r="U280" i="5" s="1"/>
  <c r="H280" i="5"/>
  <c r="G280" i="5"/>
  <c r="I280" i="5" s="1"/>
  <c r="V279" i="5" a="1"/>
  <c r="V279" i="5" s="1"/>
  <c r="T279" i="5"/>
  <c r="U279" i="5" s="1" a="1"/>
  <c r="U279" i="5" s="1"/>
  <c r="I279" i="5"/>
  <c r="M279" i="5" s="1"/>
  <c r="N279" i="5" s="1"/>
  <c r="O279" i="5" s="1"/>
  <c r="P279" i="5" s="1"/>
  <c r="Q279" i="5" s="1"/>
  <c r="R279" i="5" s="1"/>
  <c r="S279" i="5" s="1"/>
  <c r="H279" i="5"/>
  <c r="G279" i="5"/>
  <c r="V278" i="5" a="1"/>
  <c r="V278" i="5" s="1"/>
  <c r="T278" i="5"/>
  <c r="U278" i="5" s="1" a="1"/>
  <c r="U278" i="5" s="1"/>
  <c r="H278" i="5"/>
  <c r="G278" i="5"/>
  <c r="I278" i="5" s="1"/>
  <c r="V277" i="5" a="1"/>
  <c r="V277" i="5" s="1"/>
  <c r="T277" i="5"/>
  <c r="U277" i="5" s="1" a="1"/>
  <c r="U277" i="5" s="1"/>
  <c r="I277" i="5"/>
  <c r="M277" i="5" s="1"/>
  <c r="N277" i="5" s="1"/>
  <c r="O277" i="5" s="1"/>
  <c r="P277" i="5" s="1"/>
  <c r="Q277" i="5" s="1"/>
  <c r="R277" i="5" s="1"/>
  <c r="S277" i="5" s="1"/>
  <c r="H277" i="5"/>
  <c r="G277" i="5"/>
  <c r="V276" i="5" a="1"/>
  <c r="V276" i="5" s="1"/>
  <c r="T276" i="5"/>
  <c r="U276" i="5" s="1" a="1"/>
  <c r="U276" i="5" s="1"/>
  <c r="H276" i="5"/>
  <c r="G276" i="5"/>
  <c r="I276" i="5" s="1"/>
  <c r="V275" i="5" a="1"/>
  <c r="V275" i="5" s="1"/>
  <c r="T275" i="5"/>
  <c r="U275" i="5" s="1" a="1"/>
  <c r="U275" i="5" s="1"/>
  <c r="I275" i="5"/>
  <c r="M275" i="5" s="1"/>
  <c r="N275" i="5" s="1"/>
  <c r="O275" i="5" s="1"/>
  <c r="P275" i="5" s="1"/>
  <c r="Q275" i="5" s="1"/>
  <c r="R275" i="5" s="1"/>
  <c r="S275" i="5" s="1"/>
  <c r="H275" i="5"/>
  <c r="G275" i="5"/>
  <c r="V274" i="5" a="1"/>
  <c r="V274" i="5" s="1"/>
  <c r="T274" i="5"/>
  <c r="U274" i="5" s="1" a="1"/>
  <c r="U274" i="5" s="1"/>
  <c r="H274" i="5"/>
  <c r="G274" i="5"/>
  <c r="I274" i="5" s="1"/>
  <c r="V273" i="5" a="1"/>
  <c r="V273" i="5" s="1"/>
  <c r="T273" i="5"/>
  <c r="U273" i="5" s="1" a="1"/>
  <c r="U273" i="5" s="1"/>
  <c r="I273" i="5"/>
  <c r="M273" i="5" s="1"/>
  <c r="N273" i="5" s="1"/>
  <c r="O273" i="5" s="1"/>
  <c r="P273" i="5" s="1"/>
  <c r="Q273" i="5" s="1"/>
  <c r="R273" i="5" s="1"/>
  <c r="S273" i="5" s="1"/>
  <c r="H273" i="5"/>
  <c r="G273" i="5"/>
  <c r="V272" i="5" a="1"/>
  <c r="V272" i="5" s="1"/>
  <c r="T272" i="5"/>
  <c r="U272" i="5" s="1" a="1"/>
  <c r="U272" i="5" s="1"/>
  <c r="H272" i="5"/>
  <c r="G272" i="5"/>
  <c r="I272" i="5" s="1"/>
  <c r="V271" i="5" a="1"/>
  <c r="V271" i="5" s="1"/>
  <c r="T271" i="5"/>
  <c r="U271" i="5" s="1" a="1"/>
  <c r="U271" i="5" s="1"/>
  <c r="I271" i="5"/>
  <c r="M271" i="5" s="1"/>
  <c r="N271" i="5" s="1"/>
  <c r="O271" i="5" s="1"/>
  <c r="P271" i="5" s="1"/>
  <c r="Q271" i="5" s="1"/>
  <c r="R271" i="5" s="1"/>
  <c r="S271" i="5" s="1"/>
  <c r="H271" i="5"/>
  <c r="G271" i="5"/>
  <c r="V270" i="5" a="1"/>
  <c r="V270" i="5" s="1"/>
  <c r="T270" i="5"/>
  <c r="U270" i="5" s="1" a="1"/>
  <c r="U270" i="5" s="1"/>
  <c r="H270" i="5"/>
  <c r="G270" i="5"/>
  <c r="I270" i="5" s="1"/>
  <c r="V269" i="5" a="1"/>
  <c r="V269" i="5" s="1"/>
  <c r="T269" i="5"/>
  <c r="U269" i="5" s="1" a="1"/>
  <c r="U269" i="5" s="1"/>
  <c r="I269" i="5"/>
  <c r="M269" i="5" s="1"/>
  <c r="N269" i="5" s="1"/>
  <c r="O269" i="5" s="1"/>
  <c r="P269" i="5" s="1"/>
  <c r="Q269" i="5" s="1"/>
  <c r="R269" i="5" s="1"/>
  <c r="S269" i="5" s="1"/>
  <c r="H269" i="5"/>
  <c r="G269" i="5"/>
  <c r="V268" i="5" a="1"/>
  <c r="V268" i="5" s="1"/>
  <c r="T268" i="5"/>
  <c r="U268" i="5" s="1" a="1"/>
  <c r="U268" i="5" s="1"/>
  <c r="H268" i="5"/>
  <c r="G268" i="5"/>
  <c r="I268" i="5" s="1"/>
  <c r="V267" i="5" a="1"/>
  <c r="V267" i="5" s="1"/>
  <c r="T267" i="5"/>
  <c r="U267" i="5" s="1" a="1"/>
  <c r="U267" i="5" s="1"/>
  <c r="I267" i="5"/>
  <c r="M267" i="5" s="1"/>
  <c r="N267" i="5" s="1"/>
  <c r="O267" i="5" s="1"/>
  <c r="P267" i="5" s="1"/>
  <c r="Q267" i="5" s="1"/>
  <c r="R267" i="5" s="1"/>
  <c r="S267" i="5" s="1"/>
  <c r="H267" i="5"/>
  <c r="G267" i="5"/>
  <c r="V266" i="5" a="1"/>
  <c r="V266" i="5" s="1"/>
  <c r="T266" i="5"/>
  <c r="U266" i="5" s="1" a="1"/>
  <c r="U266" i="5" s="1"/>
  <c r="H266" i="5"/>
  <c r="G266" i="5"/>
  <c r="I266" i="5" s="1"/>
  <c r="V265" i="5" a="1"/>
  <c r="V265" i="5" s="1"/>
  <c r="T265" i="5"/>
  <c r="U265" i="5" s="1" a="1"/>
  <c r="U265" i="5" s="1"/>
  <c r="I265" i="5"/>
  <c r="M265" i="5" s="1"/>
  <c r="N265" i="5" s="1"/>
  <c r="O265" i="5" s="1"/>
  <c r="P265" i="5" s="1"/>
  <c r="Q265" i="5" s="1"/>
  <c r="R265" i="5" s="1"/>
  <c r="S265" i="5" s="1"/>
  <c r="H265" i="5"/>
  <c r="G265" i="5"/>
  <c r="V264" i="5" a="1"/>
  <c r="V264" i="5" s="1"/>
  <c r="T264" i="5"/>
  <c r="U264" i="5" s="1" a="1"/>
  <c r="U264" i="5" s="1"/>
  <c r="H264" i="5"/>
  <c r="G264" i="5"/>
  <c r="I264" i="5" s="1"/>
  <c r="V263" i="5" a="1"/>
  <c r="V263" i="5" s="1"/>
  <c r="T263" i="5"/>
  <c r="U263" i="5" s="1" a="1"/>
  <c r="U263" i="5" s="1"/>
  <c r="I263" i="5"/>
  <c r="M263" i="5" s="1"/>
  <c r="N263" i="5" s="1"/>
  <c r="O263" i="5" s="1"/>
  <c r="P263" i="5" s="1"/>
  <c r="Q263" i="5" s="1"/>
  <c r="R263" i="5" s="1"/>
  <c r="S263" i="5" s="1"/>
  <c r="H263" i="5"/>
  <c r="G263" i="5"/>
  <c r="V262" i="5" a="1"/>
  <c r="V262" i="5" s="1"/>
  <c r="T262" i="5"/>
  <c r="U262" i="5" s="1" a="1"/>
  <c r="U262" i="5" s="1"/>
  <c r="H262" i="5"/>
  <c r="G262" i="5"/>
  <c r="I262" i="5" s="1"/>
  <c r="V261" i="5" a="1"/>
  <c r="V261" i="5" s="1"/>
  <c r="T261" i="5"/>
  <c r="U261" i="5" s="1" a="1"/>
  <c r="U261" i="5" s="1"/>
  <c r="I261" i="5"/>
  <c r="M261" i="5" s="1"/>
  <c r="N261" i="5" s="1"/>
  <c r="O261" i="5" s="1"/>
  <c r="P261" i="5" s="1"/>
  <c r="Q261" i="5" s="1"/>
  <c r="R261" i="5" s="1"/>
  <c r="S261" i="5" s="1"/>
  <c r="H261" i="5"/>
  <c r="G261" i="5"/>
  <c r="V260" i="5" a="1"/>
  <c r="V260" i="5" s="1"/>
  <c r="T260" i="5"/>
  <c r="U260" i="5" s="1" a="1"/>
  <c r="U260" i="5" s="1"/>
  <c r="H260" i="5"/>
  <c r="G260" i="5"/>
  <c r="I260" i="5" s="1"/>
  <c r="V259" i="5" a="1"/>
  <c r="V259" i="5" s="1"/>
  <c r="T259" i="5"/>
  <c r="U259" i="5" s="1" a="1"/>
  <c r="U259" i="5" s="1"/>
  <c r="I259" i="5"/>
  <c r="M259" i="5" s="1"/>
  <c r="N259" i="5" s="1"/>
  <c r="O259" i="5" s="1"/>
  <c r="P259" i="5" s="1"/>
  <c r="Q259" i="5" s="1"/>
  <c r="R259" i="5" s="1"/>
  <c r="S259" i="5" s="1"/>
  <c r="H259" i="5"/>
  <c r="G259" i="5"/>
  <c r="V258" i="5" a="1"/>
  <c r="V258" i="5" s="1"/>
  <c r="T258" i="5"/>
  <c r="U258" i="5" s="1" a="1"/>
  <c r="U258" i="5" s="1"/>
  <c r="H258" i="5"/>
  <c r="G258" i="5"/>
  <c r="I258" i="5" s="1"/>
  <c r="V257" i="5" a="1"/>
  <c r="V257" i="5" s="1"/>
  <c r="T257" i="5"/>
  <c r="U257" i="5" s="1" a="1"/>
  <c r="U257" i="5" s="1"/>
  <c r="I257" i="5"/>
  <c r="M257" i="5" s="1"/>
  <c r="N257" i="5" s="1"/>
  <c r="O257" i="5" s="1"/>
  <c r="P257" i="5" s="1"/>
  <c r="Q257" i="5" s="1"/>
  <c r="R257" i="5" s="1"/>
  <c r="S257" i="5" s="1"/>
  <c r="H257" i="5"/>
  <c r="G257" i="5"/>
  <c r="V256" i="5" a="1"/>
  <c r="V256" i="5" s="1"/>
  <c r="T256" i="5"/>
  <c r="U256" i="5" s="1" a="1"/>
  <c r="U256" i="5" s="1"/>
  <c r="K256" i="5"/>
  <c r="H256" i="5"/>
  <c r="G256" i="5"/>
  <c r="I256" i="5" s="1"/>
  <c r="V255" i="5" a="1"/>
  <c r="V255" i="5" s="1"/>
  <c r="T255" i="5"/>
  <c r="U255" i="5" s="1" a="1"/>
  <c r="U255" i="5" s="1"/>
  <c r="M255" i="5"/>
  <c r="N255" i="5" s="1"/>
  <c r="O255" i="5" s="1"/>
  <c r="P255" i="5" s="1"/>
  <c r="Q255" i="5" s="1"/>
  <c r="R255" i="5" s="1"/>
  <c r="S255" i="5" s="1"/>
  <c r="I255" i="5"/>
  <c r="H255" i="5"/>
  <c r="G255" i="5"/>
  <c r="V254" i="5" a="1"/>
  <c r="V254" i="5" s="1"/>
  <c r="T254" i="5"/>
  <c r="U254" i="5" s="1" a="1"/>
  <c r="U254" i="5" s="1"/>
  <c r="K254" i="5"/>
  <c r="H254" i="5"/>
  <c r="G254" i="5"/>
  <c r="I254" i="5" s="1"/>
  <c r="V253" i="5" a="1"/>
  <c r="V253" i="5" s="1"/>
  <c r="T253" i="5"/>
  <c r="U253" i="5" s="1" a="1"/>
  <c r="U253" i="5" s="1"/>
  <c r="I253" i="5"/>
  <c r="M253" i="5" s="1"/>
  <c r="N253" i="5" s="1"/>
  <c r="O253" i="5" s="1"/>
  <c r="P253" i="5" s="1"/>
  <c r="Q253" i="5" s="1"/>
  <c r="R253" i="5" s="1"/>
  <c r="S253" i="5" s="1"/>
  <c r="H253" i="5"/>
  <c r="G253" i="5"/>
  <c r="V252" i="5" a="1"/>
  <c r="V252" i="5" s="1"/>
  <c r="T252" i="5"/>
  <c r="U252" i="5" s="1" a="1"/>
  <c r="U252" i="5" s="1"/>
  <c r="H252" i="5"/>
  <c r="G252" i="5"/>
  <c r="I252" i="5" s="1"/>
  <c r="K252" i="5" s="1"/>
  <c r="V251" i="5" a="1"/>
  <c r="V251" i="5" s="1"/>
  <c r="T251" i="5"/>
  <c r="U251" i="5" s="1" a="1"/>
  <c r="U251" i="5" s="1"/>
  <c r="M251" i="5"/>
  <c r="N251" i="5" s="1"/>
  <c r="O251" i="5" s="1"/>
  <c r="P251" i="5" s="1"/>
  <c r="Q251" i="5" s="1"/>
  <c r="R251" i="5" s="1"/>
  <c r="S251" i="5" s="1"/>
  <c r="I251" i="5"/>
  <c r="H251" i="5"/>
  <c r="G251" i="5"/>
  <c r="V250" i="5" a="1"/>
  <c r="V250" i="5" s="1"/>
  <c r="T250" i="5"/>
  <c r="U250" i="5" s="1" a="1"/>
  <c r="U250" i="5" s="1"/>
  <c r="H250" i="5"/>
  <c r="G250" i="5"/>
  <c r="I250" i="5" s="1"/>
  <c r="K250" i="5" s="1"/>
  <c r="V249" i="5" a="1"/>
  <c r="V249" i="5" s="1"/>
  <c r="T249" i="5"/>
  <c r="U249" i="5" s="1" a="1"/>
  <c r="U249" i="5" s="1"/>
  <c r="I249" i="5"/>
  <c r="H249" i="5"/>
  <c r="G249" i="5"/>
  <c r="V248" i="5" a="1"/>
  <c r="V248" i="5" s="1"/>
  <c r="T248" i="5"/>
  <c r="U248" i="5" s="1" a="1"/>
  <c r="U248" i="5" s="1"/>
  <c r="K248" i="5"/>
  <c r="H248" i="5"/>
  <c r="G248" i="5"/>
  <c r="I248" i="5" s="1"/>
  <c r="V247" i="5" a="1"/>
  <c r="V247" i="5" s="1"/>
  <c r="T247" i="5"/>
  <c r="U247" i="5" s="1" a="1"/>
  <c r="U247" i="5" s="1"/>
  <c r="M247" i="5"/>
  <c r="N247" i="5" s="1"/>
  <c r="O247" i="5" s="1"/>
  <c r="P247" i="5" s="1"/>
  <c r="Q247" i="5" s="1"/>
  <c r="R247" i="5" s="1"/>
  <c r="S247" i="5" s="1"/>
  <c r="I247" i="5"/>
  <c r="H247" i="5"/>
  <c r="G247" i="5"/>
  <c r="V246" i="5" a="1"/>
  <c r="V246" i="5" s="1"/>
  <c r="T246" i="5"/>
  <c r="U246" i="5" s="1" a="1"/>
  <c r="U246" i="5" s="1"/>
  <c r="K246" i="5"/>
  <c r="H246" i="5"/>
  <c r="G246" i="5"/>
  <c r="I246" i="5" s="1"/>
  <c r="V245" i="5" a="1"/>
  <c r="V245" i="5" s="1"/>
  <c r="T245" i="5"/>
  <c r="U245" i="5" s="1" a="1"/>
  <c r="U245" i="5" s="1"/>
  <c r="I245" i="5"/>
  <c r="M245" i="5" s="1"/>
  <c r="N245" i="5" s="1"/>
  <c r="O245" i="5" s="1"/>
  <c r="P245" i="5" s="1"/>
  <c r="Q245" i="5" s="1"/>
  <c r="R245" i="5" s="1"/>
  <c r="S245" i="5" s="1"/>
  <c r="H245" i="5"/>
  <c r="G245" i="5"/>
  <c r="V244" i="5" a="1"/>
  <c r="V244" i="5" s="1"/>
  <c r="T244" i="5"/>
  <c r="U244" i="5" s="1" a="1"/>
  <c r="U244" i="5" s="1"/>
  <c r="K244" i="5"/>
  <c r="H244" i="5"/>
  <c r="G244" i="5"/>
  <c r="I244" i="5" s="1"/>
  <c r="V243" i="5" a="1"/>
  <c r="V243" i="5" s="1"/>
  <c r="T243" i="5"/>
  <c r="U243" i="5" s="1" a="1"/>
  <c r="U243" i="5" s="1"/>
  <c r="I243" i="5"/>
  <c r="M243" i="5" s="1"/>
  <c r="N243" i="5" s="1"/>
  <c r="O243" i="5" s="1"/>
  <c r="P243" i="5" s="1"/>
  <c r="Q243" i="5" s="1"/>
  <c r="R243" i="5" s="1"/>
  <c r="S243" i="5" s="1"/>
  <c r="H243" i="5"/>
  <c r="G243" i="5"/>
  <c r="V242" i="5" a="1"/>
  <c r="V242" i="5" s="1"/>
  <c r="T242" i="5"/>
  <c r="U242" i="5" s="1" a="1"/>
  <c r="U242" i="5" s="1"/>
  <c r="K242" i="5"/>
  <c r="H242" i="5"/>
  <c r="G242" i="5"/>
  <c r="I242" i="5" s="1"/>
  <c r="V241" i="5" a="1"/>
  <c r="V241" i="5" s="1"/>
  <c r="T241" i="5"/>
  <c r="U241" i="5" s="1" a="1"/>
  <c r="U241" i="5" s="1"/>
  <c r="I241" i="5"/>
  <c r="M241" i="5" s="1"/>
  <c r="N241" i="5" s="1"/>
  <c r="O241" i="5" s="1"/>
  <c r="P241" i="5" s="1"/>
  <c r="Q241" i="5" s="1"/>
  <c r="R241" i="5" s="1"/>
  <c r="S241" i="5" s="1"/>
  <c r="H241" i="5"/>
  <c r="G241" i="5"/>
  <c r="V240" i="5" a="1"/>
  <c r="V240" i="5" s="1"/>
  <c r="T240" i="5"/>
  <c r="U240" i="5" s="1" a="1"/>
  <c r="U240" i="5" s="1"/>
  <c r="K240" i="5"/>
  <c r="H240" i="5"/>
  <c r="G240" i="5"/>
  <c r="I240" i="5" s="1"/>
  <c r="V239" i="5" a="1"/>
  <c r="V239" i="5" s="1"/>
  <c r="T239" i="5"/>
  <c r="U239" i="5" s="1" a="1"/>
  <c r="U239" i="5" s="1"/>
  <c r="I239" i="5"/>
  <c r="M239" i="5" s="1"/>
  <c r="N239" i="5" s="1"/>
  <c r="O239" i="5" s="1"/>
  <c r="P239" i="5" s="1"/>
  <c r="Q239" i="5" s="1"/>
  <c r="R239" i="5" s="1"/>
  <c r="S239" i="5" s="1"/>
  <c r="H239" i="5"/>
  <c r="G239" i="5"/>
  <c r="V238" i="5" a="1"/>
  <c r="V238" i="5" s="1"/>
  <c r="T238" i="5"/>
  <c r="U238" i="5" s="1" a="1"/>
  <c r="U238" i="5" s="1"/>
  <c r="H238" i="5"/>
  <c r="G238" i="5"/>
  <c r="I238" i="5" s="1"/>
  <c r="V237" i="5" a="1"/>
  <c r="V237" i="5" s="1"/>
  <c r="T237" i="5"/>
  <c r="U237" i="5" s="1" a="1"/>
  <c r="U237" i="5" s="1"/>
  <c r="K237" i="5"/>
  <c r="I237" i="5"/>
  <c r="J237" i="5" s="1"/>
  <c r="L237" i="5" s="1"/>
  <c r="H237" i="5"/>
  <c r="G237" i="5"/>
  <c r="V236" i="5" a="1"/>
  <c r="V236" i="5" s="1"/>
  <c r="T236" i="5"/>
  <c r="U236" i="5" s="1" a="1"/>
  <c r="U236" i="5" s="1"/>
  <c r="I236" i="5"/>
  <c r="J236" i="5" s="1"/>
  <c r="L236" i="5" s="1"/>
  <c r="H236" i="5"/>
  <c r="G236" i="5"/>
  <c r="V235" i="5" a="1"/>
  <c r="V235" i="5" s="1"/>
  <c r="T235" i="5"/>
  <c r="U235" i="5" s="1" a="1"/>
  <c r="U235" i="5" s="1"/>
  <c r="M235" i="5"/>
  <c r="N235" i="5" s="1"/>
  <c r="O235" i="5" s="1"/>
  <c r="P235" i="5" s="1"/>
  <c r="Q235" i="5" s="1"/>
  <c r="R235" i="5" s="1"/>
  <c r="S235" i="5" s="1"/>
  <c r="J235" i="5"/>
  <c r="L235" i="5" s="1"/>
  <c r="I235" i="5"/>
  <c r="K235" i="5" s="1"/>
  <c r="H235" i="5"/>
  <c r="G235" i="5"/>
  <c r="V234" i="5" a="1"/>
  <c r="V234" i="5" s="1"/>
  <c r="T234" i="5"/>
  <c r="U234" i="5" s="1" a="1"/>
  <c r="U234" i="5" s="1"/>
  <c r="H234" i="5"/>
  <c r="G234" i="5"/>
  <c r="I234" i="5" s="1"/>
  <c r="V233" i="5" a="1"/>
  <c r="V233" i="5" s="1"/>
  <c r="T233" i="5"/>
  <c r="U233" i="5" s="1" a="1"/>
  <c r="U233" i="5" s="1"/>
  <c r="H233" i="5"/>
  <c r="G233" i="5"/>
  <c r="I233" i="5" s="1"/>
  <c r="V232" i="5" a="1"/>
  <c r="V232" i="5" s="1"/>
  <c r="T232" i="5"/>
  <c r="U232" i="5" s="1" a="1"/>
  <c r="U232" i="5" s="1"/>
  <c r="I232" i="5"/>
  <c r="J232" i="5" s="1"/>
  <c r="L232" i="5" s="1"/>
  <c r="H232" i="5"/>
  <c r="G232" i="5"/>
  <c r="V231" i="5" a="1"/>
  <c r="V231" i="5" s="1"/>
  <c r="T231" i="5"/>
  <c r="U231" i="5" s="1" a="1"/>
  <c r="U231" i="5" s="1"/>
  <c r="H231" i="5"/>
  <c r="I231" i="5" s="1"/>
  <c r="G231" i="5"/>
  <c r="V230" i="5" a="1"/>
  <c r="V230" i="5" s="1"/>
  <c r="T230" i="5"/>
  <c r="U230" i="5" s="1" a="1"/>
  <c r="U230" i="5" s="1"/>
  <c r="H230" i="5"/>
  <c r="G230" i="5"/>
  <c r="I230" i="5" s="1"/>
  <c r="V229" i="5" a="1"/>
  <c r="V229" i="5" s="1"/>
  <c r="T229" i="5"/>
  <c r="U229" i="5" s="1" a="1"/>
  <c r="U229" i="5" s="1"/>
  <c r="H229" i="5"/>
  <c r="I229" i="5" s="1"/>
  <c r="G229" i="5"/>
  <c r="V228" i="5" a="1"/>
  <c r="V228" i="5" s="1"/>
  <c r="T228" i="5"/>
  <c r="U228" i="5" s="1" a="1"/>
  <c r="U228" i="5" s="1"/>
  <c r="H228" i="5"/>
  <c r="G228" i="5"/>
  <c r="I228" i="5" s="1"/>
  <c r="V227" i="5" a="1"/>
  <c r="V227" i="5" s="1"/>
  <c r="T227" i="5"/>
  <c r="U227" i="5" s="1" a="1"/>
  <c r="U227" i="5" s="1"/>
  <c r="H227" i="5"/>
  <c r="I227" i="5" s="1"/>
  <c r="G227" i="5"/>
  <c r="V226" i="5" a="1"/>
  <c r="V226" i="5" s="1"/>
  <c r="T226" i="5"/>
  <c r="U226" i="5" s="1" a="1"/>
  <c r="U226" i="5" s="1"/>
  <c r="H226" i="5"/>
  <c r="G226" i="5"/>
  <c r="I226" i="5" s="1"/>
  <c r="V225" i="5" a="1"/>
  <c r="V225" i="5" s="1"/>
  <c r="T225" i="5"/>
  <c r="U225" i="5" s="1" a="1"/>
  <c r="U225" i="5" s="1"/>
  <c r="H225" i="5"/>
  <c r="I225" i="5" s="1"/>
  <c r="G225" i="5"/>
  <c r="V224" i="5" a="1"/>
  <c r="V224" i="5" s="1"/>
  <c r="T224" i="5"/>
  <c r="U224" i="5" s="1" a="1"/>
  <c r="U224" i="5" s="1"/>
  <c r="H224" i="5"/>
  <c r="G224" i="5"/>
  <c r="I224" i="5" s="1"/>
  <c r="V223" i="5" a="1"/>
  <c r="V223" i="5" s="1"/>
  <c r="T223" i="5"/>
  <c r="U223" i="5" s="1" a="1"/>
  <c r="U223" i="5" s="1"/>
  <c r="H223" i="5"/>
  <c r="I223" i="5" s="1"/>
  <c r="G223" i="5"/>
  <c r="V222" i="5" a="1"/>
  <c r="V222" i="5" s="1"/>
  <c r="T222" i="5"/>
  <c r="U222" i="5" s="1" a="1"/>
  <c r="U222" i="5" s="1"/>
  <c r="H222" i="5"/>
  <c r="G222" i="5"/>
  <c r="I222" i="5" s="1"/>
  <c r="V221" i="5" a="1"/>
  <c r="V221" i="5" s="1"/>
  <c r="T221" i="5"/>
  <c r="U221" i="5" s="1" a="1"/>
  <c r="U221" i="5" s="1"/>
  <c r="H221" i="5"/>
  <c r="I221" i="5" s="1"/>
  <c r="G221" i="5"/>
  <c r="V220" i="5" a="1"/>
  <c r="V220" i="5" s="1"/>
  <c r="T220" i="5"/>
  <c r="U220" i="5" s="1" a="1"/>
  <c r="U220" i="5" s="1"/>
  <c r="H220" i="5"/>
  <c r="G220" i="5"/>
  <c r="I220" i="5" s="1"/>
  <c r="V219" i="5" a="1"/>
  <c r="V219" i="5" s="1"/>
  <c r="T219" i="5"/>
  <c r="U219" i="5" s="1" a="1"/>
  <c r="U219" i="5" s="1"/>
  <c r="H219" i="5"/>
  <c r="I219" i="5" s="1"/>
  <c r="G219" i="5"/>
  <c r="V218" i="5" a="1"/>
  <c r="V218" i="5" s="1"/>
  <c r="T218" i="5"/>
  <c r="U218" i="5" s="1" a="1"/>
  <c r="U218" i="5" s="1"/>
  <c r="H218" i="5"/>
  <c r="G218" i="5"/>
  <c r="I218" i="5" s="1"/>
  <c r="V217" i="5" a="1"/>
  <c r="V217" i="5" s="1"/>
  <c r="T217" i="5"/>
  <c r="U217" i="5" s="1" a="1"/>
  <c r="U217" i="5" s="1"/>
  <c r="H217" i="5"/>
  <c r="I217" i="5" s="1"/>
  <c r="G217" i="5"/>
  <c r="V216" i="5" a="1"/>
  <c r="V216" i="5" s="1"/>
  <c r="T216" i="5"/>
  <c r="U216" i="5" s="1" a="1"/>
  <c r="U216" i="5" s="1"/>
  <c r="H216" i="5"/>
  <c r="G216" i="5"/>
  <c r="I216" i="5" s="1"/>
  <c r="V215" i="5" a="1"/>
  <c r="V215" i="5" s="1"/>
  <c r="T215" i="5"/>
  <c r="U215" i="5" s="1" a="1"/>
  <c r="U215" i="5" s="1"/>
  <c r="H215" i="5"/>
  <c r="I215" i="5" s="1"/>
  <c r="G215" i="5"/>
  <c r="V214" i="5" a="1"/>
  <c r="V214" i="5" s="1"/>
  <c r="T214" i="5"/>
  <c r="U214" i="5" s="1" a="1"/>
  <c r="U214" i="5" s="1"/>
  <c r="H214" i="5"/>
  <c r="G214" i="5"/>
  <c r="I214" i="5" s="1"/>
  <c r="V213" i="5" a="1"/>
  <c r="V213" i="5" s="1"/>
  <c r="T213" i="5"/>
  <c r="U213" i="5" s="1" a="1"/>
  <c r="U213" i="5" s="1"/>
  <c r="H213" i="5"/>
  <c r="I213" i="5" s="1"/>
  <c r="G213" i="5"/>
  <c r="V212" i="5" a="1"/>
  <c r="V212" i="5" s="1"/>
  <c r="T212" i="5"/>
  <c r="U212" i="5" s="1" a="1"/>
  <c r="U212" i="5" s="1"/>
  <c r="H212" i="5"/>
  <c r="G212" i="5"/>
  <c r="I212" i="5" s="1"/>
  <c r="V211" i="5" a="1"/>
  <c r="V211" i="5" s="1"/>
  <c r="T211" i="5"/>
  <c r="U211" i="5" s="1" a="1"/>
  <c r="U211" i="5" s="1"/>
  <c r="H211" i="5"/>
  <c r="I211" i="5" s="1"/>
  <c r="G211" i="5"/>
  <c r="V210" i="5" a="1"/>
  <c r="V210" i="5" s="1"/>
  <c r="T210" i="5"/>
  <c r="U210" i="5" s="1" a="1"/>
  <c r="U210" i="5" s="1"/>
  <c r="H210" i="5"/>
  <c r="G210" i="5"/>
  <c r="I210" i="5" s="1"/>
  <c r="V209" i="5" a="1"/>
  <c r="V209" i="5" s="1"/>
  <c r="T209" i="5"/>
  <c r="U209" i="5" s="1" a="1"/>
  <c r="U209" i="5" s="1"/>
  <c r="H209" i="5"/>
  <c r="I209" i="5" s="1"/>
  <c r="G209" i="5"/>
  <c r="V208" i="5" a="1"/>
  <c r="V208" i="5" s="1"/>
  <c r="T208" i="5"/>
  <c r="U208" i="5" s="1" a="1"/>
  <c r="U208" i="5" s="1"/>
  <c r="H208" i="5"/>
  <c r="G208" i="5"/>
  <c r="I208" i="5" s="1"/>
  <c r="V207" i="5" a="1"/>
  <c r="V207" i="5" s="1"/>
  <c r="T207" i="5"/>
  <c r="U207" i="5" s="1" a="1"/>
  <c r="U207" i="5" s="1"/>
  <c r="H207" i="5"/>
  <c r="I207" i="5" s="1"/>
  <c r="G207" i="5"/>
  <c r="V206" i="5" a="1"/>
  <c r="V206" i="5" s="1"/>
  <c r="T206" i="5"/>
  <c r="U206" i="5" s="1" a="1"/>
  <c r="U206" i="5" s="1"/>
  <c r="H206" i="5"/>
  <c r="G206" i="5"/>
  <c r="I206" i="5" s="1"/>
  <c r="V205" i="5" a="1"/>
  <c r="V205" i="5" s="1"/>
  <c r="T205" i="5"/>
  <c r="U205" i="5" s="1" a="1"/>
  <c r="U205" i="5" s="1"/>
  <c r="H205" i="5"/>
  <c r="I205" i="5" s="1"/>
  <c r="G205" i="5"/>
  <c r="V204" i="5" a="1"/>
  <c r="V204" i="5" s="1"/>
  <c r="T204" i="5"/>
  <c r="U204" i="5" s="1" a="1"/>
  <c r="U204" i="5" s="1"/>
  <c r="H204" i="5"/>
  <c r="G204" i="5"/>
  <c r="I204" i="5" s="1"/>
  <c r="V203" i="5" a="1"/>
  <c r="V203" i="5" s="1"/>
  <c r="T203" i="5"/>
  <c r="U203" i="5" s="1" a="1"/>
  <c r="U203" i="5" s="1"/>
  <c r="H203" i="5"/>
  <c r="I203" i="5" s="1"/>
  <c r="G203" i="5"/>
  <c r="V202" i="5" a="1"/>
  <c r="V202" i="5" s="1"/>
  <c r="T202" i="5"/>
  <c r="U202" i="5" s="1" a="1"/>
  <c r="U202" i="5" s="1"/>
  <c r="H202" i="5"/>
  <c r="G202" i="5"/>
  <c r="I202" i="5" s="1"/>
  <c r="V201" i="5" a="1"/>
  <c r="V201" i="5" s="1"/>
  <c r="T201" i="5"/>
  <c r="U201" i="5" s="1" a="1"/>
  <c r="U201" i="5" s="1"/>
  <c r="H201" i="5"/>
  <c r="I201" i="5" s="1"/>
  <c r="G201" i="5"/>
  <c r="V200" i="5" a="1"/>
  <c r="V200" i="5" s="1"/>
  <c r="T200" i="5"/>
  <c r="U200" i="5" s="1" a="1"/>
  <c r="U200" i="5" s="1"/>
  <c r="H200" i="5"/>
  <c r="G200" i="5"/>
  <c r="I200" i="5" s="1"/>
  <c r="V199" i="5" a="1"/>
  <c r="V199" i="5" s="1"/>
  <c r="T199" i="5"/>
  <c r="U199" i="5" s="1" a="1"/>
  <c r="U199" i="5" s="1"/>
  <c r="H199" i="5"/>
  <c r="I199" i="5" s="1"/>
  <c r="G199" i="5"/>
  <c r="V198" i="5" a="1"/>
  <c r="V198" i="5" s="1"/>
  <c r="T198" i="5"/>
  <c r="U198" i="5" s="1" a="1"/>
  <c r="U198" i="5" s="1"/>
  <c r="H198" i="5"/>
  <c r="G198" i="5"/>
  <c r="I198" i="5" s="1"/>
  <c r="V197" i="5" a="1"/>
  <c r="V197" i="5" s="1"/>
  <c r="T197" i="5"/>
  <c r="U197" i="5" s="1" a="1"/>
  <c r="U197" i="5" s="1"/>
  <c r="H197" i="5"/>
  <c r="I197" i="5" s="1"/>
  <c r="G197" i="5"/>
  <c r="V196" i="5" a="1"/>
  <c r="V196" i="5" s="1"/>
  <c r="T196" i="5"/>
  <c r="U196" i="5" s="1" a="1"/>
  <c r="U196" i="5" s="1"/>
  <c r="H196" i="5"/>
  <c r="G196" i="5"/>
  <c r="I196" i="5" s="1"/>
  <c r="V195" i="5" a="1"/>
  <c r="V195" i="5" s="1"/>
  <c r="T195" i="5"/>
  <c r="U195" i="5" s="1" a="1"/>
  <c r="U195" i="5" s="1"/>
  <c r="H195" i="5"/>
  <c r="I195" i="5" s="1"/>
  <c r="G195" i="5"/>
  <c r="V194" i="5" a="1"/>
  <c r="V194" i="5" s="1"/>
  <c r="T194" i="5"/>
  <c r="U194" i="5" s="1" a="1"/>
  <c r="U194" i="5" s="1"/>
  <c r="H194" i="5"/>
  <c r="G194" i="5"/>
  <c r="I194" i="5" s="1"/>
  <c r="V193" i="5" a="1"/>
  <c r="V193" i="5" s="1"/>
  <c r="T193" i="5"/>
  <c r="U193" i="5" s="1" a="1"/>
  <c r="U193" i="5" s="1"/>
  <c r="H193" i="5"/>
  <c r="I193" i="5" s="1"/>
  <c r="G193" i="5"/>
  <c r="V192" i="5" a="1"/>
  <c r="V192" i="5" s="1"/>
  <c r="T192" i="5"/>
  <c r="U192" i="5" s="1" a="1"/>
  <c r="U192" i="5" s="1"/>
  <c r="H192" i="5"/>
  <c r="G192" i="5"/>
  <c r="I192" i="5" s="1"/>
  <c r="V191" i="5" a="1"/>
  <c r="V191" i="5" s="1"/>
  <c r="T191" i="5"/>
  <c r="U191" i="5" s="1" a="1"/>
  <c r="U191" i="5" s="1"/>
  <c r="H191" i="5"/>
  <c r="I191" i="5" s="1"/>
  <c r="G191" i="5"/>
  <c r="V190" i="5" a="1"/>
  <c r="V190" i="5" s="1"/>
  <c r="T190" i="5"/>
  <c r="U190" i="5" s="1" a="1"/>
  <c r="U190" i="5" s="1"/>
  <c r="H190" i="5"/>
  <c r="G190" i="5"/>
  <c r="I190" i="5" s="1"/>
  <c r="V189" i="5" a="1"/>
  <c r="V189" i="5" s="1"/>
  <c r="T189" i="5"/>
  <c r="U189" i="5" s="1" a="1"/>
  <c r="U189" i="5" s="1"/>
  <c r="H189" i="5"/>
  <c r="I189" i="5" s="1"/>
  <c r="G189" i="5"/>
  <c r="V188" i="5" a="1"/>
  <c r="V188" i="5" s="1"/>
  <c r="T188" i="5"/>
  <c r="U188" i="5" s="1" a="1"/>
  <c r="U188" i="5" s="1"/>
  <c r="H188" i="5"/>
  <c r="G188" i="5"/>
  <c r="I188" i="5" s="1"/>
  <c r="V187" i="5" a="1"/>
  <c r="V187" i="5" s="1"/>
  <c r="T187" i="5"/>
  <c r="U187" i="5" s="1" a="1"/>
  <c r="U187" i="5" s="1"/>
  <c r="H187" i="5"/>
  <c r="I187" i="5" s="1"/>
  <c r="G187" i="5"/>
  <c r="V186" i="5" a="1"/>
  <c r="V186" i="5" s="1"/>
  <c r="T186" i="5"/>
  <c r="U186" i="5" s="1" a="1"/>
  <c r="U186" i="5" s="1"/>
  <c r="H186" i="5"/>
  <c r="G186" i="5"/>
  <c r="I186" i="5" s="1"/>
  <c r="V185" i="5" a="1"/>
  <c r="V185" i="5" s="1"/>
  <c r="T185" i="5"/>
  <c r="U185" i="5" s="1" a="1"/>
  <c r="U185" i="5" s="1"/>
  <c r="H185" i="5"/>
  <c r="I185" i="5" s="1"/>
  <c r="G185" i="5"/>
  <c r="V184" i="5" a="1"/>
  <c r="V184" i="5" s="1"/>
  <c r="T184" i="5"/>
  <c r="U184" i="5" s="1" a="1"/>
  <c r="U184" i="5" s="1"/>
  <c r="H184" i="5"/>
  <c r="G184" i="5"/>
  <c r="I184" i="5" s="1"/>
  <c r="V183" i="5" a="1"/>
  <c r="V183" i="5" s="1"/>
  <c r="T183" i="5"/>
  <c r="U183" i="5" s="1" a="1"/>
  <c r="U183" i="5" s="1"/>
  <c r="H183" i="5"/>
  <c r="I183" i="5" s="1"/>
  <c r="G183" i="5"/>
  <c r="V182" i="5" a="1"/>
  <c r="V182" i="5" s="1"/>
  <c r="T182" i="5"/>
  <c r="U182" i="5" s="1" a="1"/>
  <c r="U182" i="5" s="1"/>
  <c r="H182" i="5"/>
  <c r="G182" i="5"/>
  <c r="I182" i="5" s="1"/>
  <c r="V181" i="5" a="1"/>
  <c r="V181" i="5" s="1"/>
  <c r="T181" i="5"/>
  <c r="U181" i="5" s="1" a="1"/>
  <c r="U181" i="5" s="1"/>
  <c r="H181" i="5"/>
  <c r="I181" i="5" s="1"/>
  <c r="G181" i="5"/>
  <c r="V180" i="5" a="1"/>
  <c r="V180" i="5" s="1"/>
  <c r="T180" i="5"/>
  <c r="U180" i="5" s="1" a="1"/>
  <c r="U180" i="5" s="1"/>
  <c r="H180" i="5"/>
  <c r="G180" i="5"/>
  <c r="I180" i="5" s="1"/>
  <c r="V179" i="5" a="1"/>
  <c r="V179" i="5" s="1"/>
  <c r="T179" i="5"/>
  <c r="U179" i="5" s="1" a="1"/>
  <c r="U179" i="5" s="1"/>
  <c r="H179" i="5"/>
  <c r="I179" i="5" s="1"/>
  <c r="G179" i="5"/>
  <c r="V178" i="5" a="1"/>
  <c r="V178" i="5" s="1"/>
  <c r="T178" i="5"/>
  <c r="U178" i="5" s="1" a="1"/>
  <c r="U178" i="5" s="1"/>
  <c r="H178" i="5"/>
  <c r="G178" i="5"/>
  <c r="I178" i="5" s="1"/>
  <c r="V177" i="5" a="1"/>
  <c r="V177" i="5" s="1"/>
  <c r="T177" i="5"/>
  <c r="U177" i="5" s="1" a="1"/>
  <c r="U177" i="5" s="1"/>
  <c r="H177" i="5"/>
  <c r="I177" i="5" s="1"/>
  <c r="G177" i="5"/>
  <c r="V176" i="5" a="1"/>
  <c r="V176" i="5" s="1"/>
  <c r="T176" i="5"/>
  <c r="U176" i="5" s="1" a="1"/>
  <c r="U176" i="5" s="1"/>
  <c r="H176" i="5"/>
  <c r="G176" i="5"/>
  <c r="I176" i="5" s="1"/>
  <c r="V175" i="5" a="1"/>
  <c r="V175" i="5" s="1"/>
  <c r="T175" i="5"/>
  <c r="U175" i="5" s="1" a="1"/>
  <c r="U175" i="5" s="1"/>
  <c r="H175" i="5"/>
  <c r="I175" i="5" s="1"/>
  <c r="G175" i="5"/>
  <c r="V174" i="5" a="1"/>
  <c r="V174" i="5" s="1"/>
  <c r="T174" i="5"/>
  <c r="U174" i="5" s="1" a="1"/>
  <c r="U174" i="5" s="1"/>
  <c r="H174" i="5"/>
  <c r="G174" i="5"/>
  <c r="I174" i="5" s="1"/>
  <c r="V173" i="5" a="1"/>
  <c r="V173" i="5" s="1"/>
  <c r="T173" i="5"/>
  <c r="U173" i="5" s="1" a="1"/>
  <c r="U173" i="5" s="1"/>
  <c r="H173" i="5"/>
  <c r="I173" i="5" s="1"/>
  <c r="G173" i="5"/>
  <c r="V172" i="5" a="1"/>
  <c r="V172" i="5" s="1"/>
  <c r="T172" i="5"/>
  <c r="U172" i="5" s="1" a="1"/>
  <c r="U172" i="5" s="1"/>
  <c r="H172" i="5"/>
  <c r="G172" i="5"/>
  <c r="I172" i="5" s="1"/>
  <c r="V171" i="5" a="1"/>
  <c r="V171" i="5" s="1"/>
  <c r="T171" i="5"/>
  <c r="U171" i="5" s="1" a="1"/>
  <c r="U171" i="5" s="1"/>
  <c r="H171" i="5"/>
  <c r="I171" i="5" s="1"/>
  <c r="G171" i="5"/>
  <c r="V170" i="5" a="1"/>
  <c r="V170" i="5" s="1"/>
  <c r="T170" i="5"/>
  <c r="U170" i="5" s="1" a="1"/>
  <c r="U170" i="5" s="1"/>
  <c r="H170" i="5"/>
  <c r="G170" i="5"/>
  <c r="I170" i="5" s="1"/>
  <c r="V169" i="5" a="1"/>
  <c r="V169" i="5" s="1"/>
  <c r="T169" i="5"/>
  <c r="U169" i="5" s="1" a="1"/>
  <c r="U169" i="5" s="1"/>
  <c r="H169" i="5"/>
  <c r="I169" i="5" s="1"/>
  <c r="G169" i="5"/>
  <c r="V168" i="5" a="1"/>
  <c r="V168" i="5" s="1"/>
  <c r="T168" i="5"/>
  <c r="U168" i="5" s="1" a="1"/>
  <c r="U168" i="5" s="1"/>
  <c r="H168" i="5"/>
  <c r="G168" i="5"/>
  <c r="I168" i="5" s="1"/>
  <c r="V167" i="5" a="1"/>
  <c r="V167" i="5" s="1"/>
  <c r="T167" i="5"/>
  <c r="U167" i="5" s="1" a="1"/>
  <c r="U167" i="5" s="1"/>
  <c r="H167" i="5"/>
  <c r="I167" i="5" s="1"/>
  <c r="G167" i="5"/>
  <c r="V166" i="5" a="1"/>
  <c r="V166" i="5" s="1"/>
  <c r="T166" i="5"/>
  <c r="U166" i="5" s="1" a="1"/>
  <c r="U166" i="5" s="1"/>
  <c r="H166" i="5"/>
  <c r="G166" i="5"/>
  <c r="I166" i="5" s="1"/>
  <c r="V165" i="5" a="1"/>
  <c r="V165" i="5" s="1"/>
  <c r="T165" i="5"/>
  <c r="U165" i="5" s="1" a="1"/>
  <c r="U165" i="5" s="1"/>
  <c r="H165" i="5"/>
  <c r="I165" i="5" s="1"/>
  <c r="G165" i="5"/>
  <c r="V164" i="5" a="1"/>
  <c r="V164" i="5" s="1"/>
  <c r="T164" i="5"/>
  <c r="U164" i="5" s="1" a="1"/>
  <c r="U164" i="5" s="1"/>
  <c r="H164" i="5"/>
  <c r="G164" i="5"/>
  <c r="I164" i="5" s="1"/>
  <c r="V163" i="5" a="1"/>
  <c r="V163" i="5" s="1"/>
  <c r="T163" i="5"/>
  <c r="U163" i="5" s="1" a="1"/>
  <c r="U163" i="5" s="1"/>
  <c r="H163" i="5"/>
  <c r="I163" i="5" s="1"/>
  <c r="G163" i="5"/>
  <c r="V162" i="5" a="1"/>
  <c r="V162" i="5" s="1"/>
  <c r="T162" i="5"/>
  <c r="U162" i="5" s="1" a="1"/>
  <c r="U162" i="5" s="1"/>
  <c r="H162" i="5"/>
  <c r="G162" i="5"/>
  <c r="I162" i="5" s="1"/>
  <c r="V161" i="5" a="1"/>
  <c r="V161" i="5" s="1"/>
  <c r="T161" i="5"/>
  <c r="U161" i="5" s="1" a="1"/>
  <c r="U161" i="5" s="1"/>
  <c r="H161" i="5"/>
  <c r="I161" i="5" s="1"/>
  <c r="G161" i="5"/>
  <c r="V160" i="5" a="1"/>
  <c r="V160" i="5" s="1"/>
  <c r="T160" i="5"/>
  <c r="U160" i="5" s="1" a="1"/>
  <c r="U160" i="5" s="1"/>
  <c r="H160" i="5"/>
  <c r="G160" i="5"/>
  <c r="I160" i="5" s="1"/>
  <c r="V159" i="5" a="1"/>
  <c r="V159" i="5" s="1"/>
  <c r="T159" i="5"/>
  <c r="U159" i="5" s="1" a="1"/>
  <c r="U159" i="5" s="1"/>
  <c r="H159" i="5"/>
  <c r="I159" i="5" s="1"/>
  <c r="G159" i="5"/>
  <c r="V158" i="5" a="1"/>
  <c r="V158" i="5" s="1"/>
  <c r="T158" i="5"/>
  <c r="U158" i="5" s="1" a="1"/>
  <c r="U158" i="5" s="1"/>
  <c r="H158" i="5"/>
  <c r="G158" i="5"/>
  <c r="I158" i="5" s="1"/>
  <c r="V157" i="5" a="1"/>
  <c r="V157" i="5" s="1"/>
  <c r="T157" i="5"/>
  <c r="U157" i="5" s="1" a="1"/>
  <c r="U157" i="5" s="1"/>
  <c r="H157" i="5"/>
  <c r="I157" i="5" s="1"/>
  <c r="G157" i="5"/>
  <c r="V156" i="5" a="1"/>
  <c r="V156" i="5" s="1"/>
  <c r="T156" i="5"/>
  <c r="U156" i="5" s="1" a="1"/>
  <c r="U156" i="5" s="1"/>
  <c r="H156" i="5"/>
  <c r="G156" i="5"/>
  <c r="I156" i="5" s="1"/>
  <c r="V155" i="5" a="1"/>
  <c r="V155" i="5" s="1"/>
  <c r="T155" i="5"/>
  <c r="U155" i="5" s="1" a="1"/>
  <c r="U155" i="5" s="1"/>
  <c r="H155" i="5"/>
  <c r="I155" i="5" s="1"/>
  <c r="G155" i="5"/>
  <c r="V154" i="5" a="1"/>
  <c r="V154" i="5" s="1"/>
  <c r="T154" i="5"/>
  <c r="U154" i="5" s="1" a="1"/>
  <c r="U154" i="5" s="1"/>
  <c r="H154" i="5"/>
  <c r="G154" i="5"/>
  <c r="I154" i="5" s="1"/>
  <c r="V153" i="5" a="1"/>
  <c r="V153" i="5" s="1"/>
  <c r="T153" i="5"/>
  <c r="U153" i="5" s="1" a="1"/>
  <c r="U153" i="5" s="1"/>
  <c r="H153" i="5"/>
  <c r="I153" i="5" s="1"/>
  <c r="G153" i="5"/>
  <c r="V152" i="5" a="1"/>
  <c r="V152" i="5" s="1"/>
  <c r="T152" i="5"/>
  <c r="U152" i="5" s="1" a="1"/>
  <c r="U152" i="5" s="1"/>
  <c r="H152" i="5"/>
  <c r="G152" i="5"/>
  <c r="I152" i="5" s="1"/>
  <c r="V151" i="5" a="1"/>
  <c r="V151" i="5" s="1"/>
  <c r="T151" i="5"/>
  <c r="U151" i="5" s="1" a="1"/>
  <c r="U151" i="5" s="1"/>
  <c r="H151" i="5"/>
  <c r="I151" i="5" s="1"/>
  <c r="G151" i="5"/>
  <c r="V150" i="5" a="1"/>
  <c r="V150" i="5" s="1"/>
  <c r="T150" i="5"/>
  <c r="U150" i="5" s="1" a="1"/>
  <c r="U150" i="5" s="1"/>
  <c r="H150" i="5"/>
  <c r="G150" i="5"/>
  <c r="I150" i="5" s="1"/>
  <c r="V149" i="5" a="1"/>
  <c r="V149" i="5" s="1"/>
  <c r="T149" i="5"/>
  <c r="U149" i="5" s="1" a="1"/>
  <c r="U149" i="5" s="1"/>
  <c r="H149" i="5"/>
  <c r="I149" i="5" s="1"/>
  <c r="G149" i="5"/>
  <c r="V148" i="5" a="1"/>
  <c r="V148" i="5" s="1"/>
  <c r="T148" i="5"/>
  <c r="U148" i="5" s="1" a="1"/>
  <c r="U148" i="5" s="1"/>
  <c r="H148" i="5"/>
  <c r="G148" i="5"/>
  <c r="I148" i="5" s="1"/>
  <c r="V147" i="5" a="1"/>
  <c r="V147" i="5" s="1"/>
  <c r="T147" i="5"/>
  <c r="U147" i="5" s="1" a="1"/>
  <c r="U147" i="5" s="1"/>
  <c r="H147" i="5"/>
  <c r="I147" i="5" s="1"/>
  <c r="G147" i="5"/>
  <c r="V146" i="5" a="1"/>
  <c r="V146" i="5" s="1"/>
  <c r="T146" i="5"/>
  <c r="U146" i="5" s="1" a="1"/>
  <c r="U146" i="5" s="1"/>
  <c r="H146" i="5"/>
  <c r="G146" i="5"/>
  <c r="I146" i="5" s="1"/>
  <c r="V145" i="5" a="1"/>
  <c r="V145" i="5" s="1"/>
  <c r="T145" i="5"/>
  <c r="U145" i="5" s="1" a="1"/>
  <c r="U145" i="5" s="1"/>
  <c r="J145" i="5"/>
  <c r="L145" i="5" s="1"/>
  <c r="I145" i="5"/>
  <c r="M145" i="5" s="1"/>
  <c r="N145" i="5" s="1"/>
  <c r="O145" i="5" s="1"/>
  <c r="P145" i="5" s="1"/>
  <c r="Q145" i="5" s="1"/>
  <c r="R145" i="5" s="1"/>
  <c r="S145" i="5" s="1"/>
  <c r="H145" i="5"/>
  <c r="G145" i="5"/>
  <c r="V144" i="5" a="1"/>
  <c r="V144" i="5" s="1"/>
  <c r="T144" i="5"/>
  <c r="U144" i="5" s="1" a="1"/>
  <c r="U144" i="5" s="1"/>
  <c r="H144" i="5"/>
  <c r="G144" i="5"/>
  <c r="I144" i="5" s="1"/>
  <c r="V143" i="5" a="1"/>
  <c r="V143" i="5" s="1"/>
  <c r="T143" i="5"/>
  <c r="U143" i="5" s="1" a="1"/>
  <c r="U143" i="5" s="1"/>
  <c r="J143" i="5"/>
  <c r="L143" i="5" s="1"/>
  <c r="I143" i="5"/>
  <c r="M143" i="5" s="1"/>
  <c r="N143" i="5" s="1"/>
  <c r="O143" i="5" s="1"/>
  <c r="P143" i="5" s="1"/>
  <c r="Q143" i="5" s="1"/>
  <c r="R143" i="5" s="1"/>
  <c r="S143" i="5" s="1"/>
  <c r="H143" i="5"/>
  <c r="G143" i="5"/>
  <c r="V142" i="5" a="1"/>
  <c r="V142" i="5" s="1"/>
  <c r="T142" i="5"/>
  <c r="U142" i="5" s="1" a="1"/>
  <c r="U142" i="5" s="1"/>
  <c r="H142" i="5"/>
  <c r="G142" i="5"/>
  <c r="I142" i="5" s="1"/>
  <c r="V141" i="5" a="1"/>
  <c r="V141" i="5" s="1"/>
  <c r="T141" i="5"/>
  <c r="U141" i="5" s="1" a="1"/>
  <c r="U141" i="5" s="1"/>
  <c r="J141" i="5"/>
  <c r="L141" i="5" s="1"/>
  <c r="I141" i="5"/>
  <c r="M141" i="5" s="1"/>
  <c r="N141" i="5" s="1"/>
  <c r="O141" i="5" s="1"/>
  <c r="P141" i="5" s="1"/>
  <c r="Q141" i="5" s="1"/>
  <c r="R141" i="5" s="1"/>
  <c r="S141" i="5" s="1"/>
  <c r="H141" i="5"/>
  <c r="G141" i="5"/>
  <c r="V140" i="5" a="1"/>
  <c r="V140" i="5" s="1"/>
  <c r="T140" i="5"/>
  <c r="U140" i="5" s="1" a="1"/>
  <c r="U140" i="5" s="1"/>
  <c r="H140" i="5"/>
  <c r="G140" i="5"/>
  <c r="I140" i="5" s="1"/>
  <c r="V139" i="5" a="1"/>
  <c r="V139" i="5" s="1"/>
  <c r="T139" i="5"/>
  <c r="U139" i="5" s="1" a="1"/>
  <c r="U139" i="5" s="1"/>
  <c r="J139" i="5"/>
  <c r="L139" i="5" s="1"/>
  <c r="I139" i="5"/>
  <c r="M139" i="5" s="1"/>
  <c r="N139" i="5" s="1"/>
  <c r="O139" i="5" s="1"/>
  <c r="P139" i="5" s="1"/>
  <c r="Q139" i="5" s="1"/>
  <c r="R139" i="5" s="1"/>
  <c r="S139" i="5" s="1"/>
  <c r="H139" i="5"/>
  <c r="G139" i="5"/>
  <c r="V138" i="5" a="1"/>
  <c r="V138" i="5" s="1"/>
  <c r="T138" i="5"/>
  <c r="U138" i="5" s="1" a="1"/>
  <c r="U138" i="5" s="1"/>
  <c r="H138" i="5"/>
  <c r="G138" i="5"/>
  <c r="I138" i="5" s="1"/>
  <c r="V137" i="5" a="1"/>
  <c r="V137" i="5" s="1"/>
  <c r="T137" i="5"/>
  <c r="U137" i="5" s="1" a="1"/>
  <c r="U137" i="5" s="1"/>
  <c r="J137" i="5"/>
  <c r="L137" i="5" s="1"/>
  <c r="I137" i="5"/>
  <c r="M137" i="5" s="1"/>
  <c r="N137" i="5" s="1"/>
  <c r="O137" i="5" s="1"/>
  <c r="P137" i="5" s="1"/>
  <c r="Q137" i="5" s="1"/>
  <c r="R137" i="5" s="1"/>
  <c r="S137" i="5" s="1"/>
  <c r="H137" i="5"/>
  <c r="G137" i="5"/>
  <c r="V136" i="5" a="1"/>
  <c r="V136" i="5" s="1"/>
  <c r="T136" i="5"/>
  <c r="U136" i="5" s="1" a="1"/>
  <c r="U136" i="5" s="1"/>
  <c r="H136" i="5"/>
  <c r="G136" i="5"/>
  <c r="I136" i="5" s="1"/>
  <c r="V135" i="5" a="1"/>
  <c r="V135" i="5" s="1"/>
  <c r="T135" i="5"/>
  <c r="U135" i="5" s="1" a="1"/>
  <c r="U135" i="5" s="1"/>
  <c r="J135" i="5"/>
  <c r="L135" i="5" s="1"/>
  <c r="I135" i="5"/>
  <c r="M135" i="5" s="1"/>
  <c r="N135" i="5" s="1"/>
  <c r="O135" i="5" s="1"/>
  <c r="P135" i="5" s="1"/>
  <c r="Q135" i="5" s="1"/>
  <c r="R135" i="5" s="1"/>
  <c r="S135" i="5" s="1"/>
  <c r="H135" i="5"/>
  <c r="G135" i="5"/>
  <c r="V134" i="5" a="1"/>
  <c r="V134" i="5" s="1"/>
  <c r="T134" i="5"/>
  <c r="U134" i="5" s="1" a="1"/>
  <c r="U134" i="5" s="1"/>
  <c r="H134" i="5"/>
  <c r="G134" i="5"/>
  <c r="I134" i="5" s="1"/>
  <c r="V133" i="5" a="1"/>
  <c r="V133" i="5" s="1"/>
  <c r="T133" i="5"/>
  <c r="U133" i="5" s="1" a="1"/>
  <c r="U133" i="5" s="1"/>
  <c r="J133" i="5"/>
  <c r="L133" i="5" s="1"/>
  <c r="I133" i="5"/>
  <c r="M133" i="5" s="1"/>
  <c r="N133" i="5" s="1"/>
  <c r="O133" i="5" s="1"/>
  <c r="P133" i="5" s="1"/>
  <c r="Q133" i="5" s="1"/>
  <c r="R133" i="5" s="1"/>
  <c r="S133" i="5" s="1"/>
  <c r="H133" i="5"/>
  <c r="G133" i="5"/>
  <c r="V132" i="5" a="1"/>
  <c r="V132" i="5" s="1"/>
  <c r="T132" i="5"/>
  <c r="U132" i="5" s="1" a="1"/>
  <c r="U132" i="5" s="1"/>
  <c r="H132" i="5"/>
  <c r="G132" i="5"/>
  <c r="I132" i="5" s="1"/>
  <c r="V131" i="5" a="1"/>
  <c r="V131" i="5" s="1"/>
  <c r="T131" i="5"/>
  <c r="U131" i="5" s="1" a="1"/>
  <c r="U131" i="5" s="1"/>
  <c r="J131" i="5"/>
  <c r="L131" i="5" s="1"/>
  <c r="I131" i="5"/>
  <c r="M131" i="5" s="1"/>
  <c r="N131" i="5" s="1"/>
  <c r="O131" i="5" s="1"/>
  <c r="P131" i="5" s="1"/>
  <c r="Q131" i="5" s="1"/>
  <c r="R131" i="5" s="1"/>
  <c r="S131" i="5" s="1"/>
  <c r="H131" i="5"/>
  <c r="G131" i="5"/>
  <c r="V130" i="5" a="1"/>
  <c r="V130" i="5" s="1"/>
  <c r="T130" i="5"/>
  <c r="U130" i="5" s="1" a="1"/>
  <c r="U130" i="5" s="1"/>
  <c r="H130" i="5"/>
  <c r="G130" i="5"/>
  <c r="I130" i="5" s="1"/>
  <c r="V129" i="5" a="1"/>
  <c r="V129" i="5" s="1"/>
  <c r="T129" i="5"/>
  <c r="U129" i="5" s="1" a="1"/>
  <c r="U129" i="5" s="1"/>
  <c r="J129" i="5"/>
  <c r="L129" i="5" s="1"/>
  <c r="I129" i="5"/>
  <c r="M129" i="5" s="1"/>
  <c r="N129" i="5" s="1"/>
  <c r="O129" i="5" s="1"/>
  <c r="P129" i="5" s="1"/>
  <c r="Q129" i="5" s="1"/>
  <c r="R129" i="5" s="1"/>
  <c r="S129" i="5" s="1"/>
  <c r="H129" i="5"/>
  <c r="G129" i="5"/>
  <c r="V128" i="5" a="1"/>
  <c r="V128" i="5" s="1"/>
  <c r="T128" i="5"/>
  <c r="U128" i="5" s="1" a="1"/>
  <c r="U128" i="5" s="1"/>
  <c r="H128" i="5"/>
  <c r="G128" i="5"/>
  <c r="I128" i="5" s="1"/>
  <c r="V127" i="5" a="1"/>
  <c r="V127" i="5" s="1"/>
  <c r="T127" i="5"/>
  <c r="U127" i="5" s="1" a="1"/>
  <c r="U127" i="5" s="1"/>
  <c r="J127" i="5"/>
  <c r="L127" i="5" s="1"/>
  <c r="I127" i="5"/>
  <c r="M127" i="5" s="1"/>
  <c r="N127" i="5" s="1"/>
  <c r="O127" i="5" s="1"/>
  <c r="P127" i="5" s="1"/>
  <c r="Q127" i="5" s="1"/>
  <c r="R127" i="5" s="1"/>
  <c r="S127" i="5" s="1"/>
  <c r="H127" i="5"/>
  <c r="G127" i="5"/>
  <c r="V126" i="5" a="1"/>
  <c r="V126" i="5" s="1"/>
  <c r="T126" i="5"/>
  <c r="U126" i="5" s="1" a="1"/>
  <c r="U126" i="5" s="1"/>
  <c r="H126" i="5"/>
  <c r="G126" i="5"/>
  <c r="I126" i="5" s="1"/>
  <c r="V125" i="5" a="1"/>
  <c r="V125" i="5" s="1"/>
  <c r="T125" i="5"/>
  <c r="U125" i="5" s="1" a="1"/>
  <c r="U125" i="5" s="1"/>
  <c r="J125" i="5"/>
  <c r="L125" i="5" s="1"/>
  <c r="I125" i="5"/>
  <c r="M125" i="5" s="1"/>
  <c r="N125" i="5" s="1"/>
  <c r="O125" i="5" s="1"/>
  <c r="P125" i="5" s="1"/>
  <c r="Q125" i="5" s="1"/>
  <c r="R125" i="5" s="1"/>
  <c r="S125" i="5" s="1"/>
  <c r="H125" i="5"/>
  <c r="G125" i="5"/>
  <c r="V124" i="5" a="1"/>
  <c r="V124" i="5" s="1"/>
  <c r="T124" i="5"/>
  <c r="U124" i="5" s="1" a="1"/>
  <c r="U124" i="5" s="1"/>
  <c r="H124" i="5"/>
  <c r="G124" i="5"/>
  <c r="I124" i="5" s="1"/>
  <c r="V123" i="5" a="1"/>
  <c r="V123" i="5" s="1"/>
  <c r="T123" i="5"/>
  <c r="U123" i="5" s="1" a="1"/>
  <c r="U123" i="5" s="1"/>
  <c r="J123" i="5"/>
  <c r="L123" i="5" s="1"/>
  <c r="I123" i="5"/>
  <c r="M123" i="5" s="1"/>
  <c r="N123" i="5" s="1"/>
  <c r="O123" i="5" s="1"/>
  <c r="P123" i="5" s="1"/>
  <c r="Q123" i="5" s="1"/>
  <c r="R123" i="5" s="1"/>
  <c r="S123" i="5" s="1"/>
  <c r="H123" i="5"/>
  <c r="G123" i="5"/>
  <c r="V122" i="5" a="1"/>
  <c r="V122" i="5" s="1"/>
  <c r="T122" i="5"/>
  <c r="U122" i="5" s="1" a="1"/>
  <c r="U122" i="5" s="1"/>
  <c r="H122" i="5"/>
  <c r="G122" i="5"/>
  <c r="I122" i="5" s="1"/>
  <c r="V121" i="5" a="1"/>
  <c r="V121" i="5" s="1"/>
  <c r="T121" i="5"/>
  <c r="U121" i="5" s="1" a="1"/>
  <c r="U121" i="5" s="1"/>
  <c r="J121" i="5"/>
  <c r="L121" i="5" s="1"/>
  <c r="I121" i="5"/>
  <c r="M121" i="5" s="1"/>
  <c r="N121" i="5" s="1"/>
  <c r="O121" i="5" s="1"/>
  <c r="P121" i="5" s="1"/>
  <c r="Q121" i="5" s="1"/>
  <c r="R121" i="5" s="1"/>
  <c r="S121" i="5" s="1"/>
  <c r="H121" i="5"/>
  <c r="G121" i="5"/>
  <c r="V120" i="5" a="1"/>
  <c r="V120" i="5" s="1"/>
  <c r="T120" i="5"/>
  <c r="U120" i="5" s="1" a="1"/>
  <c r="U120" i="5" s="1"/>
  <c r="H120" i="5"/>
  <c r="G120" i="5"/>
  <c r="I120" i="5" s="1"/>
  <c r="V119" i="5" a="1"/>
  <c r="V119" i="5" s="1"/>
  <c r="T119" i="5"/>
  <c r="U119" i="5" s="1" a="1"/>
  <c r="U119" i="5" s="1"/>
  <c r="J119" i="5"/>
  <c r="L119" i="5" s="1"/>
  <c r="I119" i="5"/>
  <c r="M119" i="5" s="1"/>
  <c r="N119" i="5" s="1"/>
  <c r="O119" i="5" s="1"/>
  <c r="P119" i="5" s="1"/>
  <c r="Q119" i="5" s="1"/>
  <c r="R119" i="5" s="1"/>
  <c r="S119" i="5" s="1"/>
  <c r="H119" i="5"/>
  <c r="G119" i="5"/>
  <c r="V118" i="5" a="1"/>
  <c r="V118" i="5" s="1"/>
  <c r="T118" i="5"/>
  <c r="U118" i="5" s="1" a="1"/>
  <c r="U118" i="5" s="1"/>
  <c r="H118" i="5"/>
  <c r="G118" i="5"/>
  <c r="I118" i="5" s="1"/>
  <c r="V117" i="5" a="1"/>
  <c r="V117" i="5" s="1"/>
  <c r="T117" i="5"/>
  <c r="U117" i="5" s="1" a="1"/>
  <c r="U117" i="5" s="1"/>
  <c r="J117" i="5"/>
  <c r="L117" i="5" s="1"/>
  <c r="I117" i="5"/>
  <c r="M117" i="5" s="1"/>
  <c r="N117" i="5" s="1"/>
  <c r="O117" i="5" s="1"/>
  <c r="P117" i="5" s="1"/>
  <c r="Q117" i="5" s="1"/>
  <c r="R117" i="5" s="1"/>
  <c r="S117" i="5" s="1"/>
  <c r="H117" i="5"/>
  <c r="G117" i="5"/>
  <c r="V116" i="5" a="1"/>
  <c r="V116" i="5" s="1"/>
  <c r="T116" i="5"/>
  <c r="U116" i="5" s="1" a="1"/>
  <c r="U116" i="5" s="1"/>
  <c r="H116" i="5"/>
  <c r="G116" i="5"/>
  <c r="I116" i="5" s="1"/>
  <c r="V115" i="5" a="1"/>
  <c r="V115" i="5" s="1"/>
  <c r="T115" i="5"/>
  <c r="U115" i="5" s="1" a="1"/>
  <c r="U115" i="5" s="1"/>
  <c r="J115" i="5"/>
  <c r="L115" i="5" s="1"/>
  <c r="I115" i="5"/>
  <c r="M115" i="5" s="1"/>
  <c r="N115" i="5" s="1"/>
  <c r="O115" i="5" s="1"/>
  <c r="P115" i="5" s="1"/>
  <c r="Q115" i="5" s="1"/>
  <c r="R115" i="5" s="1"/>
  <c r="S115" i="5" s="1"/>
  <c r="H115" i="5"/>
  <c r="G115" i="5"/>
  <c r="V114" i="5" a="1"/>
  <c r="V114" i="5" s="1"/>
  <c r="T114" i="5"/>
  <c r="U114" i="5" s="1" a="1"/>
  <c r="U114" i="5" s="1"/>
  <c r="H114" i="5"/>
  <c r="G114" i="5"/>
  <c r="I114" i="5" s="1"/>
  <c r="V113" i="5" a="1"/>
  <c r="V113" i="5" s="1"/>
  <c r="T113" i="5"/>
  <c r="U113" i="5" s="1" a="1"/>
  <c r="U113" i="5" s="1"/>
  <c r="J113" i="5"/>
  <c r="L113" i="5" s="1"/>
  <c r="I113" i="5"/>
  <c r="M113" i="5" s="1"/>
  <c r="N113" i="5" s="1"/>
  <c r="O113" i="5" s="1"/>
  <c r="P113" i="5" s="1"/>
  <c r="Q113" i="5" s="1"/>
  <c r="R113" i="5" s="1"/>
  <c r="S113" i="5" s="1"/>
  <c r="H113" i="5"/>
  <c r="G113" i="5"/>
  <c r="V112" i="5" a="1"/>
  <c r="V112" i="5" s="1"/>
  <c r="T112" i="5"/>
  <c r="U112" i="5" s="1" a="1"/>
  <c r="U112" i="5" s="1"/>
  <c r="H112" i="5"/>
  <c r="G112" i="5"/>
  <c r="I112" i="5" s="1"/>
  <c r="V111" i="5" a="1"/>
  <c r="V111" i="5" s="1"/>
  <c r="T111" i="5"/>
  <c r="U111" i="5" s="1" a="1"/>
  <c r="U111" i="5" s="1"/>
  <c r="J111" i="5"/>
  <c r="L111" i="5" s="1"/>
  <c r="I111" i="5"/>
  <c r="M111" i="5" s="1"/>
  <c r="N111" i="5" s="1"/>
  <c r="O111" i="5" s="1"/>
  <c r="P111" i="5" s="1"/>
  <c r="Q111" i="5" s="1"/>
  <c r="R111" i="5" s="1"/>
  <c r="S111" i="5" s="1"/>
  <c r="H111" i="5"/>
  <c r="G111" i="5"/>
  <c r="V110" i="5" a="1"/>
  <c r="V110" i="5" s="1"/>
  <c r="T110" i="5"/>
  <c r="U110" i="5" s="1" a="1"/>
  <c r="U110" i="5" s="1"/>
  <c r="H110" i="5"/>
  <c r="G110" i="5"/>
  <c r="I110" i="5" s="1"/>
  <c r="V109" i="5" a="1"/>
  <c r="V109" i="5" s="1"/>
  <c r="T109" i="5"/>
  <c r="U109" i="5" s="1" a="1"/>
  <c r="U109" i="5" s="1"/>
  <c r="J109" i="5"/>
  <c r="L109" i="5" s="1"/>
  <c r="I109" i="5"/>
  <c r="M109" i="5" s="1"/>
  <c r="N109" i="5" s="1"/>
  <c r="O109" i="5" s="1"/>
  <c r="P109" i="5" s="1"/>
  <c r="Q109" i="5" s="1"/>
  <c r="R109" i="5" s="1"/>
  <c r="S109" i="5" s="1"/>
  <c r="H109" i="5"/>
  <c r="G109" i="5"/>
  <c r="V108" i="5" a="1"/>
  <c r="V108" i="5" s="1"/>
  <c r="T108" i="5"/>
  <c r="U108" i="5" s="1" a="1"/>
  <c r="U108" i="5" s="1"/>
  <c r="H108" i="5"/>
  <c r="G108" i="5"/>
  <c r="V107" i="5" a="1"/>
  <c r="V107" i="5" s="1"/>
  <c r="T107" i="5"/>
  <c r="U107" i="5" s="1" a="1"/>
  <c r="U107" i="5" s="1"/>
  <c r="N107" i="5"/>
  <c r="O107" i="5" s="1"/>
  <c r="P107" i="5" s="1"/>
  <c r="Q107" i="5" s="1"/>
  <c r="R107" i="5" s="1"/>
  <c r="S107" i="5" s="1"/>
  <c r="J107" i="5"/>
  <c r="L107" i="5" s="1"/>
  <c r="I107" i="5"/>
  <c r="M107" i="5" s="1"/>
  <c r="H107" i="5"/>
  <c r="G107" i="5"/>
  <c r="V106" i="5" a="1"/>
  <c r="V106" i="5" s="1"/>
  <c r="T106" i="5"/>
  <c r="U106" i="5" s="1" a="1"/>
  <c r="U106" i="5" s="1"/>
  <c r="H106" i="5"/>
  <c r="G106" i="5"/>
  <c r="V105" i="5" a="1"/>
  <c r="V105" i="5" s="1"/>
  <c r="T105" i="5"/>
  <c r="U105" i="5" s="1" a="1"/>
  <c r="U105" i="5" s="1"/>
  <c r="J105" i="5"/>
  <c r="L105" i="5" s="1"/>
  <c r="I105" i="5"/>
  <c r="M105" i="5" s="1"/>
  <c r="N105" i="5" s="1"/>
  <c r="O105" i="5" s="1"/>
  <c r="P105" i="5" s="1"/>
  <c r="Q105" i="5" s="1"/>
  <c r="R105" i="5" s="1"/>
  <c r="S105" i="5" s="1"/>
  <c r="H105" i="5"/>
  <c r="G105" i="5"/>
  <c r="V104" i="5" a="1"/>
  <c r="V104" i="5" s="1"/>
  <c r="T104" i="5"/>
  <c r="U104" i="5" s="1" a="1"/>
  <c r="U104" i="5" s="1"/>
  <c r="H104" i="5"/>
  <c r="G104" i="5"/>
  <c r="V103" i="5" a="1"/>
  <c r="V103" i="5" s="1"/>
  <c r="T103" i="5"/>
  <c r="U103" i="5" s="1" a="1"/>
  <c r="U103" i="5" s="1"/>
  <c r="N103" i="5"/>
  <c r="O103" i="5" s="1"/>
  <c r="P103" i="5" s="1"/>
  <c r="Q103" i="5" s="1"/>
  <c r="R103" i="5" s="1"/>
  <c r="S103" i="5" s="1"/>
  <c r="J103" i="5"/>
  <c r="L103" i="5" s="1"/>
  <c r="I103" i="5"/>
  <c r="M103" i="5" s="1"/>
  <c r="H103" i="5"/>
  <c r="G103" i="5"/>
  <c r="V102" i="5" a="1"/>
  <c r="V102" i="5" s="1"/>
  <c r="T102" i="5"/>
  <c r="U102" i="5" s="1" a="1"/>
  <c r="U102" i="5" s="1"/>
  <c r="H102" i="5"/>
  <c r="G102" i="5"/>
  <c r="V101" i="5" a="1"/>
  <c r="V101" i="5" s="1"/>
  <c r="T101" i="5"/>
  <c r="U101" i="5" s="1" a="1"/>
  <c r="U101" i="5" s="1"/>
  <c r="J101" i="5"/>
  <c r="L101" i="5" s="1"/>
  <c r="I101" i="5"/>
  <c r="M101" i="5" s="1"/>
  <c r="N101" i="5" s="1"/>
  <c r="O101" i="5" s="1"/>
  <c r="P101" i="5" s="1"/>
  <c r="Q101" i="5" s="1"/>
  <c r="R101" i="5" s="1"/>
  <c r="S101" i="5" s="1"/>
  <c r="H101" i="5"/>
  <c r="G101" i="5"/>
  <c r="V100" i="5" a="1"/>
  <c r="V100" i="5" s="1"/>
  <c r="T100" i="5"/>
  <c r="U100" i="5" s="1" a="1"/>
  <c r="U100" i="5" s="1"/>
  <c r="H100" i="5"/>
  <c r="G100" i="5"/>
  <c r="V99" i="5" a="1"/>
  <c r="V99" i="5" s="1"/>
  <c r="T99" i="5"/>
  <c r="U99" i="5" s="1" a="1"/>
  <c r="U99" i="5" s="1"/>
  <c r="N99" i="5"/>
  <c r="O99" i="5" s="1"/>
  <c r="P99" i="5" s="1"/>
  <c r="Q99" i="5" s="1"/>
  <c r="R99" i="5" s="1"/>
  <c r="S99" i="5" s="1"/>
  <c r="J99" i="5"/>
  <c r="L99" i="5" s="1"/>
  <c r="I99" i="5"/>
  <c r="M99" i="5" s="1"/>
  <c r="H99" i="5"/>
  <c r="G99" i="5"/>
  <c r="V98" i="5" a="1"/>
  <c r="V98" i="5" s="1"/>
  <c r="T98" i="5"/>
  <c r="U98" i="5" s="1" a="1"/>
  <c r="U98" i="5" s="1"/>
  <c r="H98" i="5"/>
  <c r="G98" i="5"/>
  <c r="V97" i="5" a="1"/>
  <c r="V97" i="5" s="1"/>
  <c r="T97" i="5"/>
  <c r="U97" i="5" s="1" a="1"/>
  <c r="U97" i="5" s="1"/>
  <c r="J97" i="5"/>
  <c r="L97" i="5" s="1"/>
  <c r="I97" i="5"/>
  <c r="M97" i="5" s="1"/>
  <c r="N97" i="5" s="1"/>
  <c r="O97" i="5" s="1"/>
  <c r="P97" i="5" s="1"/>
  <c r="Q97" i="5" s="1"/>
  <c r="R97" i="5" s="1"/>
  <c r="S97" i="5" s="1"/>
  <c r="H97" i="5"/>
  <c r="G97" i="5"/>
  <c r="V96" i="5" a="1"/>
  <c r="V96" i="5" s="1"/>
  <c r="T96" i="5"/>
  <c r="U96" i="5" s="1" a="1"/>
  <c r="U96" i="5" s="1"/>
  <c r="H96" i="5"/>
  <c r="G96" i="5"/>
  <c r="V95" i="5" a="1"/>
  <c r="V95" i="5" s="1"/>
  <c r="T95" i="5"/>
  <c r="U95" i="5" s="1" a="1"/>
  <c r="U95" i="5" s="1"/>
  <c r="N95" i="5"/>
  <c r="O95" i="5" s="1"/>
  <c r="P95" i="5" s="1"/>
  <c r="Q95" i="5" s="1"/>
  <c r="R95" i="5" s="1"/>
  <c r="S95" i="5" s="1"/>
  <c r="J95" i="5"/>
  <c r="L95" i="5" s="1"/>
  <c r="I95" i="5"/>
  <c r="M95" i="5" s="1"/>
  <c r="H95" i="5"/>
  <c r="G95" i="5"/>
  <c r="V94" i="5" a="1"/>
  <c r="V94" i="5" s="1"/>
  <c r="T94" i="5"/>
  <c r="U94" i="5" s="1" a="1"/>
  <c r="U94" i="5" s="1"/>
  <c r="H94" i="5"/>
  <c r="G94" i="5"/>
  <c r="V93" i="5" a="1"/>
  <c r="V93" i="5" s="1"/>
  <c r="T93" i="5"/>
  <c r="U93" i="5" s="1" a="1"/>
  <c r="U93" i="5" s="1"/>
  <c r="J93" i="5"/>
  <c r="L93" i="5" s="1"/>
  <c r="I93" i="5"/>
  <c r="M93" i="5" s="1"/>
  <c r="N93" i="5" s="1"/>
  <c r="O93" i="5" s="1"/>
  <c r="P93" i="5" s="1"/>
  <c r="Q93" i="5" s="1"/>
  <c r="R93" i="5" s="1"/>
  <c r="S93" i="5" s="1"/>
  <c r="H93" i="5"/>
  <c r="G93" i="5"/>
  <c r="V92" i="5" a="1"/>
  <c r="V92" i="5" s="1"/>
  <c r="T92" i="5"/>
  <c r="U92" i="5" s="1" a="1"/>
  <c r="U92" i="5" s="1"/>
  <c r="H92" i="5"/>
  <c r="G92" i="5"/>
  <c r="V91" i="5" a="1"/>
  <c r="V91" i="5" s="1"/>
  <c r="T91" i="5"/>
  <c r="U91" i="5" s="1" a="1"/>
  <c r="U91" i="5" s="1"/>
  <c r="N91" i="5"/>
  <c r="O91" i="5" s="1"/>
  <c r="P91" i="5" s="1"/>
  <c r="Q91" i="5" s="1"/>
  <c r="R91" i="5" s="1"/>
  <c r="S91" i="5" s="1"/>
  <c r="J91" i="5"/>
  <c r="L91" i="5" s="1"/>
  <c r="I91" i="5"/>
  <c r="M91" i="5" s="1"/>
  <c r="H91" i="5"/>
  <c r="G91" i="5"/>
  <c r="V90" i="5" a="1"/>
  <c r="V90" i="5" s="1"/>
  <c r="T90" i="5"/>
  <c r="U90" i="5" s="1" a="1"/>
  <c r="U90" i="5" s="1"/>
  <c r="H90" i="5"/>
  <c r="G90" i="5"/>
  <c r="V89" i="5" a="1"/>
  <c r="V89" i="5" s="1"/>
  <c r="T89" i="5"/>
  <c r="U89" i="5" s="1" a="1"/>
  <c r="U89" i="5" s="1"/>
  <c r="J89" i="5"/>
  <c r="L89" i="5" s="1"/>
  <c r="I89" i="5"/>
  <c r="M89" i="5" s="1"/>
  <c r="N89" i="5" s="1"/>
  <c r="O89" i="5" s="1"/>
  <c r="P89" i="5" s="1"/>
  <c r="Q89" i="5" s="1"/>
  <c r="R89" i="5" s="1"/>
  <c r="S89" i="5" s="1"/>
  <c r="H89" i="5"/>
  <c r="G89" i="5"/>
  <c r="V88" i="5" a="1"/>
  <c r="V88" i="5" s="1"/>
  <c r="T88" i="5"/>
  <c r="U88" i="5" s="1" a="1"/>
  <c r="U88" i="5" s="1"/>
  <c r="H88" i="5"/>
  <c r="G88" i="5"/>
  <c r="I88" i="5" s="1"/>
  <c r="V87" i="5" a="1"/>
  <c r="V87" i="5" s="1"/>
  <c r="T87" i="5"/>
  <c r="U87" i="5" s="1" a="1"/>
  <c r="U87" i="5" s="1"/>
  <c r="J87" i="5"/>
  <c r="L87" i="5" s="1"/>
  <c r="I87" i="5"/>
  <c r="M87" i="5" s="1"/>
  <c r="N87" i="5" s="1"/>
  <c r="O87" i="5" s="1"/>
  <c r="P87" i="5" s="1"/>
  <c r="Q87" i="5" s="1"/>
  <c r="R87" i="5" s="1"/>
  <c r="S87" i="5" s="1"/>
  <c r="H87" i="5"/>
  <c r="G87" i="5"/>
  <c r="V86" i="5" a="1"/>
  <c r="V86" i="5" s="1"/>
  <c r="T86" i="5"/>
  <c r="U86" i="5" s="1" a="1"/>
  <c r="U86" i="5" s="1"/>
  <c r="H86" i="5"/>
  <c r="G86" i="5"/>
  <c r="V85" i="5" a="1"/>
  <c r="V85" i="5" s="1"/>
  <c r="T85" i="5"/>
  <c r="U85" i="5" s="1" a="1"/>
  <c r="U85" i="5" s="1"/>
  <c r="N85" i="5"/>
  <c r="O85" i="5" s="1"/>
  <c r="P85" i="5" s="1"/>
  <c r="Q85" i="5" s="1"/>
  <c r="R85" i="5" s="1"/>
  <c r="S85" i="5" s="1"/>
  <c r="J85" i="5"/>
  <c r="L85" i="5" s="1"/>
  <c r="I85" i="5"/>
  <c r="M85" i="5" s="1"/>
  <c r="H85" i="5"/>
  <c r="G85" i="5"/>
  <c r="V84" i="5" a="1"/>
  <c r="V84" i="5" s="1"/>
  <c r="T84" i="5"/>
  <c r="U84" i="5" s="1" a="1"/>
  <c r="U84" i="5" s="1"/>
  <c r="H84" i="5"/>
  <c r="G84" i="5"/>
  <c r="I84" i="5" s="1"/>
  <c r="V83" i="5" a="1"/>
  <c r="V83" i="5" s="1"/>
  <c r="T83" i="5"/>
  <c r="U83" i="5" s="1" a="1"/>
  <c r="U83" i="5" s="1"/>
  <c r="N83" i="5"/>
  <c r="O83" i="5" s="1"/>
  <c r="P83" i="5" s="1"/>
  <c r="Q83" i="5" s="1"/>
  <c r="R83" i="5" s="1"/>
  <c r="S83" i="5" s="1"/>
  <c r="J83" i="5"/>
  <c r="L83" i="5" s="1"/>
  <c r="I83" i="5"/>
  <c r="M83" i="5" s="1"/>
  <c r="H83" i="5"/>
  <c r="G83" i="5"/>
  <c r="V82" i="5" a="1"/>
  <c r="V82" i="5" s="1"/>
  <c r="T82" i="5"/>
  <c r="U82" i="5" s="1" a="1"/>
  <c r="U82" i="5" s="1"/>
  <c r="H82" i="5"/>
  <c r="G82" i="5"/>
  <c r="V81" i="5" a="1"/>
  <c r="V81" i="5" s="1"/>
  <c r="T81" i="5"/>
  <c r="U81" i="5" s="1" a="1"/>
  <c r="U81" i="5" s="1"/>
  <c r="N81" i="5"/>
  <c r="O81" i="5" s="1"/>
  <c r="P81" i="5" s="1"/>
  <c r="Q81" i="5" s="1"/>
  <c r="R81" i="5" s="1"/>
  <c r="S81" i="5" s="1"/>
  <c r="M81" i="5"/>
  <c r="J81" i="5"/>
  <c r="L81" i="5" s="1"/>
  <c r="I81" i="5"/>
  <c r="K81" i="5" s="1"/>
  <c r="H81" i="5"/>
  <c r="G81" i="5"/>
  <c r="V80" i="5" a="1"/>
  <c r="V80" i="5" s="1"/>
  <c r="T80" i="5"/>
  <c r="U80" i="5" s="1" a="1"/>
  <c r="U80" i="5" s="1"/>
  <c r="H80" i="5"/>
  <c r="G80" i="5"/>
  <c r="V79" i="5" a="1"/>
  <c r="V79" i="5" s="1"/>
  <c r="T79" i="5"/>
  <c r="U79" i="5" s="1" a="1"/>
  <c r="U79" i="5" s="1"/>
  <c r="J79" i="5"/>
  <c r="L79" i="5" s="1"/>
  <c r="I79" i="5"/>
  <c r="K79" i="5" s="1"/>
  <c r="H79" i="5"/>
  <c r="G79" i="5"/>
  <c r="V78" i="5" a="1"/>
  <c r="V78" i="5" s="1"/>
  <c r="T78" i="5"/>
  <c r="U78" i="5" s="1" a="1"/>
  <c r="U78" i="5" s="1"/>
  <c r="H78" i="5"/>
  <c r="G78" i="5"/>
  <c r="V77" i="5" a="1"/>
  <c r="V77" i="5" s="1"/>
  <c r="T77" i="5"/>
  <c r="U77" i="5" s="1" a="1"/>
  <c r="U77" i="5" s="1"/>
  <c r="N77" i="5"/>
  <c r="O77" i="5" s="1"/>
  <c r="P77" i="5" s="1"/>
  <c r="Q77" i="5" s="1"/>
  <c r="R77" i="5" s="1"/>
  <c r="S77" i="5" s="1"/>
  <c r="M77" i="5"/>
  <c r="J77" i="5"/>
  <c r="L77" i="5" s="1"/>
  <c r="I77" i="5"/>
  <c r="K77" i="5" s="1"/>
  <c r="H77" i="5"/>
  <c r="G77" i="5"/>
  <c r="V76" i="5" a="1"/>
  <c r="V76" i="5" s="1"/>
  <c r="T76" i="5"/>
  <c r="U76" i="5" s="1" a="1"/>
  <c r="U76" i="5" s="1"/>
  <c r="H76" i="5"/>
  <c r="G76" i="5"/>
  <c r="V75" i="5" a="1"/>
  <c r="V75" i="5" s="1"/>
  <c r="T75" i="5"/>
  <c r="U75" i="5" s="1" a="1"/>
  <c r="U75" i="5" s="1"/>
  <c r="J75" i="5"/>
  <c r="L75" i="5" s="1"/>
  <c r="I75" i="5"/>
  <c r="K75" i="5" s="1"/>
  <c r="H75" i="5"/>
  <c r="G75" i="5"/>
  <c r="V74" i="5" a="1"/>
  <c r="V74" i="5" s="1"/>
  <c r="T74" i="5"/>
  <c r="U74" i="5" s="1" a="1"/>
  <c r="U74" i="5" s="1"/>
  <c r="H74" i="5"/>
  <c r="G74" i="5"/>
  <c r="V73" i="5" a="1"/>
  <c r="V73" i="5" s="1"/>
  <c r="T73" i="5"/>
  <c r="U73" i="5" s="1" a="1"/>
  <c r="U73" i="5" s="1"/>
  <c r="N73" i="5"/>
  <c r="O73" i="5" s="1"/>
  <c r="P73" i="5" s="1"/>
  <c r="Q73" i="5" s="1"/>
  <c r="R73" i="5" s="1"/>
  <c r="S73" i="5" s="1"/>
  <c r="M73" i="5"/>
  <c r="J73" i="5"/>
  <c r="L73" i="5" s="1"/>
  <c r="I73" i="5"/>
  <c r="K73" i="5" s="1"/>
  <c r="H73" i="5"/>
  <c r="G73" i="5"/>
  <c r="V72" i="5" a="1"/>
  <c r="V72" i="5" s="1"/>
  <c r="T72" i="5"/>
  <c r="U72" i="5" s="1" a="1"/>
  <c r="U72" i="5" s="1"/>
  <c r="H72" i="5"/>
  <c r="G72" i="5"/>
  <c r="V71" i="5" a="1"/>
  <c r="V71" i="5" s="1"/>
  <c r="T71" i="5"/>
  <c r="U71" i="5" s="1" a="1"/>
  <c r="U71" i="5" s="1"/>
  <c r="J71" i="5"/>
  <c r="L71" i="5" s="1"/>
  <c r="I71" i="5"/>
  <c r="K71" i="5" s="1"/>
  <c r="H71" i="5"/>
  <c r="G71" i="5"/>
  <c r="V70" i="5" a="1"/>
  <c r="V70" i="5" s="1"/>
  <c r="T70" i="5"/>
  <c r="U70" i="5" s="1" a="1"/>
  <c r="U70" i="5" s="1"/>
  <c r="H70" i="5"/>
  <c r="G70" i="5"/>
  <c r="V69" i="5" a="1"/>
  <c r="V69" i="5" s="1"/>
  <c r="T69" i="5"/>
  <c r="U69" i="5" s="1" a="1"/>
  <c r="U69" i="5" s="1"/>
  <c r="N69" i="5"/>
  <c r="O69" i="5" s="1"/>
  <c r="P69" i="5" s="1"/>
  <c r="Q69" i="5" s="1"/>
  <c r="R69" i="5" s="1"/>
  <c r="S69" i="5" s="1"/>
  <c r="M69" i="5"/>
  <c r="J69" i="5"/>
  <c r="L69" i="5" s="1"/>
  <c r="I69" i="5"/>
  <c r="K69" i="5" s="1"/>
  <c r="H69" i="5"/>
  <c r="G69" i="5"/>
  <c r="V68" i="5" a="1"/>
  <c r="V68" i="5" s="1"/>
  <c r="T68" i="5"/>
  <c r="U68" i="5" s="1" a="1"/>
  <c r="U68" i="5" s="1"/>
  <c r="H68" i="5"/>
  <c r="G68" i="5"/>
  <c r="V67" i="5" a="1"/>
  <c r="V67" i="5" s="1"/>
  <c r="T67" i="5"/>
  <c r="U67" i="5" s="1" a="1"/>
  <c r="U67" i="5" s="1"/>
  <c r="J67" i="5"/>
  <c r="L67" i="5" s="1"/>
  <c r="I67" i="5"/>
  <c r="K67" i="5" s="1"/>
  <c r="H67" i="5"/>
  <c r="G67" i="5"/>
  <c r="V66" i="5" a="1"/>
  <c r="V66" i="5" s="1"/>
  <c r="T66" i="5"/>
  <c r="U66" i="5" s="1" a="1"/>
  <c r="U66" i="5" s="1"/>
  <c r="H66" i="5"/>
  <c r="G66" i="5"/>
  <c r="V65" i="5" a="1"/>
  <c r="V65" i="5" s="1"/>
  <c r="T65" i="5"/>
  <c r="U65" i="5" s="1" a="1"/>
  <c r="U65" i="5" s="1"/>
  <c r="N65" i="5"/>
  <c r="O65" i="5" s="1"/>
  <c r="P65" i="5" s="1"/>
  <c r="Q65" i="5" s="1"/>
  <c r="R65" i="5" s="1"/>
  <c r="S65" i="5" s="1"/>
  <c r="M65" i="5"/>
  <c r="J65" i="5"/>
  <c r="L65" i="5" s="1"/>
  <c r="I65" i="5"/>
  <c r="K65" i="5" s="1"/>
  <c r="H65" i="5"/>
  <c r="G65" i="5"/>
  <c r="V64" i="5" a="1"/>
  <c r="V64" i="5" s="1"/>
  <c r="T64" i="5"/>
  <c r="U64" i="5" s="1" a="1"/>
  <c r="U64" i="5" s="1"/>
  <c r="H64" i="5"/>
  <c r="G64" i="5"/>
  <c r="V63" i="5" a="1"/>
  <c r="V63" i="5" s="1"/>
  <c r="T63" i="5"/>
  <c r="U63" i="5" s="1" a="1"/>
  <c r="U63" i="5" s="1"/>
  <c r="J63" i="5"/>
  <c r="L63" i="5" s="1"/>
  <c r="I63" i="5"/>
  <c r="K63" i="5" s="1"/>
  <c r="H63" i="5"/>
  <c r="G63" i="5"/>
  <c r="V62" i="5" a="1"/>
  <c r="V62" i="5" s="1"/>
  <c r="T62" i="5"/>
  <c r="U62" i="5" s="1" a="1"/>
  <c r="U62" i="5" s="1"/>
  <c r="H62" i="5"/>
  <c r="G62" i="5"/>
  <c r="V61" i="5" a="1"/>
  <c r="V61" i="5" s="1"/>
  <c r="T61" i="5"/>
  <c r="U61" i="5" s="1" a="1"/>
  <c r="U61" i="5" s="1"/>
  <c r="N61" i="5"/>
  <c r="O61" i="5" s="1"/>
  <c r="P61" i="5" s="1"/>
  <c r="Q61" i="5" s="1"/>
  <c r="R61" i="5" s="1"/>
  <c r="S61" i="5" s="1"/>
  <c r="M61" i="5"/>
  <c r="J61" i="5"/>
  <c r="L61" i="5" s="1"/>
  <c r="I61" i="5"/>
  <c r="K61" i="5" s="1"/>
  <c r="H61" i="5"/>
  <c r="G61" i="5"/>
  <c r="V60" i="5" a="1"/>
  <c r="V60" i="5" s="1"/>
  <c r="T60" i="5"/>
  <c r="U60" i="5" s="1" a="1"/>
  <c r="U60" i="5" s="1"/>
  <c r="H60" i="5"/>
  <c r="G60" i="5"/>
  <c r="V59" i="5" a="1"/>
  <c r="V59" i="5" s="1"/>
  <c r="T59" i="5"/>
  <c r="U59" i="5" s="1" a="1"/>
  <c r="U59" i="5" s="1"/>
  <c r="J59" i="5"/>
  <c r="L59" i="5" s="1"/>
  <c r="I59" i="5"/>
  <c r="K59" i="5" s="1"/>
  <c r="H59" i="5"/>
  <c r="G59" i="5"/>
  <c r="V58" i="5" a="1"/>
  <c r="V58" i="5" s="1"/>
  <c r="T58" i="5"/>
  <c r="U58" i="5" s="1" a="1"/>
  <c r="U58" i="5" s="1"/>
  <c r="H58" i="5"/>
  <c r="G58" i="5"/>
  <c r="V57" i="5" a="1"/>
  <c r="V57" i="5" s="1"/>
  <c r="T57" i="5"/>
  <c r="U57" i="5" s="1" a="1"/>
  <c r="U57" i="5" s="1"/>
  <c r="N57" i="5"/>
  <c r="O57" i="5" s="1"/>
  <c r="P57" i="5" s="1"/>
  <c r="Q57" i="5" s="1"/>
  <c r="R57" i="5" s="1"/>
  <c r="S57" i="5" s="1"/>
  <c r="M57" i="5"/>
  <c r="J57" i="5"/>
  <c r="L57" i="5" s="1"/>
  <c r="I57" i="5"/>
  <c r="K57" i="5" s="1"/>
  <c r="H57" i="5"/>
  <c r="G57" i="5"/>
  <c r="V56" i="5" a="1"/>
  <c r="V56" i="5" s="1"/>
  <c r="T56" i="5"/>
  <c r="U56" i="5" s="1" a="1"/>
  <c r="U56" i="5" s="1"/>
  <c r="H56" i="5"/>
  <c r="G56" i="5"/>
  <c r="V55" i="5" a="1"/>
  <c r="V55" i="5" s="1"/>
  <c r="T55" i="5"/>
  <c r="U55" i="5" s="1" a="1"/>
  <c r="U55" i="5" s="1"/>
  <c r="J55" i="5"/>
  <c r="L55" i="5" s="1"/>
  <c r="I55" i="5"/>
  <c r="K55" i="5" s="1"/>
  <c r="H55" i="5"/>
  <c r="G55" i="5"/>
  <c r="V54" i="5" a="1"/>
  <c r="V54" i="5" s="1"/>
  <c r="T54" i="5"/>
  <c r="U54" i="5" s="1" a="1"/>
  <c r="U54" i="5" s="1"/>
  <c r="H54" i="5"/>
  <c r="G54" i="5"/>
  <c r="V53" i="5" a="1"/>
  <c r="V53" i="5" s="1"/>
  <c r="T53" i="5"/>
  <c r="U53" i="5" s="1" a="1"/>
  <c r="U53" i="5" s="1"/>
  <c r="N53" i="5"/>
  <c r="O53" i="5" s="1"/>
  <c r="P53" i="5" s="1"/>
  <c r="Q53" i="5" s="1"/>
  <c r="R53" i="5" s="1"/>
  <c r="S53" i="5" s="1"/>
  <c r="M53" i="5"/>
  <c r="J53" i="5"/>
  <c r="L53" i="5" s="1"/>
  <c r="I53" i="5"/>
  <c r="K53" i="5" s="1"/>
  <c r="H53" i="5"/>
  <c r="G53" i="5"/>
  <c r="V52" i="5" a="1"/>
  <c r="V52" i="5" s="1"/>
  <c r="T52" i="5"/>
  <c r="U52" i="5" s="1" a="1"/>
  <c r="U52" i="5" s="1"/>
  <c r="H52" i="5"/>
  <c r="G52" i="5"/>
  <c r="V51" i="5" a="1"/>
  <c r="V51" i="5" s="1"/>
  <c r="T51" i="5"/>
  <c r="U51" i="5" s="1" a="1"/>
  <c r="U51" i="5" s="1"/>
  <c r="J51" i="5"/>
  <c r="L51" i="5" s="1"/>
  <c r="I51" i="5"/>
  <c r="K51" i="5" s="1"/>
  <c r="H51" i="5"/>
  <c r="G51" i="5"/>
  <c r="V50" i="5" a="1"/>
  <c r="V50" i="5" s="1"/>
  <c r="T50" i="5"/>
  <c r="U50" i="5" s="1" a="1"/>
  <c r="U50" i="5" s="1"/>
  <c r="H50" i="5"/>
  <c r="G50" i="5"/>
  <c r="V49" i="5" a="1"/>
  <c r="V49" i="5" s="1"/>
  <c r="T49" i="5"/>
  <c r="U49" i="5" s="1" a="1"/>
  <c r="U49" i="5" s="1"/>
  <c r="N49" i="5"/>
  <c r="O49" i="5" s="1"/>
  <c r="P49" i="5" s="1"/>
  <c r="Q49" i="5" s="1"/>
  <c r="R49" i="5" s="1"/>
  <c r="S49" i="5" s="1"/>
  <c r="M49" i="5"/>
  <c r="J49" i="5"/>
  <c r="L49" i="5" s="1"/>
  <c r="I49" i="5"/>
  <c r="K49" i="5" s="1"/>
  <c r="H49" i="5"/>
  <c r="G49" i="5"/>
  <c r="V48" i="5" a="1"/>
  <c r="V48" i="5" s="1"/>
  <c r="T48" i="5"/>
  <c r="U48" i="5" s="1" a="1"/>
  <c r="U48" i="5" s="1"/>
  <c r="H48" i="5"/>
  <c r="G48" i="5"/>
  <c r="V47" i="5" a="1"/>
  <c r="V47" i="5" s="1"/>
  <c r="T47" i="5"/>
  <c r="U47" i="5" s="1" a="1"/>
  <c r="U47" i="5" s="1"/>
  <c r="J47" i="5"/>
  <c r="L47" i="5" s="1"/>
  <c r="I47" i="5"/>
  <c r="K47" i="5" s="1"/>
  <c r="H47" i="5"/>
  <c r="G47" i="5"/>
  <c r="V46" i="5" a="1"/>
  <c r="V46" i="5" s="1"/>
  <c r="T46" i="5"/>
  <c r="U46" i="5" s="1" a="1"/>
  <c r="U46" i="5" s="1"/>
  <c r="H46" i="5"/>
  <c r="G46" i="5"/>
  <c r="V45" i="5" a="1"/>
  <c r="V45" i="5" s="1"/>
  <c r="T45" i="5"/>
  <c r="U45" i="5" s="1" a="1"/>
  <c r="U45" i="5" s="1"/>
  <c r="H45" i="5"/>
  <c r="G45" i="5"/>
  <c r="I45" i="5" s="1"/>
  <c r="V44" i="5" a="1"/>
  <c r="V44" i="5" s="1"/>
  <c r="T44" i="5"/>
  <c r="U44" i="5" s="1" a="1"/>
  <c r="U44" i="5" s="1"/>
  <c r="H44" i="5"/>
  <c r="I44" i="5" s="1"/>
  <c r="G44" i="5"/>
  <c r="V43" i="5" a="1"/>
  <c r="V43" i="5" s="1"/>
  <c r="T43" i="5"/>
  <c r="U43" i="5" s="1" a="1"/>
  <c r="U43" i="5" s="1"/>
  <c r="H43" i="5"/>
  <c r="G43" i="5"/>
  <c r="I43" i="5" s="1"/>
  <c r="V42" i="5" a="1"/>
  <c r="V42" i="5" s="1"/>
  <c r="T42" i="5"/>
  <c r="U42" i="5" s="1" a="1"/>
  <c r="U42" i="5" s="1"/>
  <c r="H42" i="5"/>
  <c r="I42" i="5" s="1"/>
  <c r="G42" i="5"/>
  <c r="V41" i="5" a="1"/>
  <c r="V41" i="5" s="1"/>
  <c r="T41" i="5"/>
  <c r="U41" i="5" s="1" a="1"/>
  <c r="U41" i="5" s="1"/>
  <c r="H41" i="5"/>
  <c r="G41" i="5"/>
  <c r="I41" i="5" s="1"/>
  <c r="V40" i="5" a="1"/>
  <c r="V40" i="5" s="1"/>
  <c r="T40" i="5"/>
  <c r="U40" i="5" s="1" a="1"/>
  <c r="U40" i="5" s="1"/>
  <c r="H40" i="5"/>
  <c r="I40" i="5" s="1"/>
  <c r="G40" i="5"/>
  <c r="V39" i="5" a="1"/>
  <c r="V39" i="5" s="1"/>
  <c r="T39" i="5"/>
  <c r="U39" i="5" s="1" a="1"/>
  <c r="U39" i="5" s="1"/>
  <c r="H39" i="5"/>
  <c r="G39" i="5"/>
  <c r="I39" i="5" s="1"/>
  <c r="V38" i="5" a="1"/>
  <c r="V38" i="5" s="1"/>
  <c r="T38" i="5"/>
  <c r="U38" i="5" s="1" a="1"/>
  <c r="U38" i="5" s="1"/>
  <c r="H38" i="5"/>
  <c r="I38" i="5" s="1"/>
  <c r="G38" i="5"/>
  <c r="V37" i="5" a="1"/>
  <c r="V37" i="5" s="1"/>
  <c r="T37" i="5"/>
  <c r="U37" i="5" s="1" a="1"/>
  <c r="U37" i="5" s="1"/>
  <c r="H37" i="5"/>
  <c r="G37" i="5"/>
  <c r="I37" i="5" s="1"/>
  <c r="V36" i="5" a="1"/>
  <c r="V36" i="5" s="1"/>
  <c r="T36" i="5"/>
  <c r="U36" i="5" s="1" a="1"/>
  <c r="U36" i="5" s="1"/>
  <c r="H36" i="5"/>
  <c r="I36" i="5" s="1"/>
  <c r="G36" i="5"/>
  <c r="V35" i="5" a="1"/>
  <c r="V35" i="5" s="1"/>
  <c r="T35" i="5"/>
  <c r="U35" i="5" s="1" a="1"/>
  <c r="U35" i="5" s="1"/>
  <c r="H35" i="5"/>
  <c r="G35" i="5"/>
  <c r="I35" i="5" s="1"/>
  <c r="V34" i="5" a="1"/>
  <c r="V34" i="5" s="1"/>
  <c r="T34" i="5"/>
  <c r="U34" i="5" s="1" a="1"/>
  <c r="U34" i="5" s="1"/>
  <c r="H34" i="5"/>
  <c r="I34" i="5" s="1"/>
  <c r="G34" i="5"/>
  <c r="V33" i="5" a="1"/>
  <c r="V33" i="5" s="1"/>
  <c r="T33" i="5"/>
  <c r="U33" i="5" s="1" a="1"/>
  <c r="U33" i="5" s="1"/>
  <c r="H33" i="5"/>
  <c r="G33" i="5"/>
  <c r="I33" i="5" s="1"/>
  <c r="V32" i="5" a="1"/>
  <c r="V32" i="5" s="1"/>
  <c r="T32" i="5"/>
  <c r="U32" i="5" s="1" a="1"/>
  <c r="U32" i="5" s="1"/>
  <c r="H32" i="5"/>
  <c r="I32" i="5" s="1"/>
  <c r="G32" i="5"/>
  <c r="V31" i="5" a="1"/>
  <c r="V31" i="5" s="1"/>
  <c r="T31" i="5"/>
  <c r="U31" i="5" s="1" a="1"/>
  <c r="U31" i="5" s="1"/>
  <c r="H31" i="5"/>
  <c r="G31" i="5"/>
  <c r="I31" i="5" s="1"/>
  <c r="V30" i="5" a="1"/>
  <c r="V30" i="5" s="1"/>
  <c r="T30" i="5"/>
  <c r="U30" i="5" s="1" a="1"/>
  <c r="U30" i="5" s="1"/>
  <c r="H30" i="5"/>
  <c r="I30" i="5" s="1"/>
  <c r="G30" i="5"/>
  <c r="V29" i="5" a="1"/>
  <c r="V29" i="5" s="1"/>
  <c r="T29" i="5"/>
  <c r="U29" i="5" s="1" a="1"/>
  <c r="U29" i="5" s="1"/>
  <c r="H29" i="5"/>
  <c r="G29" i="5"/>
  <c r="I29" i="5" s="1"/>
  <c r="V28" i="5" a="1"/>
  <c r="V28" i="5" s="1"/>
  <c r="T28" i="5"/>
  <c r="U28" i="5" s="1" a="1"/>
  <c r="U28" i="5" s="1"/>
  <c r="H28" i="5"/>
  <c r="I28" i="5" s="1"/>
  <c r="G28" i="5"/>
  <c r="V27" i="5" a="1"/>
  <c r="V27" i="5" s="1"/>
  <c r="T27" i="5"/>
  <c r="U27" i="5" s="1" a="1"/>
  <c r="U27" i="5" s="1"/>
  <c r="H27" i="5"/>
  <c r="G27" i="5"/>
  <c r="I27" i="5" s="1"/>
  <c r="V26" i="5" a="1"/>
  <c r="V26" i="5" s="1"/>
  <c r="T26" i="5"/>
  <c r="U26" i="5" s="1" a="1"/>
  <c r="U26" i="5" s="1"/>
  <c r="H26" i="5"/>
  <c r="I26" i="5" s="1"/>
  <c r="G26" i="5"/>
  <c r="V25" i="5" a="1"/>
  <c r="V25" i="5" s="1"/>
  <c r="T25" i="5"/>
  <c r="U25" i="5" s="1" a="1"/>
  <c r="U25" i="5" s="1"/>
  <c r="H25" i="5"/>
  <c r="G25" i="5"/>
  <c r="I25" i="5" s="1"/>
  <c r="V24" i="5" a="1"/>
  <c r="V24" i="5" s="1"/>
  <c r="T24" i="5"/>
  <c r="U24" i="5" s="1" a="1"/>
  <c r="U24" i="5" s="1"/>
  <c r="H24" i="5"/>
  <c r="I24" i="5" s="1"/>
  <c r="G24" i="5"/>
  <c r="V23" i="5" a="1"/>
  <c r="V23" i="5" s="1"/>
  <c r="T23" i="5"/>
  <c r="U23" i="5" s="1" a="1"/>
  <c r="U23" i="5" s="1"/>
  <c r="H23" i="5"/>
  <c r="G23" i="5"/>
  <c r="I23" i="5" s="1"/>
  <c r="V22" i="5" a="1"/>
  <c r="V22" i="5" s="1"/>
  <c r="T22" i="5"/>
  <c r="U22" i="5" s="1" a="1"/>
  <c r="U22" i="5" s="1"/>
  <c r="H22" i="5"/>
  <c r="I22" i="5" s="1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I13" i="5" s="1"/>
  <c r="H12" i="5"/>
  <c r="G12" i="5"/>
  <c r="H11" i="5"/>
  <c r="I11" i="5" s="1"/>
  <c r="M11" i="5" s="1"/>
  <c r="G11" i="5"/>
  <c r="H10" i="5"/>
  <c r="G10" i="5"/>
  <c r="AI9" i="5"/>
  <c r="H9" i="5"/>
  <c r="G9" i="5"/>
  <c r="H8" i="5"/>
  <c r="G8" i="5"/>
  <c r="H7" i="5"/>
  <c r="G7" i="5"/>
  <c r="H6" i="5"/>
  <c r="G6" i="5"/>
  <c r="H5" i="5"/>
  <c r="G5" i="5"/>
  <c r="H4" i="5"/>
  <c r="G4" i="5"/>
  <c r="H3" i="5"/>
  <c r="G3" i="5"/>
  <c r="H2" i="5"/>
  <c r="G2" i="5"/>
  <c r="Q326" i="6" a="1"/>
  <c r="Q326" i="6" s="1"/>
  <c r="P326" i="6"/>
  <c r="G326" i="6"/>
  <c r="H326" i="6" s="1"/>
  <c r="F326" i="6"/>
  <c r="E326" i="6"/>
  <c r="Q325" i="6"/>
  <c r="Q325" i="6" a="1"/>
  <c r="P325" i="6"/>
  <c r="J325" i="6"/>
  <c r="K325" i="6" s="1"/>
  <c r="L325" i="6" s="1"/>
  <c r="M325" i="6" s="1"/>
  <c r="N325" i="6" s="1"/>
  <c r="O325" i="6" s="1"/>
  <c r="H325" i="6"/>
  <c r="F325" i="6"/>
  <c r="E325" i="6"/>
  <c r="G325" i="6" s="1"/>
  <c r="I325" i="6" s="1"/>
  <c r="Q324" i="6" a="1"/>
  <c r="Q324" i="6" s="1"/>
  <c r="P324" i="6"/>
  <c r="F324" i="6"/>
  <c r="E324" i="6"/>
  <c r="G324" i="6" s="1"/>
  <c r="Q323" i="6"/>
  <c r="Q323" i="6" a="1"/>
  <c r="P323" i="6"/>
  <c r="F323" i="6"/>
  <c r="E323" i="6"/>
  <c r="Q322" i="6" a="1"/>
  <c r="Q322" i="6" s="1"/>
  <c r="P322" i="6"/>
  <c r="F322" i="6"/>
  <c r="E322" i="6"/>
  <c r="G322" i="6" s="1"/>
  <c r="Q321" i="6"/>
  <c r="Q321" i="6" a="1"/>
  <c r="P321" i="6"/>
  <c r="F321" i="6"/>
  <c r="E321" i="6"/>
  <c r="Q320" i="6" a="1"/>
  <c r="Q320" i="6" s="1"/>
  <c r="P320" i="6"/>
  <c r="I320" i="6"/>
  <c r="J320" i="6" s="1"/>
  <c r="K320" i="6" s="1"/>
  <c r="L320" i="6" s="1"/>
  <c r="M320" i="6" s="1"/>
  <c r="N320" i="6" s="1"/>
  <c r="O320" i="6" s="1"/>
  <c r="G320" i="6"/>
  <c r="H320" i="6" s="1"/>
  <c r="F320" i="6"/>
  <c r="E320" i="6"/>
  <c r="Q319" i="6"/>
  <c r="Q319" i="6" a="1"/>
  <c r="P319" i="6"/>
  <c r="F319" i="6"/>
  <c r="E319" i="6"/>
  <c r="G319" i="6" s="1"/>
  <c r="I319" i="6" s="1"/>
  <c r="J319" i="6" s="1"/>
  <c r="K319" i="6" s="1"/>
  <c r="L319" i="6" s="1"/>
  <c r="M319" i="6" s="1"/>
  <c r="N319" i="6" s="1"/>
  <c r="O319" i="6" s="1"/>
  <c r="Q318" i="6" a="1"/>
  <c r="Q318" i="6" s="1"/>
  <c r="P318" i="6"/>
  <c r="G318" i="6"/>
  <c r="H318" i="6" s="1"/>
  <c r="F318" i="6"/>
  <c r="E318" i="6"/>
  <c r="Q317" i="6"/>
  <c r="Q317" i="6" a="1"/>
  <c r="P317" i="6"/>
  <c r="J317" i="6"/>
  <c r="K317" i="6" s="1"/>
  <c r="L317" i="6" s="1"/>
  <c r="M317" i="6" s="1"/>
  <c r="N317" i="6" s="1"/>
  <c r="O317" i="6" s="1"/>
  <c r="H317" i="6"/>
  <c r="F317" i="6"/>
  <c r="E317" i="6"/>
  <c r="G317" i="6" s="1"/>
  <c r="I317" i="6" s="1"/>
  <c r="Q316" i="6" a="1"/>
  <c r="Q316" i="6" s="1"/>
  <c r="P316" i="6"/>
  <c r="F316" i="6"/>
  <c r="E316" i="6"/>
  <c r="G316" i="6" s="1"/>
  <c r="Q315" i="6"/>
  <c r="Q315" i="6" a="1"/>
  <c r="P315" i="6"/>
  <c r="F315" i="6"/>
  <c r="E315" i="6"/>
  <c r="I314" i="6"/>
  <c r="J314" i="6" s="1"/>
  <c r="K314" i="6" s="1"/>
  <c r="L314" i="6" s="1"/>
  <c r="M314" i="6" s="1"/>
  <c r="N314" i="6" s="1"/>
  <c r="O314" i="6" s="1"/>
  <c r="G314" i="6"/>
  <c r="H314" i="6" s="1"/>
  <c r="F314" i="6"/>
  <c r="E314" i="6"/>
  <c r="Q313" i="6"/>
  <c r="P313" i="6"/>
  <c r="Q313" i="6" s="1" a="1"/>
  <c r="J313" i="6"/>
  <c r="K313" i="6" s="1"/>
  <c r="L313" i="6" s="1"/>
  <c r="M313" i="6" s="1"/>
  <c r="N313" i="6" s="1"/>
  <c r="O313" i="6" s="1"/>
  <c r="H313" i="6"/>
  <c r="F313" i="6"/>
  <c r="E313" i="6"/>
  <c r="G313" i="6" s="1"/>
  <c r="I313" i="6" s="1"/>
  <c r="F312" i="6"/>
  <c r="E312" i="6"/>
  <c r="G312" i="6" s="1"/>
  <c r="F311" i="6"/>
  <c r="E311" i="6"/>
  <c r="G311" i="6" s="1"/>
  <c r="I311" i="6" s="1"/>
  <c r="J311" i="6" s="1"/>
  <c r="K311" i="6" s="1"/>
  <c r="L311" i="6" s="1"/>
  <c r="M311" i="6" s="1"/>
  <c r="N311" i="6" s="1"/>
  <c r="O311" i="6" s="1"/>
  <c r="F310" i="6"/>
  <c r="E310" i="6"/>
  <c r="G310" i="6" s="1"/>
  <c r="F309" i="6"/>
  <c r="E309" i="6"/>
  <c r="G308" i="6"/>
  <c r="H308" i="6" s="1"/>
  <c r="F308" i="6"/>
  <c r="E308" i="6"/>
  <c r="F307" i="6"/>
  <c r="E307" i="6"/>
  <c r="I306" i="6"/>
  <c r="J306" i="6" s="1"/>
  <c r="K306" i="6" s="1"/>
  <c r="L306" i="6" s="1"/>
  <c r="M306" i="6" s="1"/>
  <c r="N306" i="6" s="1"/>
  <c r="O306" i="6" s="1"/>
  <c r="G306" i="6"/>
  <c r="H306" i="6" s="1"/>
  <c r="F306" i="6"/>
  <c r="E306" i="6"/>
  <c r="Q305" i="6"/>
  <c r="P305" i="6"/>
  <c r="Q305" i="6" s="1" a="1"/>
  <c r="J305" i="6"/>
  <c r="K305" i="6" s="1"/>
  <c r="L305" i="6" s="1"/>
  <c r="M305" i="6" s="1"/>
  <c r="N305" i="6" s="1"/>
  <c r="O305" i="6" s="1"/>
  <c r="H305" i="6"/>
  <c r="F305" i="6"/>
  <c r="E305" i="6"/>
  <c r="G305" i="6" s="1"/>
  <c r="I305" i="6" s="1"/>
  <c r="F304" i="6"/>
  <c r="E304" i="6"/>
  <c r="G304" i="6" s="1"/>
  <c r="F303" i="6"/>
  <c r="E303" i="6"/>
  <c r="G303" i="6" s="1"/>
  <c r="I303" i="6" s="1"/>
  <c r="J303" i="6" s="1"/>
  <c r="K303" i="6" s="1"/>
  <c r="L303" i="6" s="1"/>
  <c r="M303" i="6" s="1"/>
  <c r="N303" i="6" s="1"/>
  <c r="O303" i="6" s="1"/>
  <c r="F302" i="6"/>
  <c r="E302" i="6"/>
  <c r="G302" i="6" s="1"/>
  <c r="F301" i="6"/>
  <c r="E301" i="6"/>
  <c r="G300" i="6"/>
  <c r="H300" i="6" s="1"/>
  <c r="F300" i="6"/>
  <c r="E300" i="6"/>
  <c r="F299" i="6"/>
  <c r="E299" i="6"/>
  <c r="I298" i="6"/>
  <c r="J298" i="6" s="1"/>
  <c r="K298" i="6" s="1"/>
  <c r="L298" i="6" s="1"/>
  <c r="M298" i="6" s="1"/>
  <c r="N298" i="6" s="1"/>
  <c r="O298" i="6" s="1"/>
  <c r="G298" i="6"/>
  <c r="H298" i="6" s="1"/>
  <c r="F298" i="6"/>
  <c r="E298" i="6"/>
  <c r="Q297" i="6"/>
  <c r="P297" i="6"/>
  <c r="Q297" i="6" s="1" a="1"/>
  <c r="J297" i="6"/>
  <c r="K297" i="6" s="1"/>
  <c r="L297" i="6" s="1"/>
  <c r="M297" i="6" s="1"/>
  <c r="N297" i="6" s="1"/>
  <c r="O297" i="6" s="1"/>
  <c r="H297" i="6"/>
  <c r="F297" i="6"/>
  <c r="E297" i="6"/>
  <c r="G297" i="6" s="1"/>
  <c r="I297" i="6" s="1"/>
  <c r="F296" i="6"/>
  <c r="E296" i="6"/>
  <c r="G296" i="6" s="1"/>
  <c r="F295" i="6"/>
  <c r="E295" i="6"/>
  <c r="G295" i="6" s="1"/>
  <c r="I295" i="6" s="1"/>
  <c r="J295" i="6" s="1"/>
  <c r="K295" i="6" s="1"/>
  <c r="L295" i="6" s="1"/>
  <c r="M295" i="6" s="1"/>
  <c r="N295" i="6" s="1"/>
  <c r="O295" i="6" s="1"/>
  <c r="F294" i="6"/>
  <c r="E294" i="6"/>
  <c r="G294" i="6" s="1"/>
  <c r="F293" i="6"/>
  <c r="E293" i="6"/>
  <c r="G292" i="6"/>
  <c r="H292" i="6" s="1"/>
  <c r="F292" i="6"/>
  <c r="E292" i="6"/>
  <c r="F291" i="6"/>
  <c r="E291" i="6"/>
  <c r="I290" i="6"/>
  <c r="J290" i="6" s="1"/>
  <c r="K290" i="6" s="1"/>
  <c r="L290" i="6" s="1"/>
  <c r="M290" i="6" s="1"/>
  <c r="N290" i="6" s="1"/>
  <c r="O290" i="6" s="1"/>
  <c r="G290" i="6"/>
  <c r="H290" i="6" s="1"/>
  <c r="F290" i="6"/>
  <c r="E290" i="6"/>
  <c r="Q289" i="6"/>
  <c r="P289" i="6"/>
  <c r="Q289" i="6" s="1" a="1"/>
  <c r="J289" i="6"/>
  <c r="K289" i="6" s="1"/>
  <c r="L289" i="6" s="1"/>
  <c r="M289" i="6" s="1"/>
  <c r="N289" i="6" s="1"/>
  <c r="O289" i="6" s="1"/>
  <c r="H289" i="6"/>
  <c r="F289" i="6"/>
  <c r="E289" i="6"/>
  <c r="G289" i="6" s="1"/>
  <c r="I289" i="6" s="1"/>
  <c r="F288" i="6"/>
  <c r="E288" i="6"/>
  <c r="G288" i="6" s="1"/>
  <c r="F287" i="6"/>
  <c r="E287" i="6"/>
  <c r="G287" i="6" s="1"/>
  <c r="I287" i="6" s="1"/>
  <c r="J287" i="6" s="1"/>
  <c r="K287" i="6" s="1"/>
  <c r="L287" i="6" s="1"/>
  <c r="M287" i="6" s="1"/>
  <c r="N287" i="6" s="1"/>
  <c r="O287" i="6" s="1"/>
  <c r="F286" i="6"/>
  <c r="E286" i="6"/>
  <c r="G286" i="6" s="1"/>
  <c r="F285" i="6"/>
  <c r="E285" i="6"/>
  <c r="G284" i="6"/>
  <c r="F284" i="6"/>
  <c r="E284" i="6"/>
  <c r="F283" i="6"/>
  <c r="E283" i="6"/>
  <c r="I282" i="6"/>
  <c r="J282" i="6" s="1"/>
  <c r="K282" i="6" s="1"/>
  <c r="L282" i="6" s="1"/>
  <c r="M282" i="6" s="1"/>
  <c r="N282" i="6" s="1"/>
  <c r="O282" i="6" s="1"/>
  <c r="G282" i="6"/>
  <c r="H282" i="6" s="1"/>
  <c r="F282" i="6"/>
  <c r="E282" i="6"/>
  <c r="Q281" i="6"/>
  <c r="P281" i="6"/>
  <c r="Q281" i="6" s="1" a="1"/>
  <c r="J281" i="6"/>
  <c r="K281" i="6" s="1"/>
  <c r="L281" i="6" s="1"/>
  <c r="M281" i="6" s="1"/>
  <c r="N281" i="6" s="1"/>
  <c r="O281" i="6" s="1"/>
  <c r="H281" i="6"/>
  <c r="F281" i="6"/>
  <c r="E281" i="6"/>
  <c r="G281" i="6" s="1"/>
  <c r="I281" i="6" s="1"/>
  <c r="F280" i="6"/>
  <c r="E280" i="6"/>
  <c r="G280" i="6" s="1"/>
  <c r="F279" i="6"/>
  <c r="E279" i="6"/>
  <c r="G279" i="6" s="1"/>
  <c r="I279" i="6" s="1"/>
  <c r="J279" i="6" s="1"/>
  <c r="K279" i="6" s="1"/>
  <c r="L279" i="6" s="1"/>
  <c r="M279" i="6" s="1"/>
  <c r="N279" i="6" s="1"/>
  <c r="O279" i="6" s="1"/>
  <c r="F278" i="6"/>
  <c r="E278" i="6"/>
  <c r="G278" i="6" s="1"/>
  <c r="F277" i="6"/>
  <c r="E277" i="6"/>
  <c r="G276" i="6"/>
  <c r="H276" i="6" s="1"/>
  <c r="F276" i="6"/>
  <c r="E276" i="6"/>
  <c r="F275" i="6"/>
  <c r="E275" i="6"/>
  <c r="Q274" i="6" a="1"/>
  <c r="Q274" i="6" s="1"/>
  <c r="H274" i="6"/>
  <c r="F274" i="6"/>
  <c r="E274" i="6"/>
  <c r="G274" i="6" s="1"/>
  <c r="F273" i="6"/>
  <c r="E273" i="6"/>
  <c r="G273" i="6" s="1"/>
  <c r="I273" i="6" s="1"/>
  <c r="J273" i="6" s="1"/>
  <c r="K273" i="6" s="1"/>
  <c r="L273" i="6" s="1"/>
  <c r="M273" i="6" s="1"/>
  <c r="N273" i="6" s="1"/>
  <c r="O273" i="6" s="1"/>
  <c r="F272" i="6"/>
  <c r="E272" i="6"/>
  <c r="G272" i="6" s="1"/>
  <c r="H271" i="6"/>
  <c r="Q271" i="6" s="1" a="1"/>
  <c r="Q271" i="6" s="1"/>
  <c r="F271" i="6"/>
  <c r="E271" i="6"/>
  <c r="Q270" i="6" a="1"/>
  <c r="Q270" i="6" s="1"/>
  <c r="H270" i="6"/>
  <c r="G270" i="6"/>
  <c r="P270" i="6" s="1"/>
  <c r="F270" i="6"/>
  <c r="E270" i="6"/>
  <c r="Q269" i="6"/>
  <c r="H269" i="6"/>
  <c r="Q269" i="6" s="1" a="1"/>
  <c r="F269" i="6"/>
  <c r="E269" i="6"/>
  <c r="Q268" i="6" a="1"/>
  <c r="Q268" i="6" s="1"/>
  <c r="H268" i="6"/>
  <c r="F268" i="6"/>
  <c r="E268" i="6"/>
  <c r="G268" i="6" s="1"/>
  <c r="H267" i="6"/>
  <c r="Q267" i="6" s="1" a="1"/>
  <c r="Q267" i="6" s="1"/>
  <c r="F267" i="6"/>
  <c r="E267" i="6"/>
  <c r="G266" i="6"/>
  <c r="F266" i="6"/>
  <c r="E266" i="6"/>
  <c r="H265" i="6"/>
  <c r="Q265" i="6" s="1" a="1"/>
  <c r="Q265" i="6" s="1"/>
  <c r="F265" i="6"/>
  <c r="E265" i="6"/>
  <c r="I264" i="6"/>
  <c r="J264" i="6" s="1"/>
  <c r="K264" i="6" s="1"/>
  <c r="L264" i="6" s="1"/>
  <c r="M264" i="6" s="1"/>
  <c r="N264" i="6" s="1"/>
  <c r="O264" i="6" s="1"/>
  <c r="G264" i="6"/>
  <c r="H264" i="6" s="1"/>
  <c r="F264" i="6"/>
  <c r="E264" i="6"/>
  <c r="Q263" i="6"/>
  <c r="P263" i="6"/>
  <c r="Q263" i="6" s="1" a="1"/>
  <c r="J263" i="6"/>
  <c r="K263" i="6" s="1"/>
  <c r="L263" i="6" s="1"/>
  <c r="M263" i="6" s="1"/>
  <c r="N263" i="6" s="1"/>
  <c r="O263" i="6" s="1"/>
  <c r="H263" i="6"/>
  <c r="F263" i="6"/>
  <c r="E263" i="6"/>
  <c r="G263" i="6" s="1"/>
  <c r="I263" i="6" s="1"/>
  <c r="Q262" i="6" a="1"/>
  <c r="Q262" i="6" s="1"/>
  <c r="H262" i="6"/>
  <c r="F262" i="6"/>
  <c r="E262" i="6"/>
  <c r="G262" i="6" s="1"/>
  <c r="H261" i="6"/>
  <c r="Q261" i="6" s="1" a="1"/>
  <c r="Q261" i="6" s="1"/>
  <c r="F261" i="6"/>
  <c r="E261" i="6"/>
  <c r="Q260" i="6" a="1"/>
  <c r="Q260" i="6" s="1"/>
  <c r="H260" i="6"/>
  <c r="G260" i="6"/>
  <c r="R260" i="6" s="1"/>
  <c r="F260" i="6"/>
  <c r="E260" i="6"/>
  <c r="Q259" i="6"/>
  <c r="P259" i="6"/>
  <c r="J259" i="6"/>
  <c r="K259" i="6" s="1"/>
  <c r="L259" i="6" s="1"/>
  <c r="M259" i="6" s="1"/>
  <c r="N259" i="6" s="1"/>
  <c r="O259" i="6" s="1"/>
  <c r="H259" i="6"/>
  <c r="Q259" i="6" s="1" a="1"/>
  <c r="F259" i="6"/>
  <c r="E259" i="6"/>
  <c r="G259" i="6" s="1"/>
  <c r="I259" i="6" s="1"/>
  <c r="Q258" i="6" a="1"/>
  <c r="Q258" i="6" s="1"/>
  <c r="H258" i="6"/>
  <c r="F258" i="6"/>
  <c r="E258" i="6"/>
  <c r="G258" i="6" s="1"/>
  <c r="H257" i="6"/>
  <c r="Q257" i="6" s="1" a="1"/>
  <c r="Q257" i="6" s="1"/>
  <c r="F257" i="6"/>
  <c r="E257" i="6"/>
  <c r="Q256" i="6" a="1"/>
  <c r="Q256" i="6" s="1"/>
  <c r="H256" i="6"/>
  <c r="G256" i="6"/>
  <c r="R256" i="6" s="1"/>
  <c r="F256" i="6"/>
  <c r="E256" i="6"/>
  <c r="Q255" i="6"/>
  <c r="P255" i="6"/>
  <c r="Q255" i="6" s="1" a="1"/>
  <c r="J255" i="6"/>
  <c r="K255" i="6" s="1"/>
  <c r="L255" i="6" s="1"/>
  <c r="M255" i="6" s="1"/>
  <c r="N255" i="6" s="1"/>
  <c r="O255" i="6" s="1"/>
  <c r="H255" i="6"/>
  <c r="F255" i="6"/>
  <c r="E255" i="6"/>
  <c r="G255" i="6" s="1"/>
  <c r="I255" i="6" s="1"/>
  <c r="Q254" i="6" a="1"/>
  <c r="Q254" i="6" s="1"/>
  <c r="H254" i="6"/>
  <c r="F254" i="6"/>
  <c r="E254" i="6"/>
  <c r="G254" i="6" s="1"/>
  <c r="H253" i="6"/>
  <c r="Q253" i="6" s="1" a="1"/>
  <c r="Q253" i="6" s="1"/>
  <c r="F253" i="6"/>
  <c r="E253" i="6"/>
  <c r="Q252" i="6" a="1"/>
  <c r="Q252" i="6" s="1"/>
  <c r="H252" i="6"/>
  <c r="G252" i="6"/>
  <c r="R252" i="6" s="1"/>
  <c r="F252" i="6"/>
  <c r="E252" i="6"/>
  <c r="Q251" i="6"/>
  <c r="P251" i="6"/>
  <c r="J251" i="6"/>
  <c r="K251" i="6" s="1"/>
  <c r="L251" i="6" s="1"/>
  <c r="M251" i="6" s="1"/>
  <c r="N251" i="6" s="1"/>
  <c r="O251" i="6" s="1"/>
  <c r="H251" i="6"/>
  <c r="Q251" i="6" s="1" a="1"/>
  <c r="F251" i="6"/>
  <c r="E251" i="6"/>
  <c r="G251" i="6" s="1"/>
  <c r="I251" i="6" s="1"/>
  <c r="F250" i="6"/>
  <c r="E250" i="6"/>
  <c r="G250" i="6" s="1"/>
  <c r="Q249" i="6"/>
  <c r="H249" i="6"/>
  <c r="Q249" i="6" s="1" a="1"/>
  <c r="F249" i="6"/>
  <c r="E249" i="6"/>
  <c r="F248" i="6"/>
  <c r="E248" i="6"/>
  <c r="G248" i="6" s="1"/>
  <c r="H247" i="6"/>
  <c r="Q247" i="6" s="1" a="1"/>
  <c r="Q247" i="6" s="1"/>
  <c r="F247" i="6"/>
  <c r="E247" i="6"/>
  <c r="Q246" i="6" a="1"/>
  <c r="Q246" i="6" s="1"/>
  <c r="H246" i="6"/>
  <c r="G246" i="6"/>
  <c r="R246" i="6" s="1"/>
  <c r="F246" i="6"/>
  <c r="E246" i="6"/>
  <c r="Q245" i="6"/>
  <c r="P245" i="6"/>
  <c r="J245" i="6"/>
  <c r="K245" i="6" s="1"/>
  <c r="L245" i="6" s="1"/>
  <c r="M245" i="6" s="1"/>
  <c r="N245" i="6" s="1"/>
  <c r="O245" i="6" s="1"/>
  <c r="H245" i="6"/>
  <c r="Q245" i="6" s="1" a="1"/>
  <c r="F245" i="6"/>
  <c r="E245" i="6"/>
  <c r="G245" i="6" s="1"/>
  <c r="I245" i="6" s="1"/>
  <c r="Q244" i="6" a="1"/>
  <c r="Q244" i="6" s="1"/>
  <c r="H244" i="6"/>
  <c r="F244" i="6"/>
  <c r="E244" i="6"/>
  <c r="G244" i="6" s="1"/>
  <c r="H243" i="6"/>
  <c r="Q243" i="6" s="1" a="1"/>
  <c r="Q243" i="6" s="1"/>
  <c r="F243" i="6"/>
  <c r="E243" i="6"/>
  <c r="Q242" i="6" a="1"/>
  <c r="Q242" i="6" s="1"/>
  <c r="H242" i="6"/>
  <c r="G242" i="6"/>
  <c r="R242" i="6" s="1"/>
  <c r="F242" i="6"/>
  <c r="E242" i="6"/>
  <c r="Q241" i="6"/>
  <c r="P241" i="6"/>
  <c r="J241" i="6"/>
  <c r="K241" i="6" s="1"/>
  <c r="L241" i="6" s="1"/>
  <c r="M241" i="6" s="1"/>
  <c r="N241" i="6" s="1"/>
  <c r="O241" i="6" s="1"/>
  <c r="H241" i="6"/>
  <c r="Q241" i="6" s="1" a="1"/>
  <c r="F241" i="6"/>
  <c r="E241" i="6"/>
  <c r="G241" i="6" s="1"/>
  <c r="I241" i="6" s="1"/>
  <c r="Q240" i="6" a="1"/>
  <c r="Q240" i="6" s="1"/>
  <c r="H240" i="6"/>
  <c r="F240" i="6"/>
  <c r="E240" i="6"/>
  <c r="G240" i="6" s="1"/>
  <c r="H239" i="6"/>
  <c r="Q239" i="6" s="1" a="1"/>
  <c r="Q239" i="6" s="1"/>
  <c r="F239" i="6"/>
  <c r="E239" i="6"/>
  <c r="Q238" i="6" a="1"/>
  <c r="Q238" i="6" s="1"/>
  <c r="H238" i="6"/>
  <c r="G238" i="6"/>
  <c r="R238" i="6" s="1"/>
  <c r="F238" i="6"/>
  <c r="E238" i="6"/>
  <c r="Q237" i="6"/>
  <c r="P237" i="6"/>
  <c r="J237" i="6"/>
  <c r="K237" i="6" s="1"/>
  <c r="L237" i="6" s="1"/>
  <c r="M237" i="6" s="1"/>
  <c r="N237" i="6" s="1"/>
  <c r="O237" i="6" s="1"/>
  <c r="H237" i="6"/>
  <c r="Q237" i="6" s="1" a="1"/>
  <c r="F237" i="6"/>
  <c r="E237" i="6"/>
  <c r="G237" i="6" s="1"/>
  <c r="I237" i="6" s="1"/>
  <c r="Q236" i="6" a="1"/>
  <c r="Q236" i="6" s="1"/>
  <c r="H236" i="6"/>
  <c r="F236" i="6"/>
  <c r="E236" i="6"/>
  <c r="G236" i="6" s="1"/>
  <c r="H235" i="6"/>
  <c r="Q235" i="6" s="1" a="1"/>
  <c r="Q235" i="6" s="1"/>
  <c r="F235" i="6"/>
  <c r="E235" i="6"/>
  <c r="Q234" i="6" a="1"/>
  <c r="Q234" i="6" s="1"/>
  <c r="H234" i="6"/>
  <c r="G234" i="6"/>
  <c r="R234" i="6" s="1"/>
  <c r="F234" i="6"/>
  <c r="E234" i="6"/>
  <c r="Q233" i="6"/>
  <c r="P233" i="6"/>
  <c r="J233" i="6"/>
  <c r="K233" i="6" s="1"/>
  <c r="L233" i="6" s="1"/>
  <c r="M233" i="6" s="1"/>
  <c r="N233" i="6" s="1"/>
  <c r="O233" i="6" s="1"/>
  <c r="H233" i="6"/>
  <c r="Q233" i="6" s="1" a="1"/>
  <c r="F233" i="6"/>
  <c r="E233" i="6"/>
  <c r="G233" i="6" s="1"/>
  <c r="I233" i="6" s="1"/>
  <c r="Q232" i="6" a="1"/>
  <c r="Q232" i="6" s="1"/>
  <c r="H232" i="6"/>
  <c r="F232" i="6"/>
  <c r="E232" i="6"/>
  <c r="G232" i="6" s="1"/>
  <c r="H231" i="6"/>
  <c r="Q231" i="6" s="1" a="1"/>
  <c r="Q231" i="6" s="1"/>
  <c r="F231" i="6"/>
  <c r="E231" i="6"/>
  <c r="Q230" i="6" a="1"/>
  <c r="Q230" i="6" s="1"/>
  <c r="H230" i="6"/>
  <c r="G230" i="6"/>
  <c r="R230" i="6" s="1"/>
  <c r="F230" i="6"/>
  <c r="E230" i="6"/>
  <c r="Q229" i="6"/>
  <c r="P229" i="6"/>
  <c r="J229" i="6"/>
  <c r="K229" i="6" s="1"/>
  <c r="L229" i="6" s="1"/>
  <c r="M229" i="6" s="1"/>
  <c r="N229" i="6" s="1"/>
  <c r="O229" i="6" s="1"/>
  <c r="H229" i="6"/>
  <c r="Q229" i="6" s="1" a="1"/>
  <c r="F229" i="6"/>
  <c r="E229" i="6"/>
  <c r="G229" i="6" s="1"/>
  <c r="I229" i="6" s="1"/>
  <c r="Q228" i="6" a="1"/>
  <c r="Q228" i="6" s="1"/>
  <c r="H228" i="6"/>
  <c r="F228" i="6"/>
  <c r="E228" i="6"/>
  <c r="G228" i="6" s="1"/>
  <c r="H227" i="6"/>
  <c r="Q227" i="6" s="1" a="1"/>
  <c r="Q227" i="6" s="1"/>
  <c r="F227" i="6"/>
  <c r="E227" i="6"/>
  <c r="Q226" i="6" a="1"/>
  <c r="Q226" i="6" s="1"/>
  <c r="H226" i="6"/>
  <c r="G226" i="6"/>
  <c r="R226" i="6" s="1"/>
  <c r="F226" i="6"/>
  <c r="E226" i="6"/>
  <c r="H225" i="6"/>
  <c r="F225" i="6"/>
  <c r="E225" i="6"/>
  <c r="G225" i="6" s="1"/>
  <c r="I225" i="6" s="1"/>
  <c r="H224" i="6"/>
  <c r="F224" i="6"/>
  <c r="E224" i="6"/>
  <c r="G224" i="6" s="1"/>
  <c r="F223" i="6"/>
  <c r="E223" i="6"/>
  <c r="Q222" i="6" a="1"/>
  <c r="Q222" i="6" s="1"/>
  <c r="H222" i="6"/>
  <c r="G222" i="6"/>
  <c r="R222" i="6" s="1"/>
  <c r="F222" i="6"/>
  <c r="E222" i="6"/>
  <c r="H221" i="6"/>
  <c r="F221" i="6"/>
  <c r="E221" i="6"/>
  <c r="G221" i="6" s="1"/>
  <c r="I221" i="6" s="1"/>
  <c r="F220" i="6"/>
  <c r="E220" i="6"/>
  <c r="G220" i="6" s="1"/>
  <c r="F219" i="6"/>
  <c r="E219" i="6"/>
  <c r="F218" i="6"/>
  <c r="E218" i="6"/>
  <c r="G218" i="6" s="1"/>
  <c r="F217" i="6"/>
  <c r="E217" i="6"/>
  <c r="H216" i="6"/>
  <c r="G216" i="6"/>
  <c r="P216" i="6" s="1"/>
  <c r="F216" i="6"/>
  <c r="E216" i="6"/>
  <c r="F215" i="6"/>
  <c r="E215" i="6"/>
  <c r="Q214" i="6" a="1"/>
  <c r="Q214" i="6" s="1"/>
  <c r="H214" i="6"/>
  <c r="F214" i="6"/>
  <c r="E214" i="6"/>
  <c r="G214" i="6" s="1"/>
  <c r="H213" i="6"/>
  <c r="F213" i="6"/>
  <c r="E213" i="6"/>
  <c r="G212" i="6"/>
  <c r="F212" i="6"/>
  <c r="E212" i="6"/>
  <c r="H211" i="6"/>
  <c r="F211" i="6"/>
  <c r="E211" i="6"/>
  <c r="H210" i="6"/>
  <c r="F210" i="6"/>
  <c r="E210" i="6"/>
  <c r="G210" i="6" s="1"/>
  <c r="H209" i="6"/>
  <c r="F209" i="6"/>
  <c r="E209" i="6"/>
  <c r="G209" i="6" s="1"/>
  <c r="I209" i="6" s="1"/>
  <c r="J209" i="6" s="1"/>
  <c r="K209" i="6" s="1"/>
  <c r="L209" i="6" s="1"/>
  <c r="M209" i="6" s="1"/>
  <c r="N209" i="6" s="1"/>
  <c r="O209" i="6" s="1"/>
  <c r="F208" i="6"/>
  <c r="E208" i="6"/>
  <c r="G208" i="6" s="1"/>
  <c r="F207" i="6"/>
  <c r="E207" i="6"/>
  <c r="G206" i="6"/>
  <c r="H206" i="6" s="1"/>
  <c r="F206" i="6"/>
  <c r="E206" i="6"/>
  <c r="H205" i="6"/>
  <c r="F205" i="6"/>
  <c r="E205" i="6"/>
  <c r="H204" i="6"/>
  <c r="F204" i="6"/>
  <c r="E204" i="6"/>
  <c r="G204" i="6" s="1"/>
  <c r="F203" i="6"/>
  <c r="E203" i="6"/>
  <c r="G203" i="6" s="1"/>
  <c r="I203" i="6" s="1"/>
  <c r="F202" i="6"/>
  <c r="E202" i="6"/>
  <c r="G202" i="6" s="1"/>
  <c r="F201" i="6"/>
  <c r="E201" i="6"/>
  <c r="G200" i="6"/>
  <c r="H200" i="6" s="1"/>
  <c r="F200" i="6"/>
  <c r="E200" i="6"/>
  <c r="F199" i="6"/>
  <c r="E199" i="6"/>
  <c r="I198" i="6"/>
  <c r="G198" i="6"/>
  <c r="R198" i="6" s="1"/>
  <c r="F198" i="6"/>
  <c r="E198" i="6"/>
  <c r="F197" i="6"/>
  <c r="E197" i="6"/>
  <c r="F196" i="6"/>
  <c r="E196" i="6"/>
  <c r="G196" i="6" s="1"/>
  <c r="H195" i="6"/>
  <c r="F195" i="6"/>
  <c r="E195" i="6"/>
  <c r="G195" i="6" s="1"/>
  <c r="I195" i="6" s="1"/>
  <c r="J195" i="6" s="1"/>
  <c r="K195" i="6" s="1"/>
  <c r="L195" i="6" s="1"/>
  <c r="M195" i="6" s="1"/>
  <c r="N195" i="6" s="1"/>
  <c r="O195" i="6" s="1"/>
  <c r="F194" i="6"/>
  <c r="E194" i="6"/>
  <c r="G194" i="6" s="1"/>
  <c r="F193" i="6"/>
  <c r="E193" i="6"/>
  <c r="G192" i="6"/>
  <c r="H192" i="6" s="1"/>
  <c r="F192" i="6"/>
  <c r="E192" i="6"/>
  <c r="F191" i="6"/>
  <c r="E191" i="6"/>
  <c r="I190" i="6"/>
  <c r="G190" i="6"/>
  <c r="H190" i="6" s="1"/>
  <c r="F190" i="6"/>
  <c r="E190" i="6"/>
  <c r="H189" i="6"/>
  <c r="F189" i="6"/>
  <c r="E189" i="6"/>
  <c r="G189" i="6" s="1"/>
  <c r="I189" i="6" s="1"/>
  <c r="F188" i="6"/>
  <c r="E188" i="6"/>
  <c r="G188" i="6" s="1"/>
  <c r="H187" i="6"/>
  <c r="F187" i="6"/>
  <c r="E187" i="6"/>
  <c r="G187" i="6" s="1"/>
  <c r="I187" i="6" s="1"/>
  <c r="J187" i="6" s="1"/>
  <c r="K187" i="6" s="1"/>
  <c r="L187" i="6" s="1"/>
  <c r="M187" i="6" s="1"/>
  <c r="N187" i="6" s="1"/>
  <c r="O187" i="6" s="1"/>
  <c r="F186" i="6"/>
  <c r="E186" i="6"/>
  <c r="G186" i="6" s="1"/>
  <c r="F185" i="6"/>
  <c r="E185" i="6"/>
  <c r="G184" i="6"/>
  <c r="H184" i="6" s="1"/>
  <c r="F184" i="6"/>
  <c r="E184" i="6"/>
  <c r="F183" i="6"/>
  <c r="E183" i="6"/>
  <c r="I182" i="6"/>
  <c r="G182" i="6"/>
  <c r="H182" i="6" s="1"/>
  <c r="F182" i="6"/>
  <c r="E182" i="6"/>
  <c r="H181" i="6"/>
  <c r="F181" i="6"/>
  <c r="E181" i="6"/>
  <c r="G181" i="6" s="1"/>
  <c r="I181" i="6" s="1"/>
  <c r="F180" i="6"/>
  <c r="E180" i="6"/>
  <c r="G180" i="6" s="1"/>
  <c r="H179" i="6"/>
  <c r="F179" i="6"/>
  <c r="E179" i="6"/>
  <c r="G179" i="6" s="1"/>
  <c r="I179" i="6" s="1"/>
  <c r="J179" i="6" s="1"/>
  <c r="K179" i="6" s="1"/>
  <c r="L179" i="6" s="1"/>
  <c r="M179" i="6" s="1"/>
  <c r="N179" i="6" s="1"/>
  <c r="O179" i="6" s="1"/>
  <c r="F178" i="6"/>
  <c r="E178" i="6"/>
  <c r="G178" i="6" s="1"/>
  <c r="F177" i="6"/>
  <c r="E177" i="6"/>
  <c r="G176" i="6"/>
  <c r="H176" i="6" s="1"/>
  <c r="F176" i="6"/>
  <c r="E176" i="6"/>
  <c r="H175" i="6"/>
  <c r="F175" i="6"/>
  <c r="E175" i="6"/>
  <c r="H174" i="6"/>
  <c r="F174" i="6"/>
  <c r="E174" i="6"/>
  <c r="G174" i="6" s="1"/>
  <c r="F173" i="6"/>
  <c r="E173" i="6"/>
  <c r="G173" i="6" s="1"/>
  <c r="I173" i="6" s="1"/>
  <c r="F172" i="6"/>
  <c r="E172" i="6"/>
  <c r="G172" i="6" s="1"/>
  <c r="H171" i="6"/>
  <c r="F171" i="6"/>
  <c r="E171" i="6"/>
  <c r="H170" i="6"/>
  <c r="G170" i="6"/>
  <c r="R170" i="6" s="1"/>
  <c r="F170" i="6"/>
  <c r="E170" i="6"/>
  <c r="P169" i="6"/>
  <c r="J169" i="6"/>
  <c r="K169" i="6" s="1"/>
  <c r="L169" i="6" s="1"/>
  <c r="M169" i="6" s="1"/>
  <c r="N169" i="6" s="1"/>
  <c r="O169" i="6" s="1"/>
  <c r="H169" i="6"/>
  <c r="F169" i="6"/>
  <c r="E169" i="6"/>
  <c r="G169" i="6" s="1"/>
  <c r="I169" i="6" s="1"/>
  <c r="F168" i="6"/>
  <c r="E168" i="6"/>
  <c r="G168" i="6" s="1"/>
  <c r="F167" i="6"/>
  <c r="E167" i="6"/>
  <c r="G167" i="6" s="1"/>
  <c r="I167" i="6" s="1"/>
  <c r="H166" i="6"/>
  <c r="G166" i="6"/>
  <c r="R166" i="6" s="1"/>
  <c r="F166" i="6"/>
  <c r="E166" i="6"/>
  <c r="F165" i="6"/>
  <c r="E165" i="6"/>
  <c r="I164" i="6"/>
  <c r="G164" i="6"/>
  <c r="H164" i="6" s="1"/>
  <c r="F164" i="6"/>
  <c r="E164" i="6"/>
  <c r="P163" i="6"/>
  <c r="J163" i="6"/>
  <c r="K163" i="6" s="1"/>
  <c r="L163" i="6" s="1"/>
  <c r="M163" i="6" s="1"/>
  <c r="N163" i="6" s="1"/>
  <c r="O163" i="6" s="1"/>
  <c r="H163" i="6"/>
  <c r="F163" i="6"/>
  <c r="E163" i="6"/>
  <c r="G163" i="6" s="1"/>
  <c r="I163" i="6" s="1"/>
  <c r="F162" i="6"/>
  <c r="E162" i="6"/>
  <c r="G162" i="6" s="1"/>
  <c r="F161" i="6"/>
  <c r="E161" i="6"/>
  <c r="G161" i="6" s="1"/>
  <c r="I161" i="6" s="1"/>
  <c r="H160" i="6"/>
  <c r="G160" i="6"/>
  <c r="R160" i="6" s="1"/>
  <c r="F160" i="6"/>
  <c r="E160" i="6"/>
  <c r="F159" i="6"/>
  <c r="E159" i="6"/>
  <c r="I158" i="6"/>
  <c r="G158" i="6"/>
  <c r="H158" i="6" s="1"/>
  <c r="F158" i="6"/>
  <c r="E158" i="6"/>
  <c r="H157" i="6"/>
  <c r="F157" i="6"/>
  <c r="E157" i="6"/>
  <c r="F156" i="6"/>
  <c r="E156" i="6"/>
  <c r="G156" i="6" s="1"/>
  <c r="H155" i="6"/>
  <c r="F155" i="6"/>
  <c r="E155" i="6"/>
  <c r="G155" i="6" s="1"/>
  <c r="I155" i="6" s="1"/>
  <c r="J155" i="6" s="1"/>
  <c r="K155" i="6" s="1"/>
  <c r="L155" i="6" s="1"/>
  <c r="M155" i="6" s="1"/>
  <c r="N155" i="6" s="1"/>
  <c r="O155" i="6" s="1"/>
  <c r="F154" i="6"/>
  <c r="E154" i="6"/>
  <c r="G154" i="6" s="1"/>
  <c r="F153" i="6"/>
  <c r="E153" i="6"/>
  <c r="G152" i="6"/>
  <c r="H152" i="6" s="1"/>
  <c r="F152" i="6"/>
  <c r="E152" i="6"/>
  <c r="F151" i="6"/>
  <c r="E151" i="6"/>
  <c r="I150" i="6"/>
  <c r="G150" i="6"/>
  <c r="H150" i="6" s="1"/>
  <c r="F150" i="6"/>
  <c r="E150" i="6"/>
  <c r="P149" i="6"/>
  <c r="J149" i="6"/>
  <c r="K149" i="6" s="1"/>
  <c r="L149" i="6" s="1"/>
  <c r="M149" i="6" s="1"/>
  <c r="N149" i="6" s="1"/>
  <c r="O149" i="6" s="1"/>
  <c r="H149" i="6"/>
  <c r="F149" i="6"/>
  <c r="E149" i="6"/>
  <c r="G149" i="6" s="1"/>
  <c r="I149" i="6" s="1"/>
  <c r="F148" i="6"/>
  <c r="E148" i="6"/>
  <c r="G148" i="6" s="1"/>
  <c r="F147" i="6"/>
  <c r="E147" i="6"/>
  <c r="G147" i="6" s="1"/>
  <c r="I147" i="6" s="1"/>
  <c r="H146" i="6"/>
  <c r="G146" i="6"/>
  <c r="R146" i="6" s="1"/>
  <c r="F146" i="6"/>
  <c r="E146" i="6"/>
  <c r="H145" i="6"/>
  <c r="F145" i="6"/>
  <c r="E145" i="6"/>
  <c r="I144" i="6"/>
  <c r="G144" i="6"/>
  <c r="H144" i="6" s="1"/>
  <c r="F144" i="6"/>
  <c r="E144" i="6"/>
  <c r="H143" i="6"/>
  <c r="F143" i="6"/>
  <c r="E143" i="6"/>
  <c r="G143" i="6" s="1"/>
  <c r="I143" i="6" s="1"/>
  <c r="F142" i="6"/>
  <c r="E142" i="6"/>
  <c r="G142" i="6" s="1"/>
  <c r="F141" i="6"/>
  <c r="E141" i="6"/>
  <c r="G141" i="6" s="1"/>
  <c r="I141" i="6" s="1"/>
  <c r="F140" i="6"/>
  <c r="E140" i="6"/>
  <c r="G140" i="6" s="1"/>
  <c r="H139" i="6"/>
  <c r="F139" i="6"/>
  <c r="E139" i="6"/>
  <c r="G138" i="6"/>
  <c r="H138" i="6" s="1"/>
  <c r="F138" i="6"/>
  <c r="E138" i="6"/>
  <c r="F137" i="6"/>
  <c r="E137" i="6"/>
  <c r="I136" i="6"/>
  <c r="G136" i="6"/>
  <c r="R136" i="6" s="1"/>
  <c r="F136" i="6"/>
  <c r="E136" i="6"/>
  <c r="F135" i="6"/>
  <c r="E135" i="6"/>
  <c r="F134" i="6"/>
  <c r="E134" i="6"/>
  <c r="G134" i="6" s="1"/>
  <c r="F133" i="6"/>
  <c r="E133" i="6"/>
  <c r="G133" i="6" s="1"/>
  <c r="I133" i="6" s="1"/>
  <c r="F132" i="6"/>
  <c r="E132" i="6"/>
  <c r="G132" i="6" s="1"/>
  <c r="F131" i="6"/>
  <c r="E131" i="6"/>
  <c r="G130" i="6"/>
  <c r="H130" i="6" s="1"/>
  <c r="F130" i="6"/>
  <c r="E130" i="6"/>
  <c r="F129" i="6"/>
  <c r="E129" i="6"/>
  <c r="I128" i="6"/>
  <c r="G128" i="6"/>
  <c r="R128" i="6" s="1"/>
  <c r="F128" i="6"/>
  <c r="E128" i="6"/>
  <c r="F127" i="6"/>
  <c r="E127" i="6"/>
  <c r="F126" i="6"/>
  <c r="E126" i="6"/>
  <c r="G126" i="6" s="1"/>
  <c r="H125" i="6"/>
  <c r="F125" i="6"/>
  <c r="E125" i="6"/>
  <c r="G125" i="6" s="1"/>
  <c r="I125" i="6" s="1"/>
  <c r="J125" i="6" s="1"/>
  <c r="K125" i="6" s="1"/>
  <c r="L125" i="6" s="1"/>
  <c r="M125" i="6" s="1"/>
  <c r="N125" i="6" s="1"/>
  <c r="O125" i="6" s="1"/>
  <c r="F124" i="6"/>
  <c r="E124" i="6"/>
  <c r="G124" i="6" s="1"/>
  <c r="F123" i="6"/>
  <c r="E123" i="6"/>
  <c r="H122" i="6"/>
  <c r="G122" i="6"/>
  <c r="R122" i="6" s="1"/>
  <c r="F122" i="6"/>
  <c r="E122" i="6"/>
  <c r="H121" i="6"/>
  <c r="F121" i="6"/>
  <c r="E121" i="6"/>
  <c r="G121" i="6" s="1"/>
  <c r="I121" i="6" s="1"/>
  <c r="F120" i="6"/>
  <c r="E120" i="6"/>
  <c r="G120" i="6" s="1"/>
  <c r="F119" i="6"/>
  <c r="E119" i="6"/>
  <c r="F118" i="6"/>
  <c r="E118" i="6"/>
  <c r="G118" i="6" s="1"/>
  <c r="F117" i="6"/>
  <c r="E117" i="6"/>
  <c r="H116" i="6"/>
  <c r="G116" i="6"/>
  <c r="P116" i="6" s="1"/>
  <c r="F116" i="6"/>
  <c r="E116" i="6"/>
  <c r="P115" i="6"/>
  <c r="J115" i="6"/>
  <c r="K115" i="6" s="1"/>
  <c r="L115" i="6" s="1"/>
  <c r="M115" i="6" s="1"/>
  <c r="N115" i="6" s="1"/>
  <c r="O115" i="6" s="1"/>
  <c r="H115" i="6"/>
  <c r="F115" i="6"/>
  <c r="E115" i="6"/>
  <c r="G115" i="6" s="1"/>
  <c r="I115" i="6" s="1"/>
  <c r="H114" i="6"/>
  <c r="F114" i="6"/>
  <c r="E114" i="6"/>
  <c r="G114" i="6" s="1"/>
  <c r="F113" i="6"/>
  <c r="E113" i="6"/>
  <c r="G112" i="6"/>
  <c r="F112" i="6"/>
  <c r="E112" i="6"/>
  <c r="F111" i="6"/>
  <c r="E111" i="6"/>
  <c r="I110" i="6"/>
  <c r="G110" i="6"/>
  <c r="H110" i="6" s="1"/>
  <c r="F110" i="6"/>
  <c r="E110" i="6"/>
  <c r="H109" i="6"/>
  <c r="F109" i="6"/>
  <c r="E109" i="6"/>
  <c r="G109" i="6" s="1"/>
  <c r="I109" i="6" s="1"/>
  <c r="F108" i="6"/>
  <c r="E108" i="6"/>
  <c r="G108" i="6" s="1"/>
  <c r="F107" i="6"/>
  <c r="E107" i="6"/>
  <c r="G107" i="6" s="1"/>
  <c r="I107" i="6" s="1"/>
  <c r="F106" i="6"/>
  <c r="E106" i="6"/>
  <c r="G106" i="6" s="1"/>
  <c r="F105" i="6"/>
  <c r="E105" i="6"/>
  <c r="G104" i="6"/>
  <c r="H104" i="6" s="1"/>
  <c r="F104" i="6"/>
  <c r="E104" i="6"/>
  <c r="F103" i="6"/>
  <c r="E103" i="6"/>
  <c r="I102" i="6"/>
  <c r="G102" i="6"/>
  <c r="H102" i="6" s="1"/>
  <c r="F102" i="6"/>
  <c r="E102" i="6"/>
  <c r="H101" i="6"/>
  <c r="F101" i="6"/>
  <c r="E101" i="6"/>
  <c r="G101" i="6" s="1"/>
  <c r="I101" i="6" s="1"/>
  <c r="F100" i="6"/>
  <c r="E100" i="6"/>
  <c r="G100" i="6" s="1"/>
  <c r="F99" i="6"/>
  <c r="E99" i="6"/>
  <c r="G99" i="6" s="1"/>
  <c r="I99" i="6" s="1"/>
  <c r="F98" i="6"/>
  <c r="E98" i="6"/>
  <c r="G98" i="6" s="1"/>
  <c r="F97" i="6"/>
  <c r="E97" i="6"/>
  <c r="G96" i="6"/>
  <c r="H96" i="6" s="1"/>
  <c r="F96" i="6"/>
  <c r="E96" i="6"/>
  <c r="F95" i="6"/>
  <c r="E95" i="6"/>
  <c r="I94" i="6"/>
  <c r="G94" i="6"/>
  <c r="H94" i="6" s="1"/>
  <c r="F94" i="6"/>
  <c r="E94" i="6"/>
  <c r="H93" i="6"/>
  <c r="F93" i="6"/>
  <c r="E93" i="6"/>
  <c r="G93" i="6" s="1"/>
  <c r="I93" i="6" s="1"/>
  <c r="F92" i="6"/>
  <c r="E92" i="6"/>
  <c r="G92" i="6" s="1"/>
  <c r="F91" i="6"/>
  <c r="E91" i="6"/>
  <c r="H90" i="6"/>
  <c r="G90" i="6"/>
  <c r="R90" i="6" s="1"/>
  <c r="F90" i="6"/>
  <c r="E90" i="6"/>
  <c r="F89" i="6"/>
  <c r="E89" i="6"/>
  <c r="I88" i="6"/>
  <c r="G88" i="6"/>
  <c r="F88" i="6"/>
  <c r="E88" i="6"/>
  <c r="F87" i="6"/>
  <c r="E87" i="6"/>
  <c r="F86" i="6"/>
  <c r="E86" i="6"/>
  <c r="G86" i="6" s="1"/>
  <c r="F85" i="6"/>
  <c r="E85" i="6"/>
  <c r="G85" i="6" s="1"/>
  <c r="I85" i="6" s="1"/>
  <c r="F84" i="6"/>
  <c r="E84" i="6"/>
  <c r="G84" i="6" s="1"/>
  <c r="F83" i="6"/>
  <c r="E83" i="6"/>
  <c r="G82" i="6"/>
  <c r="H82" i="6" s="1"/>
  <c r="F82" i="6"/>
  <c r="E82" i="6"/>
  <c r="F81" i="6"/>
  <c r="E81" i="6"/>
  <c r="I80" i="6"/>
  <c r="G80" i="6"/>
  <c r="F80" i="6"/>
  <c r="E80" i="6"/>
  <c r="H79" i="6"/>
  <c r="F79" i="6"/>
  <c r="E79" i="6"/>
  <c r="F78" i="6"/>
  <c r="E78" i="6"/>
  <c r="G78" i="6" s="1"/>
  <c r="H77" i="6"/>
  <c r="F77" i="6"/>
  <c r="E77" i="6"/>
  <c r="G77" i="6" s="1"/>
  <c r="I77" i="6" s="1"/>
  <c r="J77" i="6" s="1"/>
  <c r="K77" i="6" s="1"/>
  <c r="L77" i="6" s="1"/>
  <c r="M77" i="6" s="1"/>
  <c r="N77" i="6" s="1"/>
  <c r="O77" i="6" s="1"/>
  <c r="F76" i="6"/>
  <c r="E76" i="6"/>
  <c r="G76" i="6" s="1"/>
  <c r="F75" i="6"/>
  <c r="E75" i="6"/>
  <c r="G74" i="6"/>
  <c r="H74" i="6" s="1"/>
  <c r="F74" i="6"/>
  <c r="E74" i="6"/>
  <c r="F73" i="6"/>
  <c r="E73" i="6"/>
  <c r="I72" i="6"/>
  <c r="G72" i="6"/>
  <c r="F72" i="6"/>
  <c r="E72" i="6"/>
  <c r="F71" i="6"/>
  <c r="E71" i="6"/>
  <c r="F70" i="6"/>
  <c r="E70" i="6"/>
  <c r="G70" i="6" s="1"/>
  <c r="F69" i="6"/>
  <c r="E69" i="6"/>
  <c r="G69" i="6" s="1"/>
  <c r="I69" i="6" s="1"/>
  <c r="F68" i="6"/>
  <c r="E68" i="6"/>
  <c r="G68" i="6" s="1"/>
  <c r="F67" i="6"/>
  <c r="E67" i="6"/>
  <c r="H66" i="6"/>
  <c r="G66" i="6"/>
  <c r="R66" i="6" s="1"/>
  <c r="F66" i="6"/>
  <c r="E66" i="6"/>
  <c r="H65" i="6"/>
  <c r="F65" i="6"/>
  <c r="E65" i="6"/>
  <c r="G65" i="6" s="1"/>
  <c r="I65" i="6" s="1"/>
  <c r="F64" i="6"/>
  <c r="E64" i="6"/>
  <c r="G64" i="6" s="1"/>
  <c r="F63" i="6"/>
  <c r="E63" i="6"/>
  <c r="F62" i="6"/>
  <c r="E62" i="6"/>
  <c r="G62" i="6" s="1"/>
  <c r="F61" i="6"/>
  <c r="E61" i="6"/>
  <c r="G60" i="6"/>
  <c r="F60" i="6"/>
  <c r="E60" i="6"/>
  <c r="F59" i="6"/>
  <c r="E59" i="6"/>
  <c r="I58" i="6"/>
  <c r="G58" i="6"/>
  <c r="H58" i="6" s="1"/>
  <c r="F58" i="6"/>
  <c r="E58" i="6"/>
  <c r="H57" i="6"/>
  <c r="F57" i="6"/>
  <c r="E57" i="6"/>
  <c r="G57" i="6" s="1"/>
  <c r="I57" i="6" s="1"/>
  <c r="F56" i="6"/>
  <c r="E56" i="6"/>
  <c r="G56" i="6" s="1"/>
  <c r="F55" i="6"/>
  <c r="E55" i="6"/>
  <c r="F54" i="6"/>
  <c r="E54" i="6"/>
  <c r="G54" i="6" s="1"/>
  <c r="F53" i="6"/>
  <c r="E53" i="6"/>
  <c r="G52" i="6"/>
  <c r="F52" i="6"/>
  <c r="E52" i="6"/>
  <c r="F51" i="6"/>
  <c r="E51" i="6"/>
  <c r="I50" i="6"/>
  <c r="G50" i="6"/>
  <c r="H50" i="6" s="1"/>
  <c r="F50" i="6"/>
  <c r="E50" i="6"/>
  <c r="H49" i="6"/>
  <c r="F49" i="6"/>
  <c r="E49" i="6"/>
  <c r="G49" i="6" s="1"/>
  <c r="I49" i="6" s="1"/>
  <c r="F48" i="6"/>
  <c r="E48" i="6"/>
  <c r="G48" i="6" s="1"/>
  <c r="F47" i="6"/>
  <c r="E47" i="6"/>
  <c r="F46" i="6"/>
  <c r="E46" i="6"/>
  <c r="G46" i="6" s="1"/>
  <c r="F45" i="6"/>
  <c r="E45" i="6"/>
  <c r="G44" i="6"/>
  <c r="F44" i="6"/>
  <c r="E44" i="6"/>
  <c r="F43" i="6"/>
  <c r="E43" i="6"/>
  <c r="I42" i="6"/>
  <c r="G42" i="6"/>
  <c r="H42" i="6" s="1"/>
  <c r="F42" i="6"/>
  <c r="E42" i="6"/>
  <c r="H41" i="6"/>
  <c r="F41" i="6"/>
  <c r="E41" i="6"/>
  <c r="G41" i="6" s="1"/>
  <c r="I41" i="6" s="1"/>
  <c r="F40" i="6"/>
  <c r="E40" i="6"/>
  <c r="G40" i="6" s="1"/>
  <c r="F39" i="6"/>
  <c r="E39" i="6"/>
  <c r="F38" i="6"/>
  <c r="E38" i="6"/>
  <c r="G38" i="6" s="1"/>
  <c r="F37" i="6"/>
  <c r="E37" i="6"/>
  <c r="G36" i="6"/>
  <c r="H36" i="6" s="1"/>
  <c r="F36" i="6"/>
  <c r="E36" i="6"/>
  <c r="F35" i="6"/>
  <c r="E35" i="6"/>
  <c r="I34" i="6"/>
  <c r="G34" i="6"/>
  <c r="H34" i="6" s="1"/>
  <c r="F34" i="6"/>
  <c r="E34" i="6"/>
  <c r="H33" i="6"/>
  <c r="F33" i="6"/>
  <c r="E33" i="6"/>
  <c r="G33" i="6" s="1"/>
  <c r="I33" i="6" s="1"/>
  <c r="F32" i="6"/>
  <c r="E32" i="6"/>
  <c r="G32" i="6" s="1"/>
  <c r="F31" i="6"/>
  <c r="E31" i="6"/>
  <c r="G31" i="6" s="1"/>
  <c r="I31" i="6" s="1"/>
  <c r="F30" i="6"/>
  <c r="E30" i="6"/>
  <c r="G30" i="6" s="1"/>
  <c r="F29" i="6"/>
  <c r="E29" i="6"/>
  <c r="G28" i="6"/>
  <c r="H28" i="6" s="1"/>
  <c r="F28" i="6"/>
  <c r="E28" i="6"/>
  <c r="F27" i="6"/>
  <c r="E27" i="6"/>
  <c r="I26" i="6"/>
  <c r="G26" i="6"/>
  <c r="H26" i="6" s="1"/>
  <c r="F26" i="6"/>
  <c r="E26" i="6"/>
  <c r="F25" i="6"/>
  <c r="E25" i="6"/>
  <c r="F24" i="6"/>
  <c r="E24" i="6"/>
  <c r="G24" i="6" s="1"/>
  <c r="F23" i="6"/>
  <c r="E23" i="6"/>
  <c r="G23" i="6" s="1"/>
  <c r="I23" i="6" s="1"/>
  <c r="F22" i="6"/>
  <c r="E22" i="6"/>
  <c r="G22" i="6" s="1"/>
  <c r="F21" i="6"/>
  <c r="E21" i="6"/>
  <c r="G20" i="6"/>
  <c r="H20" i="6" s="1"/>
  <c r="F20" i="6"/>
  <c r="E20" i="6"/>
  <c r="F19" i="6"/>
  <c r="E19" i="6"/>
  <c r="I18" i="6"/>
  <c r="G18" i="6"/>
  <c r="H18" i="6" s="1"/>
  <c r="F18" i="6"/>
  <c r="E18" i="6"/>
  <c r="H17" i="6"/>
  <c r="F17" i="6"/>
  <c r="E17" i="6"/>
  <c r="G17" i="6" s="1"/>
  <c r="I17" i="6" s="1"/>
  <c r="F16" i="6"/>
  <c r="E16" i="6"/>
  <c r="G16" i="6" s="1"/>
  <c r="F15" i="6"/>
  <c r="E15" i="6"/>
  <c r="F14" i="6"/>
  <c r="E14" i="6"/>
  <c r="G14" i="6" s="1"/>
  <c r="F13" i="6"/>
  <c r="E13" i="6"/>
  <c r="G12" i="6"/>
  <c r="F12" i="6"/>
  <c r="E12" i="6"/>
  <c r="H11" i="6"/>
  <c r="F11" i="6"/>
  <c r="E11" i="6"/>
  <c r="G11" i="6" s="1"/>
  <c r="I11" i="6" s="1"/>
  <c r="F10" i="6"/>
  <c r="E10" i="6"/>
  <c r="G10" i="6" s="1"/>
  <c r="AE9" i="6"/>
  <c r="I9" i="6"/>
  <c r="G9" i="6"/>
  <c r="F9" i="6"/>
  <c r="E9" i="6"/>
  <c r="F8" i="6"/>
  <c r="E8" i="6"/>
  <c r="F7" i="6"/>
  <c r="E7" i="6"/>
  <c r="G7" i="6" s="1"/>
  <c r="F6" i="6"/>
  <c r="E6" i="6"/>
  <c r="F5" i="6"/>
  <c r="E5" i="6"/>
  <c r="G5" i="6" s="1"/>
  <c r="F4" i="6"/>
  <c r="E4" i="6"/>
  <c r="G3" i="6"/>
  <c r="F3" i="6"/>
  <c r="E3" i="6"/>
  <c r="F2" i="6"/>
  <c r="E2" i="6"/>
  <c r="M331" i="2" a="1"/>
  <c r="M331" i="2" s="1"/>
  <c r="L331" i="2" a="1"/>
  <c r="L331" i="2" s="1"/>
  <c r="J331" i="2"/>
  <c r="H331" i="2"/>
  <c r="G331" i="2"/>
  <c r="F331" i="2"/>
  <c r="M330" i="2"/>
  <c r="M330" i="2" a="1"/>
  <c r="L330" i="2"/>
  <c r="L330" i="2" a="1"/>
  <c r="K330" i="2"/>
  <c r="J330" i="2"/>
  <c r="H330" i="2"/>
  <c r="G330" i="2"/>
  <c r="I330" i="2" s="1"/>
  <c r="F330" i="2"/>
  <c r="M329" i="2" a="1"/>
  <c r="M329" i="2" s="1"/>
  <c r="L329" i="2" a="1"/>
  <c r="L329" i="2" s="1"/>
  <c r="J329" i="2"/>
  <c r="H329" i="2"/>
  <c r="I329" i="2" s="1"/>
  <c r="K329" i="2" s="1"/>
  <c r="G329" i="2"/>
  <c r="F329" i="2"/>
  <c r="M328" i="2"/>
  <c r="M328" i="2" a="1"/>
  <c r="L328" i="2"/>
  <c r="L328" i="2" a="1"/>
  <c r="J328" i="2"/>
  <c r="I328" i="2"/>
  <c r="K328" i="2" s="1"/>
  <c r="H328" i="2"/>
  <c r="G328" i="2"/>
  <c r="F328" i="2"/>
  <c r="M327" i="2" a="1"/>
  <c r="M327" i="2" s="1"/>
  <c r="L327" i="2" a="1"/>
  <c r="L327" i="2" s="1"/>
  <c r="J327" i="2"/>
  <c r="H327" i="2"/>
  <c r="G327" i="2"/>
  <c r="I327" i="2" s="1"/>
  <c r="K327" i="2" s="1"/>
  <c r="F327" i="2"/>
  <c r="M326" i="2"/>
  <c r="M326" i="2" a="1"/>
  <c r="L326" i="2"/>
  <c r="L326" i="2" a="1"/>
  <c r="J326" i="2"/>
  <c r="I326" i="2"/>
  <c r="H326" i="2"/>
  <c r="G326" i="2"/>
  <c r="F326" i="2"/>
  <c r="M325" i="2" a="1"/>
  <c r="M325" i="2" s="1"/>
  <c r="L325" i="2" a="1"/>
  <c r="L325" i="2" s="1"/>
  <c r="J325" i="2"/>
  <c r="H325" i="2"/>
  <c r="I325" i="2" s="1"/>
  <c r="K325" i="2" s="1"/>
  <c r="G325" i="2"/>
  <c r="F325" i="2"/>
  <c r="M324" i="2"/>
  <c r="M324" i="2" a="1"/>
  <c r="L324" i="2"/>
  <c r="L324" i="2" a="1"/>
  <c r="J324" i="2"/>
  <c r="H324" i="2"/>
  <c r="G324" i="2"/>
  <c r="I324" i="2" s="1"/>
  <c r="F324" i="2"/>
  <c r="M323" i="2" a="1"/>
  <c r="M323" i="2" s="1"/>
  <c r="L323" i="2" a="1"/>
  <c r="L323" i="2" s="1"/>
  <c r="J323" i="2"/>
  <c r="H323" i="2"/>
  <c r="G323" i="2"/>
  <c r="F323" i="2"/>
  <c r="M322" i="2"/>
  <c r="M322" i="2" a="1"/>
  <c r="L322" i="2"/>
  <c r="L322" i="2" a="1"/>
  <c r="K322" i="2"/>
  <c r="J322" i="2"/>
  <c r="H322" i="2"/>
  <c r="G322" i="2"/>
  <c r="I322" i="2" s="1"/>
  <c r="F322" i="2"/>
  <c r="M321" i="2" a="1"/>
  <c r="M321" i="2" s="1"/>
  <c r="L321" i="2" a="1"/>
  <c r="L321" i="2" s="1"/>
  <c r="J321" i="2"/>
  <c r="H321" i="2"/>
  <c r="I321" i="2" s="1"/>
  <c r="K321" i="2" s="1"/>
  <c r="G321" i="2"/>
  <c r="F321" i="2"/>
  <c r="M320" i="2"/>
  <c r="M320" i="2" a="1"/>
  <c r="L320" i="2"/>
  <c r="L320" i="2" a="1"/>
  <c r="J320" i="2"/>
  <c r="I320" i="2"/>
  <c r="K320" i="2" s="1"/>
  <c r="H320" i="2"/>
  <c r="G320" i="2"/>
  <c r="F320" i="2"/>
  <c r="M319" i="2" a="1"/>
  <c r="M319" i="2" s="1"/>
  <c r="L319" i="2" a="1"/>
  <c r="L319" i="2" s="1"/>
  <c r="J319" i="2"/>
  <c r="H319" i="2"/>
  <c r="G319" i="2"/>
  <c r="I319" i="2" s="1"/>
  <c r="K319" i="2" s="1"/>
  <c r="F319" i="2"/>
  <c r="M318" i="2"/>
  <c r="M318" i="2" a="1"/>
  <c r="L318" i="2"/>
  <c r="L318" i="2" a="1"/>
  <c r="J318" i="2"/>
  <c r="I318" i="2"/>
  <c r="H318" i="2"/>
  <c r="G318" i="2"/>
  <c r="F318" i="2"/>
  <c r="M317" i="2" a="1"/>
  <c r="M317" i="2" s="1"/>
  <c r="L317" i="2" a="1"/>
  <c r="L317" i="2" s="1"/>
  <c r="J317" i="2"/>
  <c r="H317" i="2"/>
  <c r="I317" i="2" s="1"/>
  <c r="K317" i="2" s="1"/>
  <c r="G317" i="2"/>
  <c r="F317" i="2"/>
  <c r="M316" i="2"/>
  <c r="M316" i="2" a="1"/>
  <c r="L316" i="2"/>
  <c r="L316" i="2" a="1"/>
  <c r="J316" i="2"/>
  <c r="H316" i="2"/>
  <c r="G316" i="2"/>
  <c r="I316" i="2" s="1"/>
  <c r="F316" i="2"/>
  <c r="M315" i="2" a="1"/>
  <c r="M315" i="2" s="1"/>
  <c r="L315" i="2" a="1"/>
  <c r="L315" i="2" s="1"/>
  <c r="J315" i="2"/>
  <c r="H315" i="2"/>
  <c r="G315" i="2"/>
  <c r="I315" i="2" s="1"/>
  <c r="F315" i="2"/>
  <c r="H314" i="2"/>
  <c r="G314" i="2"/>
  <c r="I314" i="2" s="1"/>
  <c r="F314" i="2"/>
  <c r="H313" i="2"/>
  <c r="G313" i="2"/>
  <c r="F313" i="2"/>
  <c r="I312" i="2"/>
  <c r="H312" i="2"/>
  <c r="G312" i="2"/>
  <c r="F312" i="2"/>
  <c r="K311" i="2"/>
  <c r="H311" i="2"/>
  <c r="G311" i="2"/>
  <c r="I311" i="2" s="1"/>
  <c r="J311" i="2" s="1"/>
  <c r="F311" i="2"/>
  <c r="H310" i="2"/>
  <c r="G310" i="2"/>
  <c r="F310" i="2"/>
  <c r="H309" i="2"/>
  <c r="I309" i="2" s="1"/>
  <c r="G309" i="2"/>
  <c r="F309" i="2"/>
  <c r="K308" i="2"/>
  <c r="H308" i="2"/>
  <c r="G308" i="2"/>
  <c r="I308" i="2" s="1"/>
  <c r="J308" i="2" s="1"/>
  <c r="F308" i="2"/>
  <c r="H307" i="2"/>
  <c r="G307" i="2"/>
  <c r="F307" i="2"/>
  <c r="H306" i="2"/>
  <c r="G306" i="2"/>
  <c r="I306" i="2" s="1"/>
  <c r="F306" i="2"/>
  <c r="J305" i="2"/>
  <c r="I305" i="2"/>
  <c r="H305" i="2"/>
  <c r="G305" i="2"/>
  <c r="F305" i="2"/>
  <c r="I304" i="2"/>
  <c r="H304" i="2"/>
  <c r="G304" i="2"/>
  <c r="F304" i="2"/>
  <c r="K303" i="2"/>
  <c r="H303" i="2"/>
  <c r="G303" i="2"/>
  <c r="I303" i="2" s="1"/>
  <c r="J303" i="2" s="1"/>
  <c r="F303" i="2"/>
  <c r="I302" i="2"/>
  <c r="H302" i="2"/>
  <c r="G302" i="2"/>
  <c r="F302" i="2"/>
  <c r="H301" i="2"/>
  <c r="I301" i="2" s="1"/>
  <c r="G301" i="2"/>
  <c r="F301" i="2"/>
  <c r="H300" i="2"/>
  <c r="G300" i="2"/>
  <c r="I300" i="2" s="1"/>
  <c r="K300" i="2" s="1"/>
  <c r="F300" i="2"/>
  <c r="H299" i="2"/>
  <c r="G299" i="2"/>
  <c r="F299" i="2"/>
  <c r="K298" i="2"/>
  <c r="H298" i="2"/>
  <c r="G298" i="2"/>
  <c r="I298" i="2" s="1"/>
  <c r="F298" i="2"/>
  <c r="P297" i="2"/>
  <c r="Q297" i="2" s="1"/>
  <c r="I297" i="2"/>
  <c r="J297" i="2" s="1"/>
  <c r="H297" i="2"/>
  <c r="G297" i="2"/>
  <c r="F297" i="2"/>
  <c r="I296" i="2"/>
  <c r="H296" i="2"/>
  <c r="G296" i="2"/>
  <c r="F296" i="2"/>
  <c r="K295" i="2"/>
  <c r="H295" i="2"/>
  <c r="G295" i="2"/>
  <c r="I295" i="2" s="1"/>
  <c r="J295" i="2" s="1"/>
  <c r="F295" i="2"/>
  <c r="H294" i="2"/>
  <c r="G294" i="2"/>
  <c r="F294" i="2"/>
  <c r="H293" i="2"/>
  <c r="I293" i="2" s="1"/>
  <c r="G293" i="2"/>
  <c r="F293" i="2"/>
  <c r="K292" i="2"/>
  <c r="J292" i="2"/>
  <c r="H292" i="2"/>
  <c r="G292" i="2"/>
  <c r="I292" i="2" s="1"/>
  <c r="F292" i="2"/>
  <c r="H291" i="2"/>
  <c r="G291" i="2"/>
  <c r="F291" i="2"/>
  <c r="H290" i="2"/>
  <c r="G290" i="2"/>
  <c r="I290" i="2" s="1"/>
  <c r="K290" i="2" s="1"/>
  <c r="F290" i="2"/>
  <c r="I289" i="2"/>
  <c r="P289" i="2" s="1"/>
  <c r="Q289" i="2" s="1"/>
  <c r="H289" i="2"/>
  <c r="G289" i="2"/>
  <c r="F289" i="2"/>
  <c r="I288" i="2"/>
  <c r="H288" i="2"/>
  <c r="G288" i="2"/>
  <c r="F288" i="2"/>
  <c r="H287" i="2"/>
  <c r="G287" i="2"/>
  <c r="I287" i="2" s="1"/>
  <c r="J287" i="2" s="1"/>
  <c r="F287" i="2"/>
  <c r="I286" i="2"/>
  <c r="H286" i="2"/>
  <c r="G286" i="2"/>
  <c r="F286" i="2"/>
  <c r="H285" i="2"/>
  <c r="I285" i="2" s="1"/>
  <c r="G285" i="2"/>
  <c r="F285" i="2"/>
  <c r="H284" i="2"/>
  <c r="G284" i="2"/>
  <c r="I284" i="2" s="1"/>
  <c r="K284" i="2" s="1"/>
  <c r="F284" i="2"/>
  <c r="H283" i="2"/>
  <c r="G283" i="2"/>
  <c r="F283" i="2"/>
  <c r="K282" i="2"/>
  <c r="H282" i="2"/>
  <c r="G282" i="2"/>
  <c r="I282" i="2" s="1"/>
  <c r="F282" i="2"/>
  <c r="H281" i="2"/>
  <c r="G281" i="2"/>
  <c r="I281" i="2" s="1"/>
  <c r="F281" i="2"/>
  <c r="H280" i="2"/>
  <c r="I280" i="2" s="1"/>
  <c r="G280" i="2"/>
  <c r="F280" i="2"/>
  <c r="I279" i="2"/>
  <c r="H279" i="2"/>
  <c r="G279" i="2"/>
  <c r="F279" i="2"/>
  <c r="J278" i="2"/>
  <c r="H278" i="2"/>
  <c r="G278" i="2"/>
  <c r="I278" i="2" s="1"/>
  <c r="F278" i="2"/>
  <c r="H277" i="2"/>
  <c r="G277" i="2"/>
  <c r="I277" i="2" s="1"/>
  <c r="F277" i="2"/>
  <c r="J276" i="2"/>
  <c r="I276" i="2"/>
  <c r="K276" i="2" s="1"/>
  <c r="H276" i="2"/>
  <c r="G276" i="2"/>
  <c r="F276" i="2"/>
  <c r="I275" i="2"/>
  <c r="H275" i="2"/>
  <c r="G275" i="2"/>
  <c r="F275" i="2"/>
  <c r="H274" i="2"/>
  <c r="G274" i="2"/>
  <c r="I274" i="2" s="1"/>
  <c r="F274" i="2"/>
  <c r="I273" i="2"/>
  <c r="H273" i="2"/>
  <c r="G273" i="2"/>
  <c r="F273" i="2"/>
  <c r="H272" i="2"/>
  <c r="I272" i="2" s="1"/>
  <c r="G272" i="2"/>
  <c r="F272" i="2"/>
  <c r="H271" i="2"/>
  <c r="G271" i="2"/>
  <c r="I271" i="2" s="1"/>
  <c r="F271" i="2"/>
  <c r="K270" i="2"/>
  <c r="J270" i="2"/>
  <c r="H270" i="2"/>
  <c r="G270" i="2"/>
  <c r="I270" i="2" s="1"/>
  <c r="F270" i="2"/>
  <c r="H269" i="2"/>
  <c r="G269" i="2"/>
  <c r="J269" i="2" s="1"/>
  <c r="F269" i="2"/>
  <c r="J268" i="2"/>
  <c r="H268" i="2"/>
  <c r="I268" i="2" s="1"/>
  <c r="G268" i="2"/>
  <c r="F268" i="2"/>
  <c r="J267" i="2"/>
  <c r="I267" i="2"/>
  <c r="H267" i="2"/>
  <c r="G267" i="2"/>
  <c r="F267" i="2"/>
  <c r="H266" i="2"/>
  <c r="G266" i="2"/>
  <c r="I266" i="2" s="1"/>
  <c r="J266" i="2" s="1"/>
  <c r="F266" i="2"/>
  <c r="I265" i="2"/>
  <c r="H265" i="2"/>
  <c r="G265" i="2"/>
  <c r="J265" i="2" s="1"/>
  <c r="F265" i="2"/>
  <c r="H264" i="2"/>
  <c r="I264" i="2" s="1"/>
  <c r="G264" i="2"/>
  <c r="F264" i="2"/>
  <c r="H263" i="2"/>
  <c r="G263" i="2"/>
  <c r="I263" i="2" s="1"/>
  <c r="F263" i="2"/>
  <c r="K262" i="2"/>
  <c r="J262" i="2"/>
  <c r="H262" i="2"/>
  <c r="G262" i="2"/>
  <c r="I262" i="2" s="1"/>
  <c r="F262" i="2"/>
  <c r="H261" i="2"/>
  <c r="G261" i="2"/>
  <c r="J261" i="2" s="1"/>
  <c r="F261" i="2"/>
  <c r="J260" i="2"/>
  <c r="H260" i="2"/>
  <c r="I260" i="2" s="1"/>
  <c r="G260" i="2"/>
  <c r="F260" i="2"/>
  <c r="J259" i="2"/>
  <c r="I259" i="2"/>
  <c r="H259" i="2"/>
  <c r="G259" i="2"/>
  <c r="F259" i="2"/>
  <c r="H258" i="2"/>
  <c r="G258" i="2"/>
  <c r="I258" i="2" s="1"/>
  <c r="F258" i="2"/>
  <c r="I257" i="2"/>
  <c r="H257" i="2"/>
  <c r="G257" i="2"/>
  <c r="J257" i="2" s="1"/>
  <c r="F257" i="2"/>
  <c r="J256" i="2"/>
  <c r="H256" i="2"/>
  <c r="I256" i="2" s="1"/>
  <c r="G256" i="2"/>
  <c r="F256" i="2"/>
  <c r="H255" i="2"/>
  <c r="G255" i="2"/>
  <c r="I255" i="2" s="1"/>
  <c r="F255" i="2"/>
  <c r="K254" i="2"/>
  <c r="J254" i="2"/>
  <c r="H254" i="2"/>
  <c r="G254" i="2"/>
  <c r="I254" i="2" s="1"/>
  <c r="F254" i="2"/>
  <c r="H253" i="2"/>
  <c r="G253" i="2"/>
  <c r="J253" i="2" s="1"/>
  <c r="F253" i="2"/>
  <c r="J252" i="2"/>
  <c r="H252" i="2"/>
  <c r="I252" i="2" s="1"/>
  <c r="G252" i="2"/>
  <c r="F252" i="2"/>
  <c r="J251" i="2"/>
  <c r="I251" i="2"/>
  <c r="H251" i="2"/>
  <c r="G251" i="2"/>
  <c r="F251" i="2"/>
  <c r="H250" i="2"/>
  <c r="G250" i="2"/>
  <c r="I250" i="2" s="1"/>
  <c r="J250" i="2" s="1"/>
  <c r="F250" i="2"/>
  <c r="I249" i="2"/>
  <c r="H249" i="2"/>
  <c r="G249" i="2"/>
  <c r="J249" i="2" s="1"/>
  <c r="F249" i="2"/>
  <c r="H248" i="2"/>
  <c r="I248" i="2" s="1"/>
  <c r="G248" i="2"/>
  <c r="F248" i="2"/>
  <c r="H247" i="2"/>
  <c r="G247" i="2"/>
  <c r="I247" i="2" s="1"/>
  <c r="F247" i="2"/>
  <c r="K246" i="2"/>
  <c r="J246" i="2"/>
  <c r="H246" i="2"/>
  <c r="G246" i="2"/>
  <c r="I246" i="2" s="1"/>
  <c r="F246" i="2"/>
  <c r="H245" i="2"/>
  <c r="G245" i="2"/>
  <c r="J245" i="2" s="1"/>
  <c r="F245" i="2"/>
  <c r="J244" i="2"/>
  <c r="H244" i="2"/>
  <c r="I244" i="2" s="1"/>
  <c r="G244" i="2"/>
  <c r="F244" i="2"/>
  <c r="J243" i="2"/>
  <c r="I243" i="2"/>
  <c r="H243" i="2"/>
  <c r="G243" i="2"/>
  <c r="F243" i="2"/>
  <c r="H242" i="2"/>
  <c r="G242" i="2"/>
  <c r="I242" i="2" s="1"/>
  <c r="F242" i="2"/>
  <c r="I241" i="2"/>
  <c r="H241" i="2"/>
  <c r="G241" i="2"/>
  <c r="J241" i="2" s="1"/>
  <c r="F241" i="2"/>
  <c r="J240" i="2"/>
  <c r="H240" i="2"/>
  <c r="I240" i="2" s="1"/>
  <c r="G240" i="2"/>
  <c r="F240" i="2"/>
  <c r="H239" i="2"/>
  <c r="G239" i="2"/>
  <c r="I239" i="2" s="1"/>
  <c r="F239" i="2"/>
  <c r="K238" i="2"/>
  <c r="J238" i="2"/>
  <c r="H238" i="2"/>
  <c r="G238" i="2"/>
  <c r="I238" i="2" s="1"/>
  <c r="F238" i="2"/>
  <c r="H237" i="2"/>
  <c r="G237" i="2"/>
  <c r="J237" i="2" s="1"/>
  <c r="F237" i="2"/>
  <c r="J236" i="2"/>
  <c r="H236" i="2"/>
  <c r="I236" i="2" s="1"/>
  <c r="G236" i="2"/>
  <c r="F236" i="2"/>
  <c r="J235" i="2"/>
  <c r="I235" i="2"/>
  <c r="H235" i="2"/>
  <c r="G235" i="2"/>
  <c r="F235" i="2"/>
  <c r="H234" i="2"/>
  <c r="G234" i="2"/>
  <c r="I234" i="2" s="1"/>
  <c r="F234" i="2"/>
  <c r="I233" i="2"/>
  <c r="H233" i="2"/>
  <c r="G233" i="2"/>
  <c r="J233" i="2" s="1"/>
  <c r="F233" i="2"/>
  <c r="J232" i="2"/>
  <c r="H232" i="2"/>
  <c r="I232" i="2" s="1"/>
  <c r="G232" i="2"/>
  <c r="F232" i="2"/>
  <c r="H231" i="2"/>
  <c r="G231" i="2"/>
  <c r="I231" i="2" s="1"/>
  <c r="F231" i="2"/>
  <c r="K230" i="2"/>
  <c r="J230" i="2"/>
  <c r="H230" i="2"/>
  <c r="G230" i="2"/>
  <c r="I230" i="2" s="1"/>
  <c r="F230" i="2"/>
  <c r="H229" i="2"/>
  <c r="G229" i="2"/>
  <c r="J229" i="2" s="1"/>
  <c r="F229" i="2"/>
  <c r="J228" i="2"/>
  <c r="H228" i="2"/>
  <c r="I228" i="2" s="1"/>
  <c r="G228" i="2"/>
  <c r="F228" i="2"/>
  <c r="J227" i="2"/>
  <c r="I227" i="2"/>
  <c r="H227" i="2"/>
  <c r="G227" i="2"/>
  <c r="F227" i="2"/>
  <c r="H226" i="2"/>
  <c r="G226" i="2"/>
  <c r="I226" i="2" s="1"/>
  <c r="F226" i="2"/>
  <c r="I225" i="2"/>
  <c r="H225" i="2"/>
  <c r="G225" i="2"/>
  <c r="F225" i="2"/>
  <c r="J224" i="2"/>
  <c r="H224" i="2"/>
  <c r="I224" i="2" s="1"/>
  <c r="G224" i="2"/>
  <c r="F224" i="2"/>
  <c r="H223" i="2"/>
  <c r="G223" i="2"/>
  <c r="I223" i="2" s="1"/>
  <c r="F223" i="2"/>
  <c r="K222" i="2"/>
  <c r="J222" i="2"/>
  <c r="H222" i="2"/>
  <c r="G222" i="2"/>
  <c r="I222" i="2" s="1"/>
  <c r="F222" i="2"/>
  <c r="H221" i="2"/>
  <c r="G221" i="2"/>
  <c r="I221" i="2" s="1"/>
  <c r="F221" i="2"/>
  <c r="H220" i="2"/>
  <c r="I220" i="2" s="1"/>
  <c r="G220" i="2"/>
  <c r="F220" i="2"/>
  <c r="I219" i="2"/>
  <c r="H219" i="2"/>
  <c r="G219" i="2"/>
  <c r="F219" i="2"/>
  <c r="H218" i="2"/>
  <c r="G218" i="2"/>
  <c r="I218" i="2" s="1"/>
  <c r="J218" i="2" s="1"/>
  <c r="F218" i="2"/>
  <c r="I217" i="2"/>
  <c r="H217" i="2"/>
  <c r="G217" i="2"/>
  <c r="F217" i="2"/>
  <c r="J216" i="2"/>
  <c r="H216" i="2"/>
  <c r="I216" i="2" s="1"/>
  <c r="G216" i="2"/>
  <c r="F216" i="2"/>
  <c r="H215" i="2"/>
  <c r="G215" i="2"/>
  <c r="I215" i="2" s="1"/>
  <c r="F215" i="2"/>
  <c r="K214" i="2"/>
  <c r="J214" i="2"/>
  <c r="H214" i="2"/>
  <c r="G214" i="2"/>
  <c r="I214" i="2" s="1"/>
  <c r="F214" i="2"/>
  <c r="H213" i="2"/>
  <c r="G213" i="2"/>
  <c r="J213" i="2" s="1"/>
  <c r="F213" i="2"/>
  <c r="H212" i="2"/>
  <c r="I212" i="2" s="1"/>
  <c r="G212" i="2"/>
  <c r="F212" i="2"/>
  <c r="J211" i="2"/>
  <c r="I211" i="2"/>
  <c r="H211" i="2"/>
  <c r="G211" i="2"/>
  <c r="F211" i="2"/>
  <c r="H210" i="2"/>
  <c r="G210" i="2"/>
  <c r="I210" i="2" s="1"/>
  <c r="F210" i="2"/>
  <c r="I209" i="2"/>
  <c r="H209" i="2"/>
  <c r="G209" i="2"/>
  <c r="J209" i="2" s="1"/>
  <c r="F209" i="2"/>
  <c r="H208" i="2"/>
  <c r="I208" i="2" s="1"/>
  <c r="G208" i="2"/>
  <c r="F208" i="2"/>
  <c r="H207" i="2"/>
  <c r="G207" i="2"/>
  <c r="I207" i="2" s="1"/>
  <c r="F207" i="2"/>
  <c r="K206" i="2"/>
  <c r="J206" i="2"/>
  <c r="H206" i="2"/>
  <c r="G206" i="2"/>
  <c r="I206" i="2" s="1"/>
  <c r="F206" i="2"/>
  <c r="H205" i="2"/>
  <c r="G205" i="2"/>
  <c r="J205" i="2" s="1"/>
  <c r="F205" i="2"/>
  <c r="J204" i="2"/>
  <c r="H204" i="2"/>
  <c r="I204" i="2" s="1"/>
  <c r="G204" i="2"/>
  <c r="F204" i="2"/>
  <c r="I203" i="2"/>
  <c r="H203" i="2"/>
  <c r="G203" i="2"/>
  <c r="F203" i="2"/>
  <c r="H202" i="2"/>
  <c r="G202" i="2"/>
  <c r="I202" i="2" s="1"/>
  <c r="J202" i="2" s="1"/>
  <c r="F202" i="2"/>
  <c r="I201" i="2"/>
  <c r="H201" i="2"/>
  <c r="G201" i="2"/>
  <c r="F201" i="2"/>
  <c r="H200" i="2"/>
  <c r="G200" i="2"/>
  <c r="I200" i="2" s="1"/>
  <c r="F200" i="2"/>
  <c r="H199" i="2"/>
  <c r="G199" i="2"/>
  <c r="I199" i="2" s="1"/>
  <c r="F199" i="2"/>
  <c r="H198" i="2"/>
  <c r="I198" i="2" s="1"/>
  <c r="G198" i="2"/>
  <c r="F198" i="2"/>
  <c r="I197" i="2"/>
  <c r="K197" i="2" s="1"/>
  <c r="H197" i="2"/>
  <c r="G197" i="2"/>
  <c r="F197" i="2"/>
  <c r="H196" i="2"/>
  <c r="G196" i="2"/>
  <c r="I196" i="2" s="1"/>
  <c r="F196" i="2"/>
  <c r="H195" i="2"/>
  <c r="G195" i="2"/>
  <c r="I195" i="2" s="1"/>
  <c r="F195" i="2"/>
  <c r="H194" i="2"/>
  <c r="I194" i="2" s="1"/>
  <c r="G194" i="2"/>
  <c r="F194" i="2"/>
  <c r="I193" i="2"/>
  <c r="K193" i="2" s="1"/>
  <c r="H193" i="2"/>
  <c r="G193" i="2"/>
  <c r="F193" i="2"/>
  <c r="H192" i="2"/>
  <c r="G192" i="2"/>
  <c r="I192" i="2" s="1"/>
  <c r="F192" i="2"/>
  <c r="H191" i="2"/>
  <c r="G191" i="2"/>
  <c r="I191" i="2" s="1"/>
  <c r="F191" i="2"/>
  <c r="H190" i="2"/>
  <c r="I190" i="2" s="1"/>
  <c r="G190" i="2"/>
  <c r="F190" i="2"/>
  <c r="I189" i="2"/>
  <c r="K189" i="2" s="1"/>
  <c r="H189" i="2"/>
  <c r="G189" i="2"/>
  <c r="F189" i="2"/>
  <c r="H188" i="2"/>
  <c r="G188" i="2"/>
  <c r="I188" i="2" s="1"/>
  <c r="F188" i="2"/>
  <c r="H187" i="2"/>
  <c r="G187" i="2"/>
  <c r="I187" i="2" s="1"/>
  <c r="F187" i="2"/>
  <c r="H186" i="2"/>
  <c r="I186" i="2" s="1"/>
  <c r="G186" i="2"/>
  <c r="F186" i="2"/>
  <c r="I185" i="2"/>
  <c r="K185" i="2" s="1"/>
  <c r="H185" i="2"/>
  <c r="G185" i="2"/>
  <c r="F185" i="2"/>
  <c r="H184" i="2"/>
  <c r="G184" i="2"/>
  <c r="I184" i="2" s="1"/>
  <c r="F184" i="2"/>
  <c r="H183" i="2"/>
  <c r="G183" i="2"/>
  <c r="I183" i="2" s="1"/>
  <c r="F183" i="2"/>
  <c r="H182" i="2"/>
  <c r="I182" i="2" s="1"/>
  <c r="G182" i="2"/>
  <c r="F182" i="2"/>
  <c r="I181" i="2"/>
  <c r="K181" i="2" s="1"/>
  <c r="H181" i="2"/>
  <c r="G181" i="2"/>
  <c r="F181" i="2"/>
  <c r="H180" i="2"/>
  <c r="G180" i="2"/>
  <c r="I180" i="2" s="1"/>
  <c r="F180" i="2"/>
  <c r="H179" i="2"/>
  <c r="G179" i="2"/>
  <c r="I179" i="2" s="1"/>
  <c r="F179" i="2"/>
  <c r="H178" i="2"/>
  <c r="I178" i="2" s="1"/>
  <c r="G178" i="2"/>
  <c r="F178" i="2"/>
  <c r="I177" i="2"/>
  <c r="K177" i="2" s="1"/>
  <c r="H177" i="2"/>
  <c r="G177" i="2"/>
  <c r="F177" i="2"/>
  <c r="H176" i="2"/>
  <c r="G176" i="2"/>
  <c r="I176" i="2" s="1"/>
  <c r="F176" i="2"/>
  <c r="H175" i="2"/>
  <c r="G175" i="2"/>
  <c r="I175" i="2" s="1"/>
  <c r="F175" i="2"/>
  <c r="J174" i="2"/>
  <c r="H174" i="2"/>
  <c r="I174" i="2" s="1"/>
  <c r="G174" i="2"/>
  <c r="F174" i="2"/>
  <c r="I173" i="2"/>
  <c r="K173" i="2" s="1"/>
  <c r="H173" i="2"/>
  <c r="G173" i="2"/>
  <c r="F173" i="2"/>
  <c r="H172" i="2"/>
  <c r="G172" i="2"/>
  <c r="I172" i="2" s="1"/>
  <c r="F172" i="2"/>
  <c r="H171" i="2"/>
  <c r="G171" i="2"/>
  <c r="I171" i="2" s="1"/>
  <c r="F171" i="2"/>
  <c r="J170" i="2"/>
  <c r="H170" i="2"/>
  <c r="I170" i="2" s="1"/>
  <c r="G170" i="2"/>
  <c r="F170" i="2"/>
  <c r="J169" i="2"/>
  <c r="I169" i="2"/>
  <c r="K169" i="2" s="1"/>
  <c r="H169" i="2"/>
  <c r="G169" i="2"/>
  <c r="F169" i="2"/>
  <c r="H168" i="2"/>
  <c r="G168" i="2"/>
  <c r="I168" i="2" s="1"/>
  <c r="F168" i="2"/>
  <c r="H167" i="2"/>
  <c r="G167" i="2"/>
  <c r="I167" i="2" s="1"/>
  <c r="F167" i="2"/>
  <c r="J166" i="2"/>
  <c r="H166" i="2"/>
  <c r="I166" i="2" s="1"/>
  <c r="G166" i="2"/>
  <c r="F166" i="2"/>
  <c r="I165" i="2"/>
  <c r="K165" i="2" s="1"/>
  <c r="H165" i="2"/>
  <c r="G165" i="2"/>
  <c r="F165" i="2"/>
  <c r="H164" i="2"/>
  <c r="G164" i="2"/>
  <c r="I164" i="2" s="1"/>
  <c r="F164" i="2"/>
  <c r="H163" i="2"/>
  <c r="G163" i="2"/>
  <c r="I163" i="2" s="1"/>
  <c r="F163" i="2"/>
  <c r="H162" i="2"/>
  <c r="I162" i="2" s="1"/>
  <c r="G162" i="2"/>
  <c r="F162" i="2"/>
  <c r="I161" i="2"/>
  <c r="K161" i="2" s="1"/>
  <c r="H161" i="2"/>
  <c r="G161" i="2"/>
  <c r="F161" i="2"/>
  <c r="J160" i="2"/>
  <c r="H160" i="2"/>
  <c r="G160" i="2"/>
  <c r="I160" i="2" s="1"/>
  <c r="F160" i="2"/>
  <c r="H159" i="2"/>
  <c r="G159" i="2"/>
  <c r="I159" i="2" s="1"/>
  <c r="F159" i="2"/>
  <c r="H158" i="2"/>
  <c r="I158" i="2" s="1"/>
  <c r="G158" i="2"/>
  <c r="F158" i="2"/>
  <c r="J157" i="2"/>
  <c r="I157" i="2"/>
  <c r="K157" i="2" s="1"/>
  <c r="H157" i="2"/>
  <c r="G157" i="2"/>
  <c r="F157" i="2"/>
  <c r="H156" i="2"/>
  <c r="G156" i="2"/>
  <c r="I156" i="2" s="1"/>
  <c r="F156" i="2"/>
  <c r="H155" i="2"/>
  <c r="G155" i="2"/>
  <c r="I155" i="2" s="1"/>
  <c r="F155" i="2"/>
  <c r="H154" i="2"/>
  <c r="I154" i="2" s="1"/>
  <c r="G154" i="2"/>
  <c r="F154" i="2"/>
  <c r="I153" i="2"/>
  <c r="K153" i="2" s="1"/>
  <c r="H153" i="2"/>
  <c r="G153" i="2"/>
  <c r="F153" i="2"/>
  <c r="H152" i="2"/>
  <c r="G152" i="2"/>
  <c r="I152" i="2" s="1"/>
  <c r="F152" i="2"/>
  <c r="H151" i="2"/>
  <c r="G151" i="2"/>
  <c r="I151" i="2" s="1"/>
  <c r="F151" i="2"/>
  <c r="H150" i="2"/>
  <c r="I150" i="2" s="1"/>
  <c r="G150" i="2"/>
  <c r="F150" i="2"/>
  <c r="J149" i="2"/>
  <c r="I149" i="2"/>
  <c r="K149" i="2" s="1"/>
  <c r="H149" i="2"/>
  <c r="G149" i="2"/>
  <c r="F149" i="2"/>
  <c r="H148" i="2"/>
  <c r="G148" i="2"/>
  <c r="I148" i="2" s="1"/>
  <c r="F148" i="2"/>
  <c r="H147" i="2"/>
  <c r="G147" i="2"/>
  <c r="I147" i="2" s="1"/>
  <c r="F147" i="2"/>
  <c r="J146" i="2"/>
  <c r="H146" i="2"/>
  <c r="I146" i="2" s="1"/>
  <c r="G146" i="2"/>
  <c r="F146" i="2"/>
  <c r="J145" i="2"/>
  <c r="I145" i="2"/>
  <c r="K145" i="2" s="1"/>
  <c r="H145" i="2"/>
  <c r="G145" i="2"/>
  <c r="F145" i="2"/>
  <c r="H144" i="2"/>
  <c r="G144" i="2"/>
  <c r="I144" i="2" s="1"/>
  <c r="F144" i="2"/>
  <c r="H143" i="2"/>
  <c r="G143" i="2"/>
  <c r="I143" i="2" s="1"/>
  <c r="F143" i="2"/>
  <c r="H142" i="2"/>
  <c r="I142" i="2" s="1"/>
  <c r="G142" i="2"/>
  <c r="F142" i="2"/>
  <c r="I141" i="2"/>
  <c r="K141" i="2" s="1"/>
  <c r="H141" i="2"/>
  <c r="G141" i="2"/>
  <c r="F141" i="2"/>
  <c r="H140" i="2"/>
  <c r="G140" i="2"/>
  <c r="I140" i="2" s="1"/>
  <c r="F140" i="2"/>
  <c r="H139" i="2"/>
  <c r="G139" i="2"/>
  <c r="I139" i="2" s="1"/>
  <c r="F139" i="2"/>
  <c r="H138" i="2"/>
  <c r="I138" i="2" s="1"/>
  <c r="G138" i="2"/>
  <c r="F138" i="2"/>
  <c r="I137" i="2"/>
  <c r="K137" i="2" s="1"/>
  <c r="H137" i="2"/>
  <c r="G137" i="2"/>
  <c r="F137" i="2"/>
  <c r="H136" i="2"/>
  <c r="G136" i="2"/>
  <c r="I136" i="2" s="1"/>
  <c r="F136" i="2"/>
  <c r="H135" i="2"/>
  <c r="G135" i="2"/>
  <c r="I135" i="2" s="1"/>
  <c r="F135" i="2"/>
  <c r="H134" i="2"/>
  <c r="I134" i="2" s="1"/>
  <c r="G134" i="2"/>
  <c r="F134" i="2"/>
  <c r="I133" i="2"/>
  <c r="K133" i="2" s="1"/>
  <c r="H133" i="2"/>
  <c r="G133" i="2"/>
  <c r="F133" i="2"/>
  <c r="H132" i="2"/>
  <c r="G132" i="2"/>
  <c r="I132" i="2" s="1"/>
  <c r="F132" i="2"/>
  <c r="H131" i="2"/>
  <c r="G131" i="2"/>
  <c r="I131" i="2" s="1"/>
  <c r="F131" i="2"/>
  <c r="H130" i="2"/>
  <c r="I130" i="2" s="1"/>
  <c r="G130" i="2"/>
  <c r="F130" i="2"/>
  <c r="I129" i="2"/>
  <c r="K129" i="2" s="1"/>
  <c r="H129" i="2"/>
  <c r="G129" i="2"/>
  <c r="F129" i="2"/>
  <c r="H128" i="2"/>
  <c r="G128" i="2"/>
  <c r="I128" i="2" s="1"/>
  <c r="F128" i="2"/>
  <c r="H127" i="2"/>
  <c r="G127" i="2"/>
  <c r="I127" i="2" s="1"/>
  <c r="F127" i="2"/>
  <c r="H126" i="2"/>
  <c r="I126" i="2" s="1"/>
  <c r="G126" i="2"/>
  <c r="F126" i="2"/>
  <c r="J125" i="2"/>
  <c r="I125" i="2"/>
  <c r="K125" i="2" s="1"/>
  <c r="H125" i="2"/>
  <c r="G125" i="2"/>
  <c r="F125" i="2"/>
  <c r="H124" i="2"/>
  <c r="G124" i="2"/>
  <c r="I124" i="2" s="1"/>
  <c r="F124" i="2"/>
  <c r="H123" i="2"/>
  <c r="G123" i="2"/>
  <c r="I123" i="2" s="1"/>
  <c r="F123" i="2"/>
  <c r="H122" i="2"/>
  <c r="I122" i="2" s="1"/>
  <c r="G122" i="2"/>
  <c r="J122" i="2" s="1"/>
  <c r="F122" i="2"/>
  <c r="I121" i="2"/>
  <c r="K121" i="2" s="1"/>
  <c r="H121" i="2"/>
  <c r="G121" i="2"/>
  <c r="F121" i="2"/>
  <c r="H120" i="2"/>
  <c r="G120" i="2"/>
  <c r="I120" i="2" s="1"/>
  <c r="F120" i="2"/>
  <c r="H119" i="2"/>
  <c r="G119" i="2"/>
  <c r="I119" i="2" s="1"/>
  <c r="F119" i="2"/>
  <c r="H118" i="2"/>
  <c r="I118" i="2" s="1"/>
  <c r="G118" i="2"/>
  <c r="F118" i="2"/>
  <c r="I117" i="2"/>
  <c r="K117" i="2" s="1"/>
  <c r="H117" i="2"/>
  <c r="G117" i="2"/>
  <c r="F117" i="2"/>
  <c r="J116" i="2"/>
  <c r="H116" i="2"/>
  <c r="G116" i="2"/>
  <c r="I116" i="2" s="1"/>
  <c r="F116" i="2"/>
  <c r="H115" i="2"/>
  <c r="G115" i="2"/>
  <c r="I115" i="2" s="1"/>
  <c r="F115" i="2"/>
  <c r="J114" i="2"/>
  <c r="H114" i="2"/>
  <c r="I114" i="2" s="1"/>
  <c r="G114" i="2"/>
  <c r="F114" i="2"/>
  <c r="I113" i="2"/>
  <c r="K113" i="2" s="1"/>
  <c r="H113" i="2"/>
  <c r="G113" i="2"/>
  <c r="F113" i="2"/>
  <c r="H112" i="2"/>
  <c r="G112" i="2"/>
  <c r="I112" i="2" s="1"/>
  <c r="F112" i="2"/>
  <c r="H111" i="2"/>
  <c r="G111" i="2"/>
  <c r="I111" i="2" s="1"/>
  <c r="F111" i="2"/>
  <c r="H110" i="2"/>
  <c r="I110" i="2" s="1"/>
  <c r="G110" i="2"/>
  <c r="F110" i="2"/>
  <c r="I109" i="2"/>
  <c r="K109" i="2" s="1"/>
  <c r="H109" i="2"/>
  <c r="G109" i="2"/>
  <c r="F109" i="2"/>
  <c r="H108" i="2"/>
  <c r="G108" i="2"/>
  <c r="I108" i="2" s="1"/>
  <c r="F108" i="2"/>
  <c r="H107" i="2"/>
  <c r="G107" i="2"/>
  <c r="I107" i="2" s="1"/>
  <c r="F107" i="2"/>
  <c r="H106" i="2"/>
  <c r="I106" i="2" s="1"/>
  <c r="G106" i="2"/>
  <c r="F106" i="2"/>
  <c r="I105" i="2"/>
  <c r="K105" i="2" s="1"/>
  <c r="H105" i="2"/>
  <c r="G105" i="2"/>
  <c r="F105" i="2"/>
  <c r="H104" i="2"/>
  <c r="G104" i="2"/>
  <c r="I104" i="2" s="1"/>
  <c r="F104" i="2"/>
  <c r="H103" i="2"/>
  <c r="G103" i="2"/>
  <c r="I103" i="2" s="1"/>
  <c r="F103" i="2"/>
  <c r="H102" i="2"/>
  <c r="I102" i="2" s="1"/>
  <c r="G102" i="2"/>
  <c r="F102" i="2"/>
  <c r="I101" i="2"/>
  <c r="K101" i="2" s="1"/>
  <c r="H101" i="2"/>
  <c r="G101" i="2"/>
  <c r="F101" i="2"/>
  <c r="H100" i="2"/>
  <c r="G100" i="2"/>
  <c r="I100" i="2" s="1"/>
  <c r="F100" i="2"/>
  <c r="H99" i="2"/>
  <c r="G99" i="2"/>
  <c r="I99" i="2" s="1"/>
  <c r="F99" i="2"/>
  <c r="H98" i="2"/>
  <c r="I98" i="2" s="1"/>
  <c r="G98" i="2"/>
  <c r="F98" i="2"/>
  <c r="I97" i="2"/>
  <c r="K97" i="2" s="1"/>
  <c r="H97" i="2"/>
  <c r="G97" i="2"/>
  <c r="F97" i="2"/>
  <c r="H96" i="2"/>
  <c r="G96" i="2"/>
  <c r="I96" i="2" s="1"/>
  <c r="F96" i="2"/>
  <c r="H95" i="2"/>
  <c r="I95" i="2" s="1"/>
  <c r="G95" i="2"/>
  <c r="F95" i="2"/>
  <c r="H94" i="2"/>
  <c r="I94" i="2" s="1"/>
  <c r="G94" i="2"/>
  <c r="F94" i="2"/>
  <c r="I93" i="2"/>
  <c r="K93" i="2" s="1"/>
  <c r="H93" i="2"/>
  <c r="G93" i="2"/>
  <c r="F93" i="2"/>
  <c r="H92" i="2"/>
  <c r="G92" i="2"/>
  <c r="I92" i="2" s="1"/>
  <c r="F92" i="2"/>
  <c r="H91" i="2"/>
  <c r="G91" i="2"/>
  <c r="I91" i="2" s="1"/>
  <c r="F91" i="2"/>
  <c r="H90" i="2"/>
  <c r="I90" i="2" s="1"/>
  <c r="G90" i="2"/>
  <c r="J90" i="2" s="1"/>
  <c r="F90" i="2"/>
  <c r="I89" i="2"/>
  <c r="K89" i="2" s="1"/>
  <c r="H89" i="2"/>
  <c r="G89" i="2"/>
  <c r="F89" i="2"/>
  <c r="H88" i="2"/>
  <c r="G88" i="2"/>
  <c r="I88" i="2" s="1"/>
  <c r="F88" i="2"/>
  <c r="H87" i="2"/>
  <c r="G87" i="2"/>
  <c r="I87" i="2" s="1"/>
  <c r="F87" i="2"/>
  <c r="H86" i="2"/>
  <c r="I86" i="2" s="1"/>
  <c r="G86" i="2"/>
  <c r="F86" i="2"/>
  <c r="I85" i="2"/>
  <c r="H85" i="2"/>
  <c r="G85" i="2"/>
  <c r="F85" i="2"/>
  <c r="J84" i="2"/>
  <c r="H84" i="2"/>
  <c r="G84" i="2"/>
  <c r="I84" i="2" s="1"/>
  <c r="F84" i="2"/>
  <c r="H83" i="2"/>
  <c r="G83" i="2"/>
  <c r="I83" i="2" s="1"/>
  <c r="F83" i="2"/>
  <c r="H82" i="2"/>
  <c r="I82" i="2" s="1"/>
  <c r="G82" i="2"/>
  <c r="F82" i="2"/>
  <c r="I81" i="2"/>
  <c r="H81" i="2"/>
  <c r="G81" i="2"/>
  <c r="F81" i="2"/>
  <c r="H80" i="2"/>
  <c r="G80" i="2"/>
  <c r="I80" i="2" s="1"/>
  <c r="J80" i="2" s="1"/>
  <c r="F80" i="2"/>
  <c r="H79" i="2"/>
  <c r="G79" i="2"/>
  <c r="F79" i="2"/>
  <c r="H78" i="2"/>
  <c r="I78" i="2" s="1"/>
  <c r="G78" i="2"/>
  <c r="F78" i="2"/>
  <c r="J77" i="2"/>
  <c r="I77" i="2"/>
  <c r="H77" i="2"/>
  <c r="G77" i="2"/>
  <c r="F77" i="2"/>
  <c r="H76" i="2"/>
  <c r="G76" i="2"/>
  <c r="I76" i="2" s="1"/>
  <c r="F76" i="2"/>
  <c r="H75" i="2"/>
  <c r="G75" i="2"/>
  <c r="I75" i="2" s="1"/>
  <c r="K75" i="2" s="1"/>
  <c r="F75" i="2"/>
  <c r="H74" i="2"/>
  <c r="I74" i="2" s="1"/>
  <c r="G74" i="2"/>
  <c r="F74" i="2"/>
  <c r="I73" i="2"/>
  <c r="H73" i="2"/>
  <c r="G73" i="2"/>
  <c r="F73" i="2"/>
  <c r="J72" i="2"/>
  <c r="H72" i="2"/>
  <c r="G72" i="2"/>
  <c r="I72" i="2" s="1"/>
  <c r="F72" i="2"/>
  <c r="K71" i="2"/>
  <c r="H71" i="2"/>
  <c r="G71" i="2"/>
  <c r="I71" i="2" s="1"/>
  <c r="F71" i="2"/>
  <c r="H70" i="2"/>
  <c r="I70" i="2" s="1"/>
  <c r="G70" i="2"/>
  <c r="F70" i="2"/>
  <c r="I69" i="2"/>
  <c r="H69" i="2"/>
  <c r="G69" i="2"/>
  <c r="F69" i="2"/>
  <c r="H68" i="2"/>
  <c r="G68" i="2"/>
  <c r="I68" i="2" s="1"/>
  <c r="F68" i="2"/>
  <c r="H67" i="2"/>
  <c r="G67" i="2"/>
  <c r="I67" i="2" s="1"/>
  <c r="K67" i="2" s="1"/>
  <c r="F67" i="2"/>
  <c r="H66" i="2"/>
  <c r="I66" i="2" s="1"/>
  <c r="G66" i="2"/>
  <c r="J66" i="2" s="1"/>
  <c r="F66" i="2"/>
  <c r="I65" i="2"/>
  <c r="H65" i="2"/>
  <c r="G65" i="2"/>
  <c r="F65" i="2"/>
  <c r="J64" i="2"/>
  <c r="H64" i="2"/>
  <c r="G64" i="2"/>
  <c r="I64" i="2" s="1"/>
  <c r="F64" i="2"/>
  <c r="K63" i="2"/>
  <c r="H63" i="2"/>
  <c r="G63" i="2"/>
  <c r="I63" i="2" s="1"/>
  <c r="F63" i="2"/>
  <c r="H62" i="2"/>
  <c r="I62" i="2" s="1"/>
  <c r="G62" i="2"/>
  <c r="F62" i="2"/>
  <c r="I61" i="2"/>
  <c r="H61" i="2"/>
  <c r="G61" i="2"/>
  <c r="F61" i="2"/>
  <c r="H60" i="2"/>
  <c r="G60" i="2"/>
  <c r="I60" i="2" s="1"/>
  <c r="F60" i="2"/>
  <c r="H59" i="2"/>
  <c r="G59" i="2"/>
  <c r="I59" i="2" s="1"/>
  <c r="K59" i="2" s="1"/>
  <c r="F59" i="2"/>
  <c r="H58" i="2"/>
  <c r="I58" i="2" s="1"/>
  <c r="G58" i="2"/>
  <c r="F58" i="2"/>
  <c r="I57" i="2"/>
  <c r="H57" i="2"/>
  <c r="G57" i="2"/>
  <c r="F57" i="2"/>
  <c r="J56" i="2"/>
  <c r="H56" i="2"/>
  <c r="G56" i="2"/>
  <c r="I56" i="2" s="1"/>
  <c r="F56" i="2"/>
  <c r="H55" i="2"/>
  <c r="G55" i="2"/>
  <c r="F55" i="2"/>
  <c r="H54" i="2"/>
  <c r="G54" i="2"/>
  <c r="F54" i="2"/>
  <c r="I53" i="2"/>
  <c r="H53" i="2"/>
  <c r="G53" i="2"/>
  <c r="F53" i="2"/>
  <c r="J52" i="2"/>
  <c r="H52" i="2"/>
  <c r="G52" i="2"/>
  <c r="I52" i="2" s="1"/>
  <c r="K52" i="2" s="1"/>
  <c r="F52" i="2"/>
  <c r="H51" i="2"/>
  <c r="G51" i="2"/>
  <c r="F51" i="2"/>
  <c r="H50" i="2"/>
  <c r="G50" i="2"/>
  <c r="F50" i="2"/>
  <c r="I49" i="2"/>
  <c r="H49" i="2"/>
  <c r="G49" i="2"/>
  <c r="F49" i="2"/>
  <c r="J48" i="2"/>
  <c r="H48" i="2"/>
  <c r="G48" i="2"/>
  <c r="I48" i="2" s="1"/>
  <c r="K48" i="2" s="1"/>
  <c r="F48" i="2"/>
  <c r="H47" i="2"/>
  <c r="G47" i="2"/>
  <c r="F47" i="2"/>
  <c r="H46" i="2"/>
  <c r="G46" i="2"/>
  <c r="F46" i="2"/>
  <c r="I45" i="2"/>
  <c r="H45" i="2"/>
  <c r="G45" i="2"/>
  <c r="F45" i="2"/>
  <c r="J44" i="2"/>
  <c r="H44" i="2"/>
  <c r="G44" i="2"/>
  <c r="I44" i="2" s="1"/>
  <c r="K44" i="2" s="1"/>
  <c r="F44" i="2"/>
  <c r="H43" i="2"/>
  <c r="G43" i="2"/>
  <c r="F43" i="2"/>
  <c r="H42" i="2"/>
  <c r="G42" i="2"/>
  <c r="F42" i="2"/>
  <c r="I41" i="2"/>
  <c r="H41" i="2"/>
  <c r="G41" i="2"/>
  <c r="F41" i="2"/>
  <c r="J40" i="2"/>
  <c r="H40" i="2"/>
  <c r="G40" i="2"/>
  <c r="I40" i="2" s="1"/>
  <c r="K40" i="2" s="1"/>
  <c r="F40" i="2"/>
  <c r="H39" i="2"/>
  <c r="G39" i="2"/>
  <c r="F39" i="2"/>
  <c r="H38" i="2"/>
  <c r="G38" i="2"/>
  <c r="F38" i="2"/>
  <c r="I37" i="2"/>
  <c r="H37" i="2"/>
  <c r="G37" i="2"/>
  <c r="F37" i="2"/>
  <c r="K36" i="2"/>
  <c r="J36" i="2"/>
  <c r="H36" i="2"/>
  <c r="G36" i="2"/>
  <c r="I36" i="2" s="1"/>
  <c r="F36" i="2"/>
  <c r="H35" i="2"/>
  <c r="G35" i="2"/>
  <c r="F35" i="2"/>
  <c r="H34" i="2"/>
  <c r="G34" i="2"/>
  <c r="F34" i="2"/>
  <c r="I33" i="2"/>
  <c r="H33" i="2"/>
  <c r="G33" i="2"/>
  <c r="F33" i="2"/>
  <c r="K32" i="2"/>
  <c r="J32" i="2"/>
  <c r="H32" i="2"/>
  <c r="G32" i="2"/>
  <c r="I32" i="2" s="1"/>
  <c r="F32" i="2"/>
  <c r="H31" i="2"/>
  <c r="G31" i="2"/>
  <c r="F31" i="2"/>
  <c r="H30" i="2"/>
  <c r="G30" i="2"/>
  <c r="F30" i="2"/>
  <c r="I29" i="2"/>
  <c r="H29" i="2"/>
  <c r="G29" i="2"/>
  <c r="F29" i="2"/>
  <c r="K28" i="2"/>
  <c r="J28" i="2"/>
  <c r="H28" i="2"/>
  <c r="G28" i="2"/>
  <c r="I28" i="2" s="1"/>
  <c r="F28" i="2"/>
  <c r="H27" i="2"/>
  <c r="G27" i="2"/>
  <c r="F27" i="2"/>
  <c r="H26" i="2"/>
  <c r="G26" i="2"/>
  <c r="F26" i="2"/>
  <c r="I25" i="2"/>
  <c r="H25" i="2"/>
  <c r="G25" i="2"/>
  <c r="F25" i="2"/>
  <c r="H24" i="2"/>
  <c r="G24" i="2"/>
  <c r="I24" i="2" s="1"/>
  <c r="F24" i="2"/>
  <c r="H23" i="2"/>
  <c r="G23" i="2"/>
  <c r="I23" i="2" s="1"/>
  <c r="F23" i="2"/>
  <c r="I22" i="2"/>
  <c r="H22" i="2"/>
  <c r="G22" i="2"/>
  <c r="F22" i="2"/>
  <c r="J21" i="2"/>
  <c r="I21" i="2"/>
  <c r="H21" i="2"/>
  <c r="G21" i="2"/>
  <c r="F21" i="2"/>
  <c r="K20" i="2"/>
  <c r="J20" i="2"/>
  <c r="H20" i="2"/>
  <c r="G20" i="2"/>
  <c r="I20" i="2" s="1"/>
  <c r="F20" i="2"/>
  <c r="H19" i="2"/>
  <c r="G19" i="2"/>
  <c r="F19" i="2"/>
  <c r="H18" i="2"/>
  <c r="G18" i="2"/>
  <c r="F18" i="2"/>
  <c r="I17" i="2"/>
  <c r="H17" i="2"/>
  <c r="G17" i="2"/>
  <c r="F17" i="2"/>
  <c r="H16" i="2"/>
  <c r="G16" i="2"/>
  <c r="I16" i="2" s="1"/>
  <c r="F16" i="2"/>
  <c r="H15" i="2"/>
  <c r="G15" i="2"/>
  <c r="I15" i="2" s="1"/>
  <c r="F15" i="2"/>
  <c r="H14" i="2"/>
  <c r="I14" i="2" s="1"/>
  <c r="G14" i="2"/>
  <c r="F14" i="2"/>
  <c r="I13" i="2"/>
  <c r="H13" i="2"/>
  <c r="G13" i="2"/>
  <c r="F13" i="2"/>
  <c r="H12" i="2"/>
  <c r="G12" i="2"/>
  <c r="I12" i="2" s="1"/>
  <c r="F12" i="2"/>
  <c r="H11" i="2"/>
  <c r="G11" i="2"/>
  <c r="I11" i="2" s="1"/>
  <c r="F11" i="2"/>
  <c r="H10" i="2"/>
  <c r="G10" i="2"/>
  <c r="I10" i="2" s="1"/>
  <c r="F10" i="2"/>
  <c r="H9" i="2"/>
  <c r="G9" i="2"/>
  <c r="I9" i="2" s="1"/>
  <c r="F9" i="2"/>
  <c r="I8" i="2"/>
  <c r="K8" i="2" s="1"/>
  <c r="H8" i="2"/>
  <c r="G8" i="2"/>
  <c r="F8" i="2"/>
  <c r="H7" i="2"/>
  <c r="I7" i="2" s="1"/>
  <c r="G7" i="2"/>
  <c r="F7" i="2"/>
  <c r="H6" i="2"/>
  <c r="G6" i="2"/>
  <c r="I6" i="2" s="1"/>
  <c r="F6" i="2"/>
  <c r="H5" i="2"/>
  <c r="G5" i="2"/>
  <c r="I5" i="2" s="1"/>
  <c r="F5" i="2"/>
  <c r="H4" i="2"/>
  <c r="G4" i="2"/>
  <c r="I4" i="2" s="1"/>
  <c r="F4" i="2"/>
  <c r="H3" i="2"/>
  <c r="G3" i="2"/>
  <c r="I3" i="2" s="1"/>
  <c r="F3" i="2"/>
  <c r="H2" i="2"/>
  <c r="G2" i="2"/>
  <c r="I2" i="2" s="1"/>
  <c r="F2" i="2"/>
  <c r="I21" i="5" l="1"/>
  <c r="I19" i="5"/>
  <c r="I17" i="5"/>
  <c r="I15" i="5"/>
  <c r="I20" i="5"/>
  <c r="J20" i="5" s="1"/>
  <c r="L20" i="5" s="1"/>
  <c r="I18" i="5"/>
  <c r="M18" i="5" s="1"/>
  <c r="I16" i="5"/>
  <c r="J16" i="5" s="1"/>
  <c r="L16" i="5" s="1"/>
  <c r="I14" i="5"/>
  <c r="K14" i="5" s="1"/>
  <c r="I10" i="5"/>
  <c r="I4" i="5"/>
  <c r="I2" i="5"/>
  <c r="I8" i="5"/>
  <c r="J8" i="5" s="1"/>
  <c r="L8" i="5" s="1"/>
  <c r="I6" i="5"/>
  <c r="J6" i="5" s="1"/>
  <c r="L6" i="5" s="1"/>
  <c r="J10" i="5"/>
  <c r="L10" i="5" s="1"/>
  <c r="K10" i="5"/>
  <c r="I12" i="5"/>
  <c r="J12" i="5" s="1"/>
  <c r="L12" i="5" s="1"/>
  <c r="J11" i="2"/>
  <c r="K11" i="2"/>
  <c r="K9" i="2"/>
  <c r="J9" i="2"/>
  <c r="K6" i="2"/>
  <c r="J6" i="2"/>
  <c r="K4" i="2"/>
  <c r="J4" i="2"/>
  <c r="J3" i="2"/>
  <c r="K3" i="2"/>
  <c r="K12" i="2"/>
  <c r="J12" i="2"/>
  <c r="K14" i="2"/>
  <c r="J14" i="2"/>
  <c r="K2" i="2"/>
  <c r="J2" i="2"/>
  <c r="J7" i="2"/>
  <c r="K7" i="2"/>
  <c r="K16" i="2"/>
  <c r="J16" i="2"/>
  <c r="K5" i="2"/>
  <c r="J5" i="2"/>
  <c r="K10" i="2"/>
  <c r="J10" i="2"/>
  <c r="J15" i="2"/>
  <c r="K15" i="2"/>
  <c r="K17" i="2"/>
  <c r="K29" i="2"/>
  <c r="K33" i="2"/>
  <c r="K37" i="2"/>
  <c r="K41" i="2"/>
  <c r="K45" i="2"/>
  <c r="K49" i="2"/>
  <c r="K53" i="2"/>
  <c r="K60" i="2"/>
  <c r="K61" i="2"/>
  <c r="J61" i="2"/>
  <c r="K68" i="2"/>
  <c r="K69" i="2"/>
  <c r="J69" i="2"/>
  <c r="K76" i="2"/>
  <c r="K77" i="2"/>
  <c r="J82" i="2"/>
  <c r="K82" i="2"/>
  <c r="J83" i="2"/>
  <c r="K100" i="2"/>
  <c r="J100" i="2"/>
  <c r="J102" i="2"/>
  <c r="K102" i="2"/>
  <c r="K111" i="2"/>
  <c r="J111" i="2"/>
  <c r="K119" i="2"/>
  <c r="J119" i="2"/>
  <c r="K124" i="2"/>
  <c r="J124" i="2"/>
  <c r="K131" i="2"/>
  <c r="J131" i="2"/>
  <c r="K136" i="2"/>
  <c r="J136" i="2"/>
  <c r="J138" i="2"/>
  <c r="K138" i="2"/>
  <c r="K151" i="2"/>
  <c r="J151" i="2"/>
  <c r="K156" i="2"/>
  <c r="J156" i="2"/>
  <c r="K164" i="2"/>
  <c r="J164" i="2"/>
  <c r="K166" i="2"/>
  <c r="K175" i="2"/>
  <c r="K180" i="2"/>
  <c r="J180" i="2"/>
  <c r="J182" i="2"/>
  <c r="K182" i="2"/>
  <c r="K191" i="2"/>
  <c r="J191" i="2"/>
  <c r="K196" i="2"/>
  <c r="J196" i="2"/>
  <c r="J198" i="2"/>
  <c r="K198" i="2"/>
  <c r="K204" i="2"/>
  <c r="K215" i="2"/>
  <c r="J215" i="2"/>
  <c r="K216" i="2"/>
  <c r="K231" i="2"/>
  <c r="K232" i="2"/>
  <c r="K236" i="2"/>
  <c r="K255" i="2"/>
  <c r="J255" i="2"/>
  <c r="K256" i="2"/>
  <c r="K260" i="2"/>
  <c r="J13" i="2"/>
  <c r="J17" i="2"/>
  <c r="I18" i="2"/>
  <c r="J23" i="2"/>
  <c r="I26" i="2"/>
  <c r="J29" i="2"/>
  <c r="I30" i="2"/>
  <c r="J33" i="2"/>
  <c r="I34" i="2"/>
  <c r="J37" i="2"/>
  <c r="I38" i="2"/>
  <c r="J41" i="2"/>
  <c r="I42" i="2"/>
  <c r="J45" i="2"/>
  <c r="I46" i="2"/>
  <c r="J49" i="2"/>
  <c r="I50" i="2"/>
  <c r="J53" i="2"/>
  <c r="I54" i="2"/>
  <c r="J62" i="2"/>
  <c r="K62" i="2"/>
  <c r="J63" i="2"/>
  <c r="J70" i="2"/>
  <c r="K70" i="2"/>
  <c r="J71" i="2"/>
  <c r="K84" i="2"/>
  <c r="K85" i="2"/>
  <c r="J85" i="2"/>
  <c r="K88" i="2"/>
  <c r="J88" i="2"/>
  <c r="K90" i="2"/>
  <c r="K95" i="2"/>
  <c r="J95" i="2"/>
  <c r="K99" i="2"/>
  <c r="J99" i="2"/>
  <c r="K104" i="2"/>
  <c r="J104" i="2"/>
  <c r="J106" i="2"/>
  <c r="K106" i="2"/>
  <c r="K116" i="2"/>
  <c r="K123" i="2"/>
  <c r="J123" i="2"/>
  <c r="J126" i="2"/>
  <c r="K126" i="2"/>
  <c r="K135" i="2"/>
  <c r="J135" i="2"/>
  <c r="K140" i="2"/>
  <c r="J140" i="2"/>
  <c r="J142" i="2"/>
  <c r="K142" i="2"/>
  <c r="K148" i="2"/>
  <c r="J148" i="2"/>
  <c r="K155" i="2"/>
  <c r="J158" i="2"/>
  <c r="K158" i="2"/>
  <c r="K163" i="2"/>
  <c r="K172" i="2"/>
  <c r="J172" i="2"/>
  <c r="K174" i="2"/>
  <c r="K179" i="2"/>
  <c r="K184" i="2"/>
  <c r="J184" i="2"/>
  <c r="J186" i="2"/>
  <c r="K186" i="2"/>
  <c r="K195" i="2"/>
  <c r="K200" i="2"/>
  <c r="J200" i="2"/>
  <c r="J221" i="2"/>
  <c r="K221" i="2"/>
  <c r="K223" i="2"/>
  <c r="J223" i="2"/>
  <c r="K224" i="2"/>
  <c r="K228" i="2"/>
  <c r="K252" i="2"/>
  <c r="K271" i="2"/>
  <c r="K272" i="2"/>
  <c r="J272" i="2"/>
  <c r="J8" i="2"/>
  <c r="K13" i="2"/>
  <c r="K21" i="2"/>
  <c r="J24" i="2"/>
  <c r="K25" i="2"/>
  <c r="K56" i="2"/>
  <c r="K57" i="2"/>
  <c r="J57" i="2"/>
  <c r="J60" i="2"/>
  <c r="K64" i="2"/>
  <c r="K65" i="2"/>
  <c r="J65" i="2"/>
  <c r="J68" i="2"/>
  <c r="K72" i="2"/>
  <c r="K73" i="2"/>
  <c r="J73" i="2"/>
  <c r="J76" i="2"/>
  <c r="J78" i="2"/>
  <c r="K78" i="2"/>
  <c r="I79" i="2"/>
  <c r="J79" i="2"/>
  <c r="K83" i="2"/>
  <c r="J86" i="2"/>
  <c r="K86" i="2"/>
  <c r="K87" i="2"/>
  <c r="J87" i="2"/>
  <c r="K92" i="2"/>
  <c r="J92" i="2"/>
  <c r="J94" i="2"/>
  <c r="K94" i="2"/>
  <c r="K103" i="2"/>
  <c r="J103" i="2"/>
  <c r="K108" i="2"/>
  <c r="J108" i="2"/>
  <c r="J110" i="2"/>
  <c r="K110" i="2"/>
  <c r="K115" i="2"/>
  <c r="J118" i="2"/>
  <c r="K118" i="2"/>
  <c r="K128" i="2"/>
  <c r="J128" i="2"/>
  <c r="J130" i="2"/>
  <c r="K130" i="2"/>
  <c r="K139" i="2"/>
  <c r="K144" i="2"/>
  <c r="J144" i="2"/>
  <c r="K147" i="2"/>
  <c r="J147" i="2"/>
  <c r="J150" i="2"/>
  <c r="K150" i="2"/>
  <c r="K160" i="2"/>
  <c r="K168" i="2"/>
  <c r="J168" i="2"/>
  <c r="K171" i="2"/>
  <c r="K183" i="2"/>
  <c r="J183" i="2"/>
  <c r="K188" i="2"/>
  <c r="J188" i="2"/>
  <c r="J190" i="2"/>
  <c r="K190" i="2"/>
  <c r="K199" i="2"/>
  <c r="J199" i="2"/>
  <c r="K212" i="2"/>
  <c r="J212" i="2"/>
  <c r="K247" i="2"/>
  <c r="K248" i="2"/>
  <c r="J248" i="2"/>
  <c r="K268" i="2"/>
  <c r="I19" i="2"/>
  <c r="J22" i="2"/>
  <c r="K22" i="2"/>
  <c r="K23" i="2"/>
  <c r="K24" i="2"/>
  <c r="J25" i="2"/>
  <c r="I27" i="2"/>
  <c r="I31" i="2"/>
  <c r="I35" i="2"/>
  <c r="I39" i="2"/>
  <c r="I43" i="2"/>
  <c r="I47" i="2"/>
  <c r="I51" i="2"/>
  <c r="I55" i="2"/>
  <c r="J58" i="2"/>
  <c r="K58" i="2"/>
  <c r="J59" i="2"/>
  <c r="K66" i="2"/>
  <c r="J67" i="2"/>
  <c r="J74" i="2"/>
  <c r="K74" i="2"/>
  <c r="J75" i="2"/>
  <c r="K80" i="2"/>
  <c r="K81" i="2"/>
  <c r="J81" i="2"/>
  <c r="K91" i="2"/>
  <c r="J91" i="2"/>
  <c r="K96" i="2"/>
  <c r="J96" i="2"/>
  <c r="J98" i="2"/>
  <c r="K98" i="2"/>
  <c r="K107" i="2"/>
  <c r="J107" i="2"/>
  <c r="K112" i="2"/>
  <c r="J112" i="2"/>
  <c r="K114" i="2"/>
  <c r="K120" i="2"/>
  <c r="J120" i="2"/>
  <c r="K122" i="2"/>
  <c r="K127" i="2"/>
  <c r="J127" i="2"/>
  <c r="K132" i="2"/>
  <c r="J132" i="2"/>
  <c r="J134" i="2"/>
  <c r="K134" i="2"/>
  <c r="K143" i="2"/>
  <c r="J143" i="2"/>
  <c r="K146" i="2"/>
  <c r="K152" i="2"/>
  <c r="J152" i="2"/>
  <c r="J154" i="2"/>
  <c r="K154" i="2"/>
  <c r="K159" i="2"/>
  <c r="J159" i="2"/>
  <c r="J162" i="2"/>
  <c r="K162" i="2"/>
  <c r="K167" i="2"/>
  <c r="J167" i="2"/>
  <c r="K170" i="2"/>
  <c r="K176" i="2"/>
  <c r="J176" i="2"/>
  <c r="J178" i="2"/>
  <c r="K178" i="2"/>
  <c r="K187" i="2"/>
  <c r="K192" i="2"/>
  <c r="J192" i="2"/>
  <c r="J194" i="2"/>
  <c r="K194" i="2"/>
  <c r="K207" i="2"/>
  <c r="J207" i="2"/>
  <c r="K208" i="2"/>
  <c r="J208" i="2"/>
  <c r="K220" i="2"/>
  <c r="J220" i="2"/>
  <c r="K239" i="2"/>
  <c r="K240" i="2"/>
  <c r="K244" i="2"/>
  <c r="K263" i="2"/>
  <c r="J263" i="2"/>
  <c r="K264" i="2"/>
  <c r="J264" i="2"/>
  <c r="K280" i="2"/>
  <c r="J280" i="2"/>
  <c r="J115" i="2"/>
  <c r="J139" i="2"/>
  <c r="J155" i="2"/>
  <c r="J163" i="2"/>
  <c r="J171" i="2"/>
  <c r="J175" i="2"/>
  <c r="J179" i="2"/>
  <c r="J187" i="2"/>
  <c r="J195" i="2"/>
  <c r="K202" i="2"/>
  <c r="K210" i="2"/>
  <c r="K218" i="2"/>
  <c r="K226" i="2"/>
  <c r="J231" i="2"/>
  <c r="K234" i="2"/>
  <c r="J239" i="2"/>
  <c r="K242" i="2"/>
  <c r="J247" i="2"/>
  <c r="K250" i="2"/>
  <c r="K258" i="2"/>
  <c r="K266" i="2"/>
  <c r="J271" i="2"/>
  <c r="K274" i="2"/>
  <c r="J282" i="2"/>
  <c r="P282" i="2"/>
  <c r="Q282" i="2" s="1"/>
  <c r="P296" i="2"/>
  <c r="Q296" i="2" s="1"/>
  <c r="K296" i="2"/>
  <c r="J296" i="2"/>
  <c r="J298" i="2"/>
  <c r="P298" i="2"/>
  <c r="Q298" i="2" s="1"/>
  <c r="K306" i="2"/>
  <c r="P312" i="2"/>
  <c r="Q312" i="2" s="1"/>
  <c r="K312" i="2"/>
  <c r="J312" i="2"/>
  <c r="H76" i="6"/>
  <c r="I76" i="6"/>
  <c r="H148" i="6"/>
  <c r="I148" i="6"/>
  <c r="R148" i="6"/>
  <c r="H162" i="6"/>
  <c r="I162" i="6"/>
  <c r="R162" i="6"/>
  <c r="H178" i="6"/>
  <c r="R178" i="6"/>
  <c r="I178" i="6"/>
  <c r="P228" i="6"/>
  <c r="I228" i="6"/>
  <c r="J228" i="6" s="1"/>
  <c r="K228" i="6" s="1"/>
  <c r="L228" i="6" s="1"/>
  <c r="M228" i="6" s="1"/>
  <c r="N228" i="6" s="1"/>
  <c r="O228" i="6" s="1"/>
  <c r="R228" i="6"/>
  <c r="I236" i="6"/>
  <c r="J236" i="6" s="1"/>
  <c r="K236" i="6" s="1"/>
  <c r="L236" i="6" s="1"/>
  <c r="M236" i="6" s="1"/>
  <c r="N236" i="6" s="1"/>
  <c r="O236" i="6" s="1"/>
  <c r="R236" i="6"/>
  <c r="I244" i="6"/>
  <c r="J244" i="6" s="1"/>
  <c r="K244" i="6" s="1"/>
  <c r="L244" i="6" s="1"/>
  <c r="M244" i="6" s="1"/>
  <c r="N244" i="6" s="1"/>
  <c r="O244" i="6" s="1"/>
  <c r="R244" i="6"/>
  <c r="H250" i="6"/>
  <c r="I250" i="6"/>
  <c r="J250" i="6" s="1"/>
  <c r="K250" i="6" s="1"/>
  <c r="L250" i="6" s="1"/>
  <c r="M250" i="6" s="1"/>
  <c r="N250" i="6" s="1"/>
  <c r="O250" i="6" s="1"/>
  <c r="R250" i="6"/>
  <c r="I254" i="6"/>
  <c r="J254" i="6" s="1"/>
  <c r="K254" i="6" s="1"/>
  <c r="L254" i="6" s="1"/>
  <c r="M254" i="6" s="1"/>
  <c r="N254" i="6" s="1"/>
  <c r="O254" i="6" s="1"/>
  <c r="R254" i="6"/>
  <c r="P262" i="6"/>
  <c r="I262" i="6"/>
  <c r="J262" i="6" s="1"/>
  <c r="K262" i="6" s="1"/>
  <c r="L262" i="6" s="1"/>
  <c r="M262" i="6" s="1"/>
  <c r="N262" i="6" s="1"/>
  <c r="O262" i="6" s="1"/>
  <c r="R262" i="6"/>
  <c r="H294" i="6"/>
  <c r="R294" i="6"/>
  <c r="I294" i="6"/>
  <c r="J294" i="6" s="1"/>
  <c r="K294" i="6" s="1"/>
  <c r="L294" i="6" s="1"/>
  <c r="M294" i="6" s="1"/>
  <c r="N294" i="6" s="1"/>
  <c r="O294" i="6" s="1"/>
  <c r="H296" i="6"/>
  <c r="I296" i="6"/>
  <c r="J296" i="6" s="1"/>
  <c r="K296" i="6" s="1"/>
  <c r="L296" i="6" s="1"/>
  <c r="M296" i="6" s="1"/>
  <c r="N296" i="6" s="1"/>
  <c r="O296" i="6" s="1"/>
  <c r="R296" i="6"/>
  <c r="H324" i="6"/>
  <c r="I324" i="6"/>
  <c r="J324" i="6" s="1"/>
  <c r="K324" i="6" s="1"/>
  <c r="L324" i="6" s="1"/>
  <c r="M324" i="6" s="1"/>
  <c r="N324" i="6" s="1"/>
  <c r="O324" i="6" s="1"/>
  <c r="R324" i="6"/>
  <c r="J201" i="2"/>
  <c r="J217" i="2"/>
  <c r="J225" i="2"/>
  <c r="J273" i="2"/>
  <c r="J277" i="2"/>
  <c r="J281" i="2"/>
  <c r="P284" i="2"/>
  <c r="Q284" i="2" s="1"/>
  <c r="K285" i="2"/>
  <c r="P285" i="2"/>
  <c r="Q285" i="2" s="1"/>
  <c r="J285" i="2"/>
  <c r="J286" i="2"/>
  <c r="P286" i="2"/>
  <c r="Q286" i="2" s="1"/>
  <c r="K286" i="2"/>
  <c r="P287" i="2"/>
  <c r="Q287" i="2" s="1"/>
  <c r="K289" i="2"/>
  <c r="P300" i="2"/>
  <c r="Q300" i="2" s="1"/>
  <c r="K301" i="2"/>
  <c r="P301" i="2"/>
  <c r="Q301" i="2" s="1"/>
  <c r="J301" i="2"/>
  <c r="J302" i="2"/>
  <c r="P302" i="2"/>
  <c r="Q302" i="2" s="1"/>
  <c r="K302" i="2"/>
  <c r="P303" i="2"/>
  <c r="Q303" i="2" s="1"/>
  <c r="K305" i="2"/>
  <c r="I313" i="2"/>
  <c r="J314" i="2"/>
  <c r="P314" i="2"/>
  <c r="Q314" i="2" s="1"/>
  <c r="K314" i="2"/>
  <c r="P316" i="2"/>
  <c r="Q316" i="2" s="1"/>
  <c r="K316" i="2"/>
  <c r="P326" i="2"/>
  <c r="Q326" i="2" s="1"/>
  <c r="K326" i="2"/>
  <c r="P330" i="2"/>
  <c r="Q330" i="2" s="1"/>
  <c r="G4" i="6"/>
  <c r="R4" i="6" s="1"/>
  <c r="H7" i="6"/>
  <c r="I7" i="6"/>
  <c r="H68" i="6"/>
  <c r="I68" i="6"/>
  <c r="H70" i="6"/>
  <c r="I70" i="6"/>
  <c r="H78" i="6"/>
  <c r="I78" i="6"/>
  <c r="H84" i="6"/>
  <c r="I84" i="6"/>
  <c r="H86" i="6"/>
  <c r="I86" i="6"/>
  <c r="H92" i="6"/>
  <c r="I92" i="6"/>
  <c r="H98" i="6"/>
  <c r="I98" i="6"/>
  <c r="H100" i="6"/>
  <c r="I100" i="6"/>
  <c r="H106" i="6"/>
  <c r="R106" i="6"/>
  <c r="I106" i="6"/>
  <c r="H108" i="6"/>
  <c r="I108" i="6"/>
  <c r="R108" i="6"/>
  <c r="I114" i="6"/>
  <c r="J114" i="6" s="1"/>
  <c r="K114" i="6" s="1"/>
  <c r="L114" i="6" s="1"/>
  <c r="M114" i="6" s="1"/>
  <c r="N114" i="6" s="1"/>
  <c r="O114" i="6" s="1"/>
  <c r="R114" i="6"/>
  <c r="H172" i="6"/>
  <c r="R172" i="6"/>
  <c r="I172" i="6"/>
  <c r="R174" i="6"/>
  <c r="I174" i="6"/>
  <c r="J174" i="6" s="1"/>
  <c r="K174" i="6" s="1"/>
  <c r="L174" i="6" s="1"/>
  <c r="M174" i="6" s="1"/>
  <c r="N174" i="6" s="1"/>
  <c r="O174" i="6" s="1"/>
  <c r="H180" i="6"/>
  <c r="I180" i="6"/>
  <c r="R180" i="6"/>
  <c r="H186" i="6"/>
  <c r="R186" i="6"/>
  <c r="I186" i="6"/>
  <c r="H208" i="6"/>
  <c r="R208" i="6"/>
  <c r="I208" i="6"/>
  <c r="H286" i="6"/>
  <c r="R286" i="6"/>
  <c r="I286" i="6"/>
  <c r="J286" i="6" s="1"/>
  <c r="K286" i="6" s="1"/>
  <c r="L286" i="6" s="1"/>
  <c r="M286" i="6" s="1"/>
  <c r="N286" i="6" s="1"/>
  <c r="O286" i="6" s="1"/>
  <c r="H288" i="6"/>
  <c r="I288" i="6"/>
  <c r="J288" i="6" s="1"/>
  <c r="K288" i="6" s="1"/>
  <c r="L288" i="6" s="1"/>
  <c r="M288" i="6" s="1"/>
  <c r="N288" i="6" s="1"/>
  <c r="O288" i="6" s="1"/>
  <c r="R288" i="6"/>
  <c r="J89" i="2"/>
  <c r="J93" i="2"/>
  <c r="J97" i="2"/>
  <c r="J101" i="2"/>
  <c r="J105" i="2"/>
  <c r="J109" i="2"/>
  <c r="J113" i="2"/>
  <c r="J117" i="2"/>
  <c r="J121" i="2"/>
  <c r="J129" i="2"/>
  <c r="J133" i="2"/>
  <c r="J137" i="2"/>
  <c r="J141" i="2"/>
  <c r="J153" i="2"/>
  <c r="J161" i="2"/>
  <c r="J165" i="2"/>
  <c r="J173" i="2"/>
  <c r="J177" i="2"/>
  <c r="J181" i="2"/>
  <c r="J185" i="2"/>
  <c r="J189" i="2"/>
  <c r="J193" i="2"/>
  <c r="J197" i="2"/>
  <c r="K201" i="2"/>
  <c r="J203" i="2"/>
  <c r="K209" i="2"/>
  <c r="K217" i="2"/>
  <c r="J219" i="2"/>
  <c r="K225" i="2"/>
  <c r="K233" i="2"/>
  <c r="K241" i="2"/>
  <c r="K249" i="2"/>
  <c r="K257" i="2"/>
  <c r="K265" i="2"/>
  <c r="K273" i="2"/>
  <c r="J275" i="2"/>
  <c r="K279" i="2"/>
  <c r="K288" i="2"/>
  <c r="J288" i="2"/>
  <c r="J289" i="2"/>
  <c r="J290" i="2"/>
  <c r="P290" i="2"/>
  <c r="Q290" i="2" s="1"/>
  <c r="P304" i="2"/>
  <c r="Q304" i="2" s="1"/>
  <c r="K304" i="2"/>
  <c r="J304" i="2"/>
  <c r="J306" i="2"/>
  <c r="P306" i="2"/>
  <c r="Q306" i="2" s="1"/>
  <c r="K315" i="2"/>
  <c r="H3" i="6"/>
  <c r="I3" i="6"/>
  <c r="H30" i="6"/>
  <c r="I30" i="6"/>
  <c r="H32" i="6"/>
  <c r="I32" i="6"/>
  <c r="H38" i="6"/>
  <c r="I38" i="6"/>
  <c r="H40" i="6"/>
  <c r="I40" i="6"/>
  <c r="H46" i="6"/>
  <c r="I46" i="6"/>
  <c r="H48" i="6"/>
  <c r="I48" i="6"/>
  <c r="H54" i="6"/>
  <c r="I54" i="6"/>
  <c r="H56" i="6"/>
  <c r="I56" i="6"/>
  <c r="H62" i="6"/>
  <c r="I62" i="6"/>
  <c r="H64" i="6"/>
  <c r="I64" i="6"/>
  <c r="H124" i="6"/>
  <c r="R124" i="6"/>
  <c r="I124" i="6"/>
  <c r="H132" i="6"/>
  <c r="R132" i="6"/>
  <c r="I132" i="6"/>
  <c r="H134" i="6"/>
  <c r="I134" i="6"/>
  <c r="R134" i="6"/>
  <c r="H140" i="6"/>
  <c r="R140" i="6"/>
  <c r="I140" i="6"/>
  <c r="H142" i="6"/>
  <c r="I142" i="6"/>
  <c r="R142" i="6"/>
  <c r="H154" i="6"/>
  <c r="R154" i="6"/>
  <c r="I154" i="6"/>
  <c r="H188" i="6"/>
  <c r="I188" i="6"/>
  <c r="R188" i="6"/>
  <c r="H194" i="6"/>
  <c r="R194" i="6"/>
  <c r="I194" i="6"/>
  <c r="H202" i="6"/>
  <c r="R202" i="6"/>
  <c r="I202" i="6"/>
  <c r="R204" i="6"/>
  <c r="I204" i="6"/>
  <c r="J204" i="6" s="1"/>
  <c r="K204" i="6" s="1"/>
  <c r="L204" i="6" s="1"/>
  <c r="M204" i="6" s="1"/>
  <c r="N204" i="6" s="1"/>
  <c r="O204" i="6" s="1"/>
  <c r="R210" i="6"/>
  <c r="I210" i="6"/>
  <c r="J210" i="6" s="1"/>
  <c r="K210" i="6" s="1"/>
  <c r="L210" i="6" s="1"/>
  <c r="M210" i="6" s="1"/>
  <c r="N210" i="6" s="1"/>
  <c r="O210" i="6" s="1"/>
  <c r="I214" i="6"/>
  <c r="J214" i="6" s="1"/>
  <c r="K214" i="6" s="1"/>
  <c r="L214" i="6" s="1"/>
  <c r="M214" i="6" s="1"/>
  <c r="N214" i="6" s="1"/>
  <c r="O214" i="6" s="1"/>
  <c r="R214" i="6"/>
  <c r="H218" i="6"/>
  <c r="R218" i="6"/>
  <c r="I218" i="6"/>
  <c r="H220" i="6"/>
  <c r="I220" i="6"/>
  <c r="R220" i="6"/>
  <c r="P224" i="6"/>
  <c r="I224" i="6"/>
  <c r="J224" i="6" s="1"/>
  <c r="K224" i="6" s="1"/>
  <c r="L224" i="6" s="1"/>
  <c r="M224" i="6" s="1"/>
  <c r="N224" i="6" s="1"/>
  <c r="O224" i="6" s="1"/>
  <c r="R224" i="6"/>
  <c r="P232" i="6"/>
  <c r="I232" i="6"/>
  <c r="J232" i="6" s="1"/>
  <c r="K232" i="6" s="1"/>
  <c r="L232" i="6" s="1"/>
  <c r="M232" i="6" s="1"/>
  <c r="N232" i="6" s="1"/>
  <c r="O232" i="6" s="1"/>
  <c r="R232" i="6"/>
  <c r="I240" i="6"/>
  <c r="J240" i="6" s="1"/>
  <c r="K240" i="6" s="1"/>
  <c r="L240" i="6" s="1"/>
  <c r="M240" i="6" s="1"/>
  <c r="N240" i="6" s="1"/>
  <c r="O240" i="6" s="1"/>
  <c r="R240" i="6"/>
  <c r="H248" i="6"/>
  <c r="R248" i="6"/>
  <c r="I248" i="6"/>
  <c r="J248" i="6" s="1"/>
  <c r="K248" i="6" s="1"/>
  <c r="L248" i="6" s="1"/>
  <c r="M248" i="6" s="1"/>
  <c r="N248" i="6" s="1"/>
  <c r="O248" i="6" s="1"/>
  <c r="P258" i="6"/>
  <c r="I258" i="6"/>
  <c r="J258" i="6" s="1"/>
  <c r="K258" i="6" s="1"/>
  <c r="L258" i="6" s="1"/>
  <c r="M258" i="6" s="1"/>
  <c r="N258" i="6" s="1"/>
  <c r="O258" i="6" s="1"/>
  <c r="R258" i="6"/>
  <c r="H278" i="6"/>
  <c r="R278" i="6"/>
  <c r="I278" i="6"/>
  <c r="J278" i="6" s="1"/>
  <c r="K278" i="6" s="1"/>
  <c r="L278" i="6" s="1"/>
  <c r="M278" i="6" s="1"/>
  <c r="N278" i="6" s="1"/>
  <c r="O278" i="6" s="1"/>
  <c r="H280" i="6"/>
  <c r="I280" i="6"/>
  <c r="J280" i="6" s="1"/>
  <c r="K280" i="6" s="1"/>
  <c r="L280" i="6" s="1"/>
  <c r="M280" i="6" s="1"/>
  <c r="N280" i="6" s="1"/>
  <c r="O280" i="6" s="1"/>
  <c r="R280" i="6"/>
  <c r="H310" i="6"/>
  <c r="R310" i="6"/>
  <c r="I310" i="6"/>
  <c r="J310" i="6" s="1"/>
  <c r="K310" i="6" s="1"/>
  <c r="L310" i="6" s="1"/>
  <c r="M310" i="6" s="1"/>
  <c r="N310" i="6" s="1"/>
  <c r="O310" i="6" s="1"/>
  <c r="H312" i="6"/>
  <c r="I312" i="6"/>
  <c r="J312" i="6" s="1"/>
  <c r="K312" i="6" s="1"/>
  <c r="L312" i="6" s="1"/>
  <c r="M312" i="6" s="1"/>
  <c r="N312" i="6" s="1"/>
  <c r="O312" i="6" s="1"/>
  <c r="R312" i="6"/>
  <c r="K203" i="2"/>
  <c r="I205" i="2"/>
  <c r="J210" i="2"/>
  <c r="K211" i="2"/>
  <c r="I213" i="2"/>
  <c r="K219" i="2"/>
  <c r="J226" i="2"/>
  <c r="K227" i="2"/>
  <c r="I229" i="2"/>
  <c r="J234" i="2"/>
  <c r="K235" i="2"/>
  <c r="I237" i="2"/>
  <c r="J242" i="2"/>
  <c r="K243" i="2"/>
  <c r="I245" i="2"/>
  <c r="K251" i="2"/>
  <c r="I253" i="2"/>
  <c r="J258" i="2"/>
  <c r="K259" i="2"/>
  <c r="I261" i="2"/>
  <c r="K267" i="2"/>
  <c r="I269" i="2"/>
  <c r="J274" i="2"/>
  <c r="K275" i="2"/>
  <c r="K277" i="2"/>
  <c r="K278" i="2"/>
  <c r="J279" i="2"/>
  <c r="K281" i="2"/>
  <c r="J284" i="2"/>
  <c r="K287" i="2"/>
  <c r="K293" i="2"/>
  <c r="P293" i="2"/>
  <c r="Q293" i="2" s="1"/>
  <c r="J293" i="2"/>
  <c r="I294" i="2"/>
  <c r="P295" i="2"/>
  <c r="Q295" i="2" s="1"/>
  <c r="K297" i="2"/>
  <c r="J300" i="2"/>
  <c r="P308" i="2"/>
  <c r="Q308" i="2" s="1"/>
  <c r="K309" i="2"/>
  <c r="P309" i="2"/>
  <c r="Q309" i="2" s="1"/>
  <c r="J309" i="2"/>
  <c r="I310" i="2"/>
  <c r="P311" i="2"/>
  <c r="Q311" i="2" s="1"/>
  <c r="P315" i="2"/>
  <c r="Q315" i="2" s="1"/>
  <c r="P318" i="2"/>
  <c r="Q318" i="2" s="1"/>
  <c r="K318" i="2"/>
  <c r="P322" i="2"/>
  <c r="Q322" i="2" s="1"/>
  <c r="P324" i="2"/>
  <c r="Q324" i="2" s="1"/>
  <c r="K324" i="2"/>
  <c r="H5" i="6"/>
  <c r="I5" i="6"/>
  <c r="H10" i="6"/>
  <c r="I10" i="6"/>
  <c r="H14" i="6"/>
  <c r="I14" i="6"/>
  <c r="H16" i="6"/>
  <c r="I16" i="6"/>
  <c r="H22" i="6"/>
  <c r="I22" i="6"/>
  <c r="H24" i="6"/>
  <c r="I24" i="6"/>
  <c r="H118" i="6"/>
  <c r="R118" i="6"/>
  <c r="I118" i="6"/>
  <c r="H120" i="6"/>
  <c r="I120" i="6"/>
  <c r="R120" i="6"/>
  <c r="H126" i="6"/>
  <c r="I126" i="6"/>
  <c r="R126" i="6"/>
  <c r="H156" i="6"/>
  <c r="I156" i="6"/>
  <c r="R156" i="6"/>
  <c r="H168" i="6"/>
  <c r="I168" i="6"/>
  <c r="R168" i="6"/>
  <c r="H196" i="6"/>
  <c r="I196" i="6"/>
  <c r="R196" i="6"/>
  <c r="I268" i="6"/>
  <c r="J268" i="6" s="1"/>
  <c r="K268" i="6" s="1"/>
  <c r="L268" i="6" s="1"/>
  <c r="M268" i="6" s="1"/>
  <c r="N268" i="6" s="1"/>
  <c r="O268" i="6" s="1"/>
  <c r="R268" i="6"/>
  <c r="H272" i="6"/>
  <c r="R272" i="6"/>
  <c r="I272" i="6"/>
  <c r="J272" i="6" s="1"/>
  <c r="K272" i="6" s="1"/>
  <c r="L272" i="6" s="1"/>
  <c r="M272" i="6" s="1"/>
  <c r="N272" i="6" s="1"/>
  <c r="O272" i="6" s="1"/>
  <c r="R274" i="6"/>
  <c r="I274" i="6"/>
  <c r="J274" i="6" s="1"/>
  <c r="K274" i="6" s="1"/>
  <c r="L274" i="6" s="1"/>
  <c r="M274" i="6" s="1"/>
  <c r="N274" i="6" s="1"/>
  <c r="O274" i="6" s="1"/>
  <c r="H302" i="6"/>
  <c r="R302" i="6"/>
  <c r="I302" i="6"/>
  <c r="J302" i="6" s="1"/>
  <c r="K302" i="6" s="1"/>
  <c r="L302" i="6" s="1"/>
  <c r="M302" i="6" s="1"/>
  <c r="N302" i="6" s="1"/>
  <c r="O302" i="6" s="1"/>
  <c r="H304" i="6"/>
  <c r="I304" i="6"/>
  <c r="J304" i="6" s="1"/>
  <c r="K304" i="6" s="1"/>
  <c r="L304" i="6" s="1"/>
  <c r="M304" i="6" s="1"/>
  <c r="N304" i="6" s="1"/>
  <c r="O304" i="6" s="1"/>
  <c r="R304" i="6"/>
  <c r="H316" i="6"/>
  <c r="I316" i="6"/>
  <c r="J316" i="6" s="1"/>
  <c r="K316" i="6" s="1"/>
  <c r="L316" i="6" s="1"/>
  <c r="M316" i="6" s="1"/>
  <c r="N316" i="6" s="1"/>
  <c r="O316" i="6" s="1"/>
  <c r="R316" i="6"/>
  <c r="H322" i="6"/>
  <c r="I322" i="6"/>
  <c r="J322" i="6" s="1"/>
  <c r="K322" i="6" s="1"/>
  <c r="L322" i="6" s="1"/>
  <c r="M322" i="6" s="1"/>
  <c r="N322" i="6" s="1"/>
  <c r="O322" i="6" s="1"/>
  <c r="R322" i="6"/>
  <c r="H12" i="6"/>
  <c r="H44" i="6"/>
  <c r="H52" i="6"/>
  <c r="H60" i="6"/>
  <c r="G67" i="6"/>
  <c r="G75" i="6"/>
  <c r="G83" i="6"/>
  <c r="H112" i="6"/>
  <c r="P114" i="6"/>
  <c r="R123" i="6"/>
  <c r="G123" i="6"/>
  <c r="R131" i="6"/>
  <c r="G131" i="6"/>
  <c r="G139" i="6"/>
  <c r="I139" i="6" s="1"/>
  <c r="J139" i="6" s="1"/>
  <c r="K139" i="6" s="1"/>
  <c r="L139" i="6" s="1"/>
  <c r="M139" i="6" s="1"/>
  <c r="N139" i="6" s="1"/>
  <c r="O139" i="6" s="1"/>
  <c r="R171" i="6"/>
  <c r="G171" i="6"/>
  <c r="I171" i="6" s="1"/>
  <c r="J171" i="6" s="1"/>
  <c r="K171" i="6" s="1"/>
  <c r="L171" i="6" s="1"/>
  <c r="M171" i="6" s="1"/>
  <c r="N171" i="6" s="1"/>
  <c r="O171" i="6" s="1"/>
  <c r="R185" i="6"/>
  <c r="G193" i="6"/>
  <c r="G201" i="6"/>
  <c r="R207" i="6"/>
  <c r="G207" i="6"/>
  <c r="H212" i="6"/>
  <c r="P214" i="6"/>
  <c r="G223" i="6"/>
  <c r="R227" i="6"/>
  <c r="G227" i="6"/>
  <c r="I227" i="6" s="1"/>
  <c r="J227" i="6" s="1"/>
  <c r="K227" i="6" s="1"/>
  <c r="L227" i="6" s="1"/>
  <c r="M227" i="6" s="1"/>
  <c r="N227" i="6" s="1"/>
  <c r="O227" i="6" s="1"/>
  <c r="G231" i="6"/>
  <c r="I231" i="6" s="1"/>
  <c r="J231" i="6" s="1"/>
  <c r="K231" i="6" s="1"/>
  <c r="L231" i="6" s="1"/>
  <c r="M231" i="6" s="1"/>
  <c r="N231" i="6" s="1"/>
  <c r="O231" i="6" s="1"/>
  <c r="R235" i="6"/>
  <c r="G235" i="6"/>
  <c r="I235" i="6" s="1"/>
  <c r="J235" i="6" s="1"/>
  <c r="K235" i="6" s="1"/>
  <c r="L235" i="6" s="1"/>
  <c r="M235" i="6" s="1"/>
  <c r="N235" i="6" s="1"/>
  <c r="O235" i="6" s="1"/>
  <c r="P236" i="6"/>
  <c r="R239" i="6"/>
  <c r="P240" i="6"/>
  <c r="P244" i="6"/>
  <c r="P248" i="6"/>
  <c r="Q248" i="6" s="1" a="1"/>
  <c r="Q248" i="6" s="1"/>
  <c r="R253" i="6"/>
  <c r="G253" i="6"/>
  <c r="I253" i="6" s="1"/>
  <c r="J253" i="6" s="1"/>
  <c r="K253" i="6" s="1"/>
  <c r="L253" i="6" s="1"/>
  <c r="M253" i="6" s="1"/>
  <c r="N253" i="6" s="1"/>
  <c r="O253" i="6" s="1"/>
  <c r="P254" i="6"/>
  <c r="R257" i="6"/>
  <c r="G257" i="6"/>
  <c r="I257" i="6" s="1"/>
  <c r="J257" i="6" s="1"/>
  <c r="K257" i="6" s="1"/>
  <c r="L257" i="6" s="1"/>
  <c r="M257" i="6" s="1"/>
  <c r="N257" i="6" s="1"/>
  <c r="O257" i="6" s="1"/>
  <c r="G261" i="6"/>
  <c r="I261" i="6" s="1"/>
  <c r="J261" i="6" s="1"/>
  <c r="K261" i="6" s="1"/>
  <c r="L261" i="6" s="1"/>
  <c r="M261" i="6" s="1"/>
  <c r="N261" i="6" s="1"/>
  <c r="O261" i="6" s="1"/>
  <c r="P266" i="6"/>
  <c r="Q266" i="6" s="1" a="1"/>
  <c r="Q266" i="6" s="1"/>
  <c r="H266" i="6"/>
  <c r="P268" i="6"/>
  <c r="P272" i="6"/>
  <c r="Q272" i="6" s="1" a="1"/>
  <c r="Q272" i="6" s="1"/>
  <c r="P278" i="6"/>
  <c r="Q278" i="6" s="1" a="1"/>
  <c r="Q278" i="6" s="1"/>
  <c r="P284" i="6"/>
  <c r="Q284" i="6" s="1" a="1"/>
  <c r="Q284" i="6" s="1"/>
  <c r="H284" i="6"/>
  <c r="P286" i="6"/>
  <c r="Q286" i="6" s="1" a="1"/>
  <c r="Q286" i="6" s="1"/>
  <c r="P294" i="6"/>
  <c r="Q294" i="6" s="1" a="1"/>
  <c r="Q294" i="6" s="1"/>
  <c r="P302" i="6"/>
  <c r="Q302" i="6" s="1" a="1"/>
  <c r="Q302" i="6" s="1"/>
  <c r="P310" i="6"/>
  <c r="Q310" i="6" s="1" a="1"/>
  <c r="Q310" i="6" s="1"/>
  <c r="M14" i="5"/>
  <c r="N14" i="5" s="1"/>
  <c r="O14" i="5" s="1"/>
  <c r="P14" i="5" s="1"/>
  <c r="Q14" i="5" s="1"/>
  <c r="R14" i="5" s="1"/>
  <c r="S14" i="5" s="1"/>
  <c r="K15" i="5"/>
  <c r="J15" i="5"/>
  <c r="L15" i="5" s="1"/>
  <c r="M15" i="5"/>
  <c r="N15" i="5" s="1"/>
  <c r="O15" i="5" s="1"/>
  <c r="P15" i="5" s="1"/>
  <c r="Q15" i="5" s="1"/>
  <c r="R15" i="5" s="1"/>
  <c r="S15" i="5" s="1"/>
  <c r="J18" i="5"/>
  <c r="L18" i="5" s="1"/>
  <c r="K19" i="5"/>
  <c r="J19" i="5"/>
  <c r="L19" i="5" s="1"/>
  <c r="M19" i="5"/>
  <c r="N19" i="5" s="1"/>
  <c r="O19" i="5" s="1"/>
  <c r="P19" i="5" s="1"/>
  <c r="Q19" i="5" s="1"/>
  <c r="R19" i="5" s="1"/>
  <c r="S19" i="5" s="1"/>
  <c r="M22" i="5"/>
  <c r="N22" i="5" s="1"/>
  <c r="O22" i="5" s="1"/>
  <c r="P22" i="5" s="1"/>
  <c r="Q22" i="5" s="1"/>
  <c r="R22" i="5" s="1"/>
  <c r="S22" i="5" s="1"/>
  <c r="K22" i="5"/>
  <c r="J22" i="5"/>
  <c r="L22" i="5" s="1"/>
  <c r="K23" i="5"/>
  <c r="J23" i="5"/>
  <c r="L23" i="5" s="1"/>
  <c r="M23" i="5"/>
  <c r="N23" i="5" s="1"/>
  <c r="O23" i="5" s="1"/>
  <c r="P23" i="5" s="1"/>
  <c r="Q23" i="5" s="1"/>
  <c r="R23" i="5" s="1"/>
  <c r="S23" i="5" s="1"/>
  <c r="M26" i="5"/>
  <c r="N26" i="5" s="1"/>
  <c r="O26" i="5" s="1"/>
  <c r="P26" i="5" s="1"/>
  <c r="Q26" i="5" s="1"/>
  <c r="R26" i="5" s="1"/>
  <c r="S26" i="5" s="1"/>
  <c r="K26" i="5"/>
  <c r="J26" i="5"/>
  <c r="L26" i="5" s="1"/>
  <c r="K27" i="5"/>
  <c r="J27" i="5"/>
  <c r="L27" i="5" s="1"/>
  <c r="M27" i="5"/>
  <c r="N27" i="5" s="1"/>
  <c r="O27" i="5" s="1"/>
  <c r="P27" i="5" s="1"/>
  <c r="Q27" i="5" s="1"/>
  <c r="R27" i="5" s="1"/>
  <c r="S27" i="5" s="1"/>
  <c r="M30" i="5"/>
  <c r="N30" i="5" s="1"/>
  <c r="O30" i="5" s="1"/>
  <c r="P30" i="5" s="1"/>
  <c r="Q30" i="5" s="1"/>
  <c r="R30" i="5" s="1"/>
  <c r="S30" i="5" s="1"/>
  <c r="K30" i="5"/>
  <c r="J30" i="5"/>
  <c r="L30" i="5" s="1"/>
  <c r="K31" i="5"/>
  <c r="J31" i="5"/>
  <c r="L31" i="5" s="1"/>
  <c r="M31" i="5"/>
  <c r="N31" i="5" s="1"/>
  <c r="O31" i="5" s="1"/>
  <c r="P31" i="5" s="1"/>
  <c r="Q31" i="5" s="1"/>
  <c r="R31" i="5" s="1"/>
  <c r="S31" i="5" s="1"/>
  <c r="M34" i="5"/>
  <c r="N34" i="5" s="1"/>
  <c r="O34" i="5" s="1"/>
  <c r="P34" i="5" s="1"/>
  <c r="Q34" i="5" s="1"/>
  <c r="R34" i="5" s="1"/>
  <c r="S34" i="5" s="1"/>
  <c r="K34" i="5"/>
  <c r="J34" i="5"/>
  <c r="L34" i="5" s="1"/>
  <c r="K35" i="5"/>
  <c r="J35" i="5"/>
  <c r="L35" i="5" s="1"/>
  <c r="M35" i="5"/>
  <c r="N35" i="5" s="1"/>
  <c r="O35" i="5" s="1"/>
  <c r="P35" i="5" s="1"/>
  <c r="Q35" i="5" s="1"/>
  <c r="R35" i="5" s="1"/>
  <c r="S35" i="5" s="1"/>
  <c r="M38" i="5"/>
  <c r="N38" i="5" s="1"/>
  <c r="O38" i="5" s="1"/>
  <c r="P38" i="5" s="1"/>
  <c r="Q38" i="5" s="1"/>
  <c r="R38" i="5" s="1"/>
  <c r="S38" i="5" s="1"/>
  <c r="K38" i="5"/>
  <c r="J38" i="5"/>
  <c r="L38" i="5" s="1"/>
  <c r="K39" i="5"/>
  <c r="J39" i="5"/>
  <c r="L39" i="5" s="1"/>
  <c r="M39" i="5"/>
  <c r="N39" i="5" s="1"/>
  <c r="O39" i="5" s="1"/>
  <c r="P39" i="5" s="1"/>
  <c r="Q39" i="5" s="1"/>
  <c r="R39" i="5" s="1"/>
  <c r="S39" i="5" s="1"/>
  <c r="M42" i="5"/>
  <c r="N42" i="5" s="1"/>
  <c r="O42" i="5" s="1"/>
  <c r="P42" i="5" s="1"/>
  <c r="Q42" i="5" s="1"/>
  <c r="R42" i="5" s="1"/>
  <c r="S42" i="5" s="1"/>
  <c r="K42" i="5"/>
  <c r="J42" i="5"/>
  <c r="L42" i="5" s="1"/>
  <c r="K43" i="5"/>
  <c r="J43" i="5"/>
  <c r="L43" i="5" s="1"/>
  <c r="M43" i="5"/>
  <c r="N43" i="5" s="1"/>
  <c r="O43" i="5" s="1"/>
  <c r="P43" i="5" s="1"/>
  <c r="Q43" i="5" s="1"/>
  <c r="R43" i="5" s="1"/>
  <c r="S43" i="5" s="1"/>
  <c r="P321" i="2"/>
  <c r="Q321" i="2" s="1"/>
  <c r="P329" i="2"/>
  <c r="Q329" i="2" s="1"/>
  <c r="I12" i="6"/>
  <c r="G15" i="6"/>
  <c r="I20" i="6"/>
  <c r="I28" i="6"/>
  <c r="I36" i="6"/>
  <c r="G39" i="6"/>
  <c r="I44" i="6"/>
  <c r="G47" i="6"/>
  <c r="I52" i="6"/>
  <c r="G55" i="6"/>
  <c r="I60" i="6"/>
  <c r="G63" i="6"/>
  <c r="I66" i="6"/>
  <c r="J66" i="6" s="1"/>
  <c r="K66" i="6" s="1"/>
  <c r="L66" i="6" s="1"/>
  <c r="M66" i="6" s="1"/>
  <c r="N66" i="6" s="1"/>
  <c r="O66" i="6" s="1"/>
  <c r="I74" i="6"/>
  <c r="R77" i="6"/>
  <c r="I82" i="6"/>
  <c r="G91" i="6"/>
  <c r="I96" i="6"/>
  <c r="R102" i="6"/>
  <c r="I104" i="6"/>
  <c r="R107" i="6"/>
  <c r="R110" i="6"/>
  <c r="I112" i="6"/>
  <c r="I116" i="6"/>
  <c r="J116" i="6" s="1"/>
  <c r="K116" i="6" s="1"/>
  <c r="L116" i="6" s="1"/>
  <c r="M116" i="6" s="1"/>
  <c r="N116" i="6" s="1"/>
  <c r="O116" i="6" s="1"/>
  <c r="R119" i="6"/>
  <c r="G119" i="6"/>
  <c r="I122" i="6"/>
  <c r="J122" i="6" s="1"/>
  <c r="K122" i="6" s="1"/>
  <c r="L122" i="6" s="1"/>
  <c r="M122" i="6" s="1"/>
  <c r="N122" i="6" s="1"/>
  <c r="O122" i="6" s="1"/>
  <c r="R125" i="6"/>
  <c r="I130" i="6"/>
  <c r="R133" i="6"/>
  <c r="I138" i="6"/>
  <c r="P139" i="6"/>
  <c r="R141" i="6"/>
  <c r="R144" i="6"/>
  <c r="R147" i="6"/>
  <c r="R150" i="6"/>
  <c r="I152" i="6"/>
  <c r="R155" i="6"/>
  <c r="R158" i="6"/>
  <c r="R161" i="6"/>
  <c r="R164" i="6"/>
  <c r="R167" i="6"/>
  <c r="I170" i="6"/>
  <c r="J170" i="6" s="1"/>
  <c r="K170" i="6" s="1"/>
  <c r="L170" i="6" s="1"/>
  <c r="M170" i="6" s="1"/>
  <c r="N170" i="6" s="1"/>
  <c r="O170" i="6" s="1"/>
  <c r="P171" i="6"/>
  <c r="R173" i="6"/>
  <c r="P174" i="6"/>
  <c r="I176" i="6"/>
  <c r="R179" i="6"/>
  <c r="R182" i="6"/>
  <c r="I184" i="6"/>
  <c r="R187" i="6"/>
  <c r="R190" i="6"/>
  <c r="I192" i="6"/>
  <c r="R195" i="6"/>
  <c r="I200" i="6"/>
  <c r="R203" i="6"/>
  <c r="P204" i="6"/>
  <c r="I206" i="6"/>
  <c r="R209" i="6"/>
  <c r="P210" i="6"/>
  <c r="I212" i="6"/>
  <c r="I216" i="6"/>
  <c r="J216" i="6" s="1"/>
  <c r="K216" i="6" s="1"/>
  <c r="L216" i="6" s="1"/>
  <c r="M216" i="6" s="1"/>
  <c r="N216" i="6" s="1"/>
  <c r="O216" i="6" s="1"/>
  <c r="G219" i="6"/>
  <c r="I222" i="6"/>
  <c r="J222" i="6" s="1"/>
  <c r="K222" i="6" s="1"/>
  <c r="L222" i="6" s="1"/>
  <c r="M222" i="6" s="1"/>
  <c r="N222" i="6" s="1"/>
  <c r="O222" i="6" s="1"/>
  <c r="I226" i="6"/>
  <c r="J226" i="6" s="1"/>
  <c r="K226" i="6" s="1"/>
  <c r="L226" i="6" s="1"/>
  <c r="M226" i="6" s="1"/>
  <c r="N226" i="6" s="1"/>
  <c r="O226" i="6" s="1"/>
  <c r="P227" i="6"/>
  <c r="I230" i="6"/>
  <c r="J230" i="6" s="1"/>
  <c r="K230" i="6" s="1"/>
  <c r="L230" i="6" s="1"/>
  <c r="M230" i="6" s="1"/>
  <c r="N230" i="6" s="1"/>
  <c r="O230" i="6" s="1"/>
  <c r="P231" i="6"/>
  <c r="I234" i="6"/>
  <c r="J234" i="6" s="1"/>
  <c r="K234" i="6" s="1"/>
  <c r="L234" i="6" s="1"/>
  <c r="M234" i="6" s="1"/>
  <c r="N234" i="6" s="1"/>
  <c r="O234" i="6" s="1"/>
  <c r="P235" i="6"/>
  <c r="I238" i="6"/>
  <c r="J238" i="6" s="1"/>
  <c r="K238" i="6" s="1"/>
  <c r="L238" i="6" s="1"/>
  <c r="M238" i="6" s="1"/>
  <c r="N238" i="6" s="1"/>
  <c r="O238" i="6" s="1"/>
  <c r="P239" i="6"/>
  <c r="I242" i="6"/>
  <c r="J242" i="6" s="1"/>
  <c r="K242" i="6" s="1"/>
  <c r="L242" i="6" s="1"/>
  <c r="M242" i="6" s="1"/>
  <c r="N242" i="6" s="1"/>
  <c r="O242" i="6" s="1"/>
  <c r="I246" i="6"/>
  <c r="J246" i="6" s="1"/>
  <c r="K246" i="6" s="1"/>
  <c r="L246" i="6" s="1"/>
  <c r="M246" i="6" s="1"/>
  <c r="N246" i="6" s="1"/>
  <c r="O246" i="6" s="1"/>
  <c r="P247" i="6"/>
  <c r="R249" i="6"/>
  <c r="G249" i="6"/>
  <c r="I249" i="6" s="1"/>
  <c r="J249" i="6" s="1"/>
  <c r="K249" i="6" s="1"/>
  <c r="L249" i="6" s="1"/>
  <c r="M249" i="6" s="1"/>
  <c r="N249" i="6" s="1"/>
  <c r="O249" i="6" s="1"/>
  <c r="P250" i="6"/>
  <c r="Q250" i="6" s="1" a="1"/>
  <c r="Q250" i="6" s="1"/>
  <c r="I252" i="6"/>
  <c r="J252" i="6" s="1"/>
  <c r="K252" i="6" s="1"/>
  <c r="L252" i="6" s="1"/>
  <c r="M252" i="6" s="1"/>
  <c r="N252" i="6" s="1"/>
  <c r="O252" i="6" s="1"/>
  <c r="P253" i="6"/>
  <c r="I256" i="6"/>
  <c r="J256" i="6" s="1"/>
  <c r="K256" i="6" s="1"/>
  <c r="L256" i="6" s="1"/>
  <c r="M256" i="6" s="1"/>
  <c r="N256" i="6" s="1"/>
  <c r="O256" i="6" s="1"/>
  <c r="P257" i="6"/>
  <c r="I260" i="6"/>
  <c r="J260" i="6" s="1"/>
  <c r="K260" i="6" s="1"/>
  <c r="L260" i="6" s="1"/>
  <c r="M260" i="6" s="1"/>
  <c r="N260" i="6" s="1"/>
  <c r="O260" i="6" s="1"/>
  <c r="R264" i="6"/>
  <c r="I266" i="6"/>
  <c r="J266" i="6" s="1"/>
  <c r="K266" i="6" s="1"/>
  <c r="L266" i="6" s="1"/>
  <c r="M266" i="6" s="1"/>
  <c r="N266" i="6" s="1"/>
  <c r="O266" i="6" s="1"/>
  <c r="I270" i="6"/>
  <c r="J270" i="6" s="1"/>
  <c r="K270" i="6" s="1"/>
  <c r="L270" i="6" s="1"/>
  <c r="M270" i="6" s="1"/>
  <c r="N270" i="6" s="1"/>
  <c r="O270" i="6" s="1"/>
  <c r="R273" i="6"/>
  <c r="P274" i="6"/>
  <c r="I276" i="6"/>
  <c r="J276" i="6" s="1"/>
  <c r="K276" i="6" s="1"/>
  <c r="L276" i="6" s="1"/>
  <c r="M276" i="6" s="1"/>
  <c r="N276" i="6" s="1"/>
  <c r="O276" i="6" s="1"/>
  <c r="R279" i="6"/>
  <c r="P280" i="6"/>
  <c r="Q280" i="6" s="1" a="1"/>
  <c r="Q280" i="6" s="1"/>
  <c r="R282" i="6"/>
  <c r="I284" i="6"/>
  <c r="J284" i="6" s="1"/>
  <c r="K284" i="6" s="1"/>
  <c r="L284" i="6" s="1"/>
  <c r="M284" i="6" s="1"/>
  <c r="N284" i="6" s="1"/>
  <c r="O284" i="6" s="1"/>
  <c r="R287" i="6"/>
  <c r="P288" i="6"/>
  <c r="Q288" i="6" s="1" a="1"/>
  <c r="Q288" i="6" s="1"/>
  <c r="R290" i="6"/>
  <c r="I292" i="6"/>
  <c r="J292" i="6" s="1"/>
  <c r="K292" i="6" s="1"/>
  <c r="L292" i="6" s="1"/>
  <c r="M292" i="6" s="1"/>
  <c r="N292" i="6" s="1"/>
  <c r="O292" i="6" s="1"/>
  <c r="P293" i="6"/>
  <c r="Q293" i="6" s="1" a="1"/>
  <c r="Q293" i="6" s="1"/>
  <c r="R295" i="6"/>
  <c r="P296" i="6"/>
  <c r="Q296" i="6" s="1" a="1"/>
  <c r="Q296" i="6" s="1"/>
  <c r="R298" i="6"/>
  <c r="I300" i="6"/>
  <c r="J300" i="6" s="1"/>
  <c r="K300" i="6" s="1"/>
  <c r="L300" i="6" s="1"/>
  <c r="M300" i="6" s="1"/>
  <c r="N300" i="6" s="1"/>
  <c r="O300" i="6" s="1"/>
  <c r="R303" i="6"/>
  <c r="P304" i="6"/>
  <c r="Q304" i="6" s="1" a="1"/>
  <c r="Q304" i="6" s="1"/>
  <c r="R306" i="6"/>
  <c r="I308" i="6"/>
  <c r="J308" i="6" s="1"/>
  <c r="K308" i="6" s="1"/>
  <c r="L308" i="6" s="1"/>
  <c r="M308" i="6" s="1"/>
  <c r="N308" i="6" s="1"/>
  <c r="O308" i="6" s="1"/>
  <c r="R311" i="6"/>
  <c r="P312" i="6"/>
  <c r="Q312" i="6" s="1" a="1"/>
  <c r="Q312" i="6" s="1"/>
  <c r="R314" i="6"/>
  <c r="I318" i="6"/>
  <c r="J318" i="6" s="1"/>
  <c r="K318" i="6" s="1"/>
  <c r="L318" i="6" s="1"/>
  <c r="M318" i="6" s="1"/>
  <c r="N318" i="6" s="1"/>
  <c r="O318" i="6" s="1"/>
  <c r="R319" i="6"/>
  <c r="I326" i="6"/>
  <c r="J326" i="6" s="1"/>
  <c r="K326" i="6" s="1"/>
  <c r="L326" i="6" s="1"/>
  <c r="M326" i="6" s="1"/>
  <c r="N326" i="6" s="1"/>
  <c r="O326" i="6" s="1"/>
  <c r="M2" i="5"/>
  <c r="N2" i="5" s="1"/>
  <c r="O2" i="5" s="1"/>
  <c r="P2" i="5" s="1"/>
  <c r="Q2" i="5" s="1"/>
  <c r="R2" i="5" s="1"/>
  <c r="S2" i="5" s="1"/>
  <c r="K2" i="5"/>
  <c r="M4" i="5"/>
  <c r="N4" i="5" s="1"/>
  <c r="O4" i="5" s="1"/>
  <c r="P4" i="5" s="1"/>
  <c r="Q4" i="5" s="1"/>
  <c r="R4" i="5" s="1"/>
  <c r="S4" i="5" s="1"/>
  <c r="K4" i="5"/>
  <c r="M10" i="5"/>
  <c r="N10" i="5" s="1"/>
  <c r="O10" i="5" s="1"/>
  <c r="P10" i="5" s="1"/>
  <c r="Q10" i="5" s="1"/>
  <c r="R10" i="5" s="1"/>
  <c r="S10" i="5" s="1"/>
  <c r="I283" i="2"/>
  <c r="I291" i="2"/>
  <c r="I299" i="2"/>
  <c r="I307" i="2"/>
  <c r="P319" i="2"/>
  <c r="Q319" i="2" s="1"/>
  <c r="P327" i="2"/>
  <c r="Q327" i="2" s="1"/>
  <c r="G2" i="6"/>
  <c r="R80" i="6" s="1"/>
  <c r="G6" i="6"/>
  <c r="G8" i="6"/>
  <c r="H23" i="6"/>
  <c r="G25" i="6"/>
  <c r="G27" i="6"/>
  <c r="H31" i="6"/>
  <c r="G35" i="6"/>
  <c r="P66" i="6"/>
  <c r="H69" i="6"/>
  <c r="G71" i="6"/>
  <c r="G73" i="6"/>
  <c r="R74" i="6"/>
  <c r="P77" i="6"/>
  <c r="R79" i="6"/>
  <c r="G79" i="6"/>
  <c r="G81" i="6"/>
  <c r="H85" i="6"/>
  <c r="G87" i="6"/>
  <c r="G89" i="6"/>
  <c r="I90" i="6"/>
  <c r="J90" i="6" s="1"/>
  <c r="K90" i="6" s="1"/>
  <c r="L90" i="6" s="1"/>
  <c r="M90" i="6" s="1"/>
  <c r="N90" i="6" s="1"/>
  <c r="O90" i="6" s="1"/>
  <c r="G95" i="6"/>
  <c r="H99" i="6"/>
  <c r="R101" i="6"/>
  <c r="G103" i="6"/>
  <c r="R104" i="6"/>
  <c r="H107" i="6"/>
  <c r="R109" i="6"/>
  <c r="R112" i="6"/>
  <c r="R115" i="6"/>
  <c r="R116" i="6"/>
  <c r="R121" i="6"/>
  <c r="P122" i="6"/>
  <c r="P125" i="6"/>
  <c r="G127" i="6"/>
  <c r="G129" i="6"/>
  <c r="R130" i="6"/>
  <c r="H133" i="6"/>
  <c r="R135" i="6"/>
  <c r="G135" i="6"/>
  <c r="G137" i="6"/>
  <c r="R138" i="6"/>
  <c r="H141" i="6"/>
  <c r="R143" i="6"/>
  <c r="G145" i="6"/>
  <c r="I146" i="6"/>
  <c r="J146" i="6" s="1"/>
  <c r="K146" i="6" s="1"/>
  <c r="L146" i="6" s="1"/>
  <c r="M146" i="6" s="1"/>
  <c r="N146" i="6" s="1"/>
  <c r="O146" i="6" s="1"/>
  <c r="H147" i="6"/>
  <c r="R149" i="6"/>
  <c r="G151" i="6"/>
  <c r="R152" i="6"/>
  <c r="P155" i="6"/>
  <c r="G157" i="6"/>
  <c r="G159" i="6"/>
  <c r="I160" i="6"/>
  <c r="J160" i="6" s="1"/>
  <c r="K160" i="6" s="1"/>
  <c r="L160" i="6" s="1"/>
  <c r="M160" i="6" s="1"/>
  <c r="N160" i="6" s="1"/>
  <c r="O160" i="6" s="1"/>
  <c r="H161" i="6"/>
  <c r="R163" i="6"/>
  <c r="G165" i="6"/>
  <c r="R165" i="6" s="1"/>
  <c r="I166" i="6"/>
  <c r="J166" i="6" s="1"/>
  <c r="K166" i="6" s="1"/>
  <c r="L166" i="6" s="1"/>
  <c r="M166" i="6" s="1"/>
  <c r="N166" i="6" s="1"/>
  <c r="O166" i="6" s="1"/>
  <c r="H167" i="6"/>
  <c r="R169" i="6"/>
  <c r="P170" i="6"/>
  <c r="H173" i="6"/>
  <c r="G175" i="6"/>
  <c r="R175" i="6" s="1"/>
  <c r="R176" i="6"/>
  <c r="P179" i="6"/>
  <c r="R181" i="6"/>
  <c r="G183" i="6"/>
  <c r="R184" i="6"/>
  <c r="P187" i="6"/>
  <c r="R189" i="6"/>
  <c r="G191" i="6"/>
  <c r="R192" i="6"/>
  <c r="P195" i="6"/>
  <c r="R197" i="6"/>
  <c r="G197" i="6"/>
  <c r="G199" i="6"/>
  <c r="R200" i="6"/>
  <c r="H203" i="6"/>
  <c r="G205" i="6"/>
  <c r="R206" i="6"/>
  <c r="P209" i="6"/>
  <c r="R212" i="6"/>
  <c r="G215" i="6"/>
  <c r="R216" i="6"/>
  <c r="R221" i="6"/>
  <c r="P222" i="6"/>
  <c r="R225" i="6"/>
  <c r="P226" i="6"/>
  <c r="R229" i="6"/>
  <c r="P230" i="6"/>
  <c r="R233" i="6"/>
  <c r="P234" i="6"/>
  <c r="R237" i="6"/>
  <c r="P238" i="6"/>
  <c r="R241" i="6"/>
  <c r="P242" i="6"/>
  <c r="R245" i="6"/>
  <c r="P246" i="6"/>
  <c r="P249" i="6"/>
  <c r="R251" i="6"/>
  <c r="P252" i="6"/>
  <c r="R255" i="6"/>
  <c r="P256" i="6"/>
  <c r="R259" i="6"/>
  <c r="P260" i="6"/>
  <c r="R263" i="6"/>
  <c r="P264" i="6"/>
  <c r="Q264" i="6" s="1" a="1"/>
  <c r="Q264" i="6" s="1"/>
  <c r="R266" i="6"/>
  <c r="G269" i="6"/>
  <c r="R270" i="6"/>
  <c r="H273" i="6"/>
  <c r="P273" i="6"/>
  <c r="Q273" i="6" s="1" a="1"/>
  <c r="Q273" i="6" s="1"/>
  <c r="R276" i="6"/>
  <c r="H279" i="6"/>
  <c r="P279" i="6"/>
  <c r="Q279" i="6" s="1" a="1"/>
  <c r="Q279" i="6" s="1"/>
  <c r="R281" i="6"/>
  <c r="P282" i="6"/>
  <c r="Q282" i="6" s="1" a="1"/>
  <c r="Q282" i="6" s="1"/>
  <c r="G283" i="6"/>
  <c r="R284" i="6"/>
  <c r="H287" i="6"/>
  <c r="P287" i="6"/>
  <c r="Q287" i="6" s="1" a="1"/>
  <c r="Q287" i="6" s="1"/>
  <c r="R289" i="6"/>
  <c r="P290" i="6"/>
  <c r="Q290" i="6" s="1" a="1"/>
  <c r="Q290" i="6" s="1"/>
  <c r="G291" i="6"/>
  <c r="R292" i="6"/>
  <c r="H295" i="6"/>
  <c r="P295" i="6"/>
  <c r="Q295" i="6" s="1" a="1"/>
  <c r="Q295" i="6" s="1"/>
  <c r="R297" i="6"/>
  <c r="P298" i="6"/>
  <c r="Q298" i="6" s="1" a="1"/>
  <c r="Q298" i="6" s="1"/>
  <c r="G299" i="6"/>
  <c r="R300" i="6"/>
  <c r="H303" i="6"/>
  <c r="P303" i="6"/>
  <c r="Q303" i="6" s="1" a="1"/>
  <c r="Q303" i="6" s="1"/>
  <c r="R305" i="6"/>
  <c r="P306" i="6"/>
  <c r="Q306" i="6" s="1" a="1"/>
  <c r="Q306" i="6" s="1"/>
  <c r="G307" i="6"/>
  <c r="R308" i="6"/>
  <c r="H311" i="6"/>
  <c r="P311" i="6"/>
  <c r="Q311" i="6" s="1" a="1"/>
  <c r="Q311" i="6" s="1"/>
  <c r="R313" i="6"/>
  <c r="P314" i="6"/>
  <c r="Q314" i="6" s="1" a="1"/>
  <c r="Q314" i="6" s="1"/>
  <c r="R317" i="6"/>
  <c r="H319" i="6"/>
  <c r="R320" i="6"/>
  <c r="R325" i="6"/>
  <c r="J2" i="5"/>
  <c r="L2" i="5" s="1"/>
  <c r="I3" i="5"/>
  <c r="J4" i="5"/>
  <c r="L4" i="5" s="1"/>
  <c r="I5" i="5"/>
  <c r="I7" i="5"/>
  <c r="I9" i="5"/>
  <c r="K16" i="5"/>
  <c r="K17" i="5"/>
  <c r="J17" i="5"/>
  <c r="L17" i="5" s="1"/>
  <c r="M17" i="5"/>
  <c r="N17" i="5" s="1"/>
  <c r="O17" i="5" s="1"/>
  <c r="P17" i="5" s="1"/>
  <c r="Q17" i="5" s="1"/>
  <c r="R17" i="5" s="1"/>
  <c r="S17" i="5" s="1"/>
  <c r="K20" i="5"/>
  <c r="K21" i="5"/>
  <c r="J21" i="5"/>
  <c r="L21" i="5" s="1"/>
  <c r="M21" i="5"/>
  <c r="N21" i="5" s="1"/>
  <c r="O21" i="5" s="1"/>
  <c r="P21" i="5" s="1"/>
  <c r="Q21" i="5" s="1"/>
  <c r="R21" i="5" s="1"/>
  <c r="S21" i="5" s="1"/>
  <c r="M24" i="5"/>
  <c r="N24" i="5" s="1"/>
  <c r="O24" i="5" s="1"/>
  <c r="P24" i="5" s="1"/>
  <c r="Q24" i="5" s="1"/>
  <c r="R24" i="5" s="1"/>
  <c r="S24" i="5" s="1"/>
  <c r="K24" i="5"/>
  <c r="J24" i="5"/>
  <c r="L24" i="5" s="1"/>
  <c r="K25" i="5"/>
  <c r="J25" i="5"/>
  <c r="L25" i="5" s="1"/>
  <c r="M25" i="5"/>
  <c r="N25" i="5" s="1"/>
  <c r="O25" i="5" s="1"/>
  <c r="P25" i="5" s="1"/>
  <c r="Q25" i="5" s="1"/>
  <c r="R25" i="5" s="1"/>
  <c r="S25" i="5" s="1"/>
  <c r="M28" i="5"/>
  <c r="N28" i="5" s="1"/>
  <c r="O28" i="5" s="1"/>
  <c r="P28" i="5" s="1"/>
  <c r="Q28" i="5" s="1"/>
  <c r="R28" i="5" s="1"/>
  <c r="S28" i="5" s="1"/>
  <c r="K28" i="5"/>
  <c r="J28" i="5"/>
  <c r="L28" i="5" s="1"/>
  <c r="K29" i="5"/>
  <c r="J29" i="5"/>
  <c r="L29" i="5" s="1"/>
  <c r="M29" i="5"/>
  <c r="N29" i="5" s="1"/>
  <c r="O29" i="5" s="1"/>
  <c r="P29" i="5" s="1"/>
  <c r="Q29" i="5" s="1"/>
  <c r="R29" i="5" s="1"/>
  <c r="S29" i="5" s="1"/>
  <c r="M32" i="5"/>
  <c r="N32" i="5" s="1"/>
  <c r="O32" i="5" s="1"/>
  <c r="P32" i="5" s="1"/>
  <c r="Q32" i="5" s="1"/>
  <c r="R32" i="5" s="1"/>
  <c r="S32" i="5" s="1"/>
  <c r="K32" i="5"/>
  <c r="J32" i="5"/>
  <c r="L32" i="5" s="1"/>
  <c r="K33" i="5"/>
  <c r="J33" i="5"/>
  <c r="L33" i="5" s="1"/>
  <c r="M33" i="5"/>
  <c r="N33" i="5" s="1"/>
  <c r="O33" i="5" s="1"/>
  <c r="P33" i="5" s="1"/>
  <c r="Q33" i="5" s="1"/>
  <c r="R33" i="5" s="1"/>
  <c r="S33" i="5" s="1"/>
  <c r="M36" i="5"/>
  <c r="N36" i="5" s="1"/>
  <c r="O36" i="5" s="1"/>
  <c r="P36" i="5" s="1"/>
  <c r="Q36" i="5" s="1"/>
  <c r="R36" i="5" s="1"/>
  <c r="S36" i="5" s="1"/>
  <c r="K36" i="5"/>
  <c r="J36" i="5"/>
  <c r="L36" i="5" s="1"/>
  <c r="K37" i="5"/>
  <c r="J37" i="5"/>
  <c r="L37" i="5" s="1"/>
  <c r="M37" i="5"/>
  <c r="N37" i="5" s="1"/>
  <c r="O37" i="5" s="1"/>
  <c r="P37" i="5" s="1"/>
  <c r="Q37" i="5" s="1"/>
  <c r="R37" i="5" s="1"/>
  <c r="S37" i="5" s="1"/>
  <c r="M40" i="5"/>
  <c r="N40" i="5" s="1"/>
  <c r="O40" i="5" s="1"/>
  <c r="P40" i="5" s="1"/>
  <c r="Q40" i="5" s="1"/>
  <c r="R40" i="5" s="1"/>
  <c r="S40" i="5" s="1"/>
  <c r="K40" i="5"/>
  <c r="J40" i="5"/>
  <c r="L40" i="5" s="1"/>
  <c r="K41" i="5"/>
  <c r="J41" i="5"/>
  <c r="L41" i="5" s="1"/>
  <c r="M41" i="5"/>
  <c r="N41" i="5" s="1"/>
  <c r="O41" i="5" s="1"/>
  <c r="P41" i="5" s="1"/>
  <c r="Q41" i="5" s="1"/>
  <c r="R41" i="5" s="1"/>
  <c r="S41" i="5" s="1"/>
  <c r="M44" i="5"/>
  <c r="N44" i="5" s="1"/>
  <c r="O44" i="5" s="1"/>
  <c r="P44" i="5" s="1"/>
  <c r="Q44" i="5" s="1"/>
  <c r="R44" i="5" s="1"/>
  <c r="S44" i="5" s="1"/>
  <c r="K44" i="5"/>
  <c r="J44" i="5"/>
  <c r="L44" i="5" s="1"/>
  <c r="K45" i="5"/>
  <c r="J45" i="5"/>
  <c r="L45" i="5" s="1"/>
  <c r="M45" i="5"/>
  <c r="N45" i="5" s="1"/>
  <c r="O45" i="5" s="1"/>
  <c r="P45" i="5" s="1"/>
  <c r="Q45" i="5" s="1"/>
  <c r="R45" i="5" s="1"/>
  <c r="S45" i="5" s="1"/>
  <c r="P317" i="2"/>
  <c r="Q317" i="2" s="1"/>
  <c r="P320" i="2"/>
  <c r="Q320" i="2" s="1"/>
  <c r="I323" i="2"/>
  <c r="P325" i="2"/>
  <c r="Q325" i="2" s="1"/>
  <c r="P328" i="2"/>
  <c r="Q328" i="2" s="1"/>
  <c r="I331" i="2"/>
  <c r="H9" i="6"/>
  <c r="G13" i="6"/>
  <c r="R13" i="6" s="1"/>
  <c r="G19" i="6"/>
  <c r="G21" i="6"/>
  <c r="G29" i="6"/>
  <c r="G37" i="6"/>
  <c r="G43" i="6"/>
  <c r="G45" i="6"/>
  <c r="G51" i="6"/>
  <c r="G53" i="6"/>
  <c r="G59" i="6"/>
  <c r="G61" i="6"/>
  <c r="R61" i="6" s="1"/>
  <c r="H72" i="6"/>
  <c r="H80" i="6"/>
  <c r="H88" i="6"/>
  <c r="P90" i="6"/>
  <c r="G97" i="6"/>
  <c r="R97" i="6" s="1"/>
  <c r="R103" i="6"/>
  <c r="G105" i="6"/>
  <c r="G111" i="6"/>
  <c r="G113" i="6"/>
  <c r="G117" i="6"/>
  <c r="H128" i="6"/>
  <c r="R129" i="6"/>
  <c r="H136" i="6"/>
  <c r="R137" i="6"/>
  <c r="R145" i="6"/>
  <c r="P146" i="6"/>
  <c r="R151" i="6"/>
  <c r="G153" i="6"/>
  <c r="R159" i="6"/>
  <c r="P160" i="6"/>
  <c r="P166" i="6"/>
  <c r="G177" i="6"/>
  <c r="R177" i="6" s="1"/>
  <c r="R183" i="6"/>
  <c r="G185" i="6"/>
  <c r="H198" i="6"/>
  <c r="R199" i="6"/>
  <c r="R205" i="6"/>
  <c r="G211" i="6"/>
  <c r="G213" i="6"/>
  <c r="I213" i="6" s="1"/>
  <c r="J213" i="6" s="1"/>
  <c r="K213" i="6" s="1"/>
  <c r="L213" i="6" s="1"/>
  <c r="M213" i="6" s="1"/>
  <c r="N213" i="6" s="1"/>
  <c r="O213" i="6" s="1"/>
  <c r="G217" i="6"/>
  <c r="G239" i="6"/>
  <c r="I239" i="6" s="1"/>
  <c r="J239" i="6" s="1"/>
  <c r="K239" i="6" s="1"/>
  <c r="L239" i="6" s="1"/>
  <c r="M239" i="6" s="1"/>
  <c r="N239" i="6" s="1"/>
  <c r="O239" i="6" s="1"/>
  <c r="G243" i="6"/>
  <c r="I243" i="6" s="1"/>
  <c r="J243" i="6" s="1"/>
  <c r="K243" i="6" s="1"/>
  <c r="L243" i="6" s="1"/>
  <c r="M243" i="6" s="1"/>
  <c r="N243" i="6" s="1"/>
  <c r="O243" i="6" s="1"/>
  <c r="G247" i="6"/>
  <c r="I247" i="6" s="1"/>
  <c r="J247" i="6" s="1"/>
  <c r="K247" i="6" s="1"/>
  <c r="L247" i="6" s="1"/>
  <c r="M247" i="6" s="1"/>
  <c r="N247" i="6" s="1"/>
  <c r="O247" i="6" s="1"/>
  <c r="R265" i="6"/>
  <c r="G265" i="6"/>
  <c r="G267" i="6"/>
  <c r="I267" i="6" s="1"/>
  <c r="J267" i="6" s="1"/>
  <c r="K267" i="6" s="1"/>
  <c r="L267" i="6" s="1"/>
  <c r="M267" i="6" s="1"/>
  <c r="N267" i="6" s="1"/>
  <c r="O267" i="6" s="1"/>
  <c r="G271" i="6"/>
  <c r="I271" i="6" s="1"/>
  <c r="J271" i="6" s="1"/>
  <c r="K271" i="6" s="1"/>
  <c r="L271" i="6" s="1"/>
  <c r="M271" i="6" s="1"/>
  <c r="N271" i="6" s="1"/>
  <c r="O271" i="6" s="1"/>
  <c r="R275" i="6"/>
  <c r="G275" i="6"/>
  <c r="P276" i="6"/>
  <c r="Q276" i="6" s="1" a="1"/>
  <c r="Q276" i="6" s="1"/>
  <c r="G277" i="6"/>
  <c r="P277" i="6" s="1"/>
  <c r="Q277" i="6" s="1" a="1"/>
  <c r="Q277" i="6" s="1"/>
  <c r="R283" i="6"/>
  <c r="G285" i="6"/>
  <c r="R291" i="6"/>
  <c r="P292" i="6"/>
  <c r="Q292" i="6" s="1" a="1"/>
  <c r="Q292" i="6" s="1"/>
  <c r="G293" i="6"/>
  <c r="R299" i="6"/>
  <c r="P300" i="6"/>
  <c r="Q300" i="6" s="1" a="1"/>
  <c r="Q300" i="6" s="1"/>
  <c r="G301" i="6"/>
  <c r="R307" i="6"/>
  <c r="P308" i="6"/>
  <c r="Q308" i="6" s="1" a="1"/>
  <c r="Q308" i="6" s="1"/>
  <c r="G309" i="6"/>
  <c r="R309" i="6" s="1"/>
  <c r="R315" i="6"/>
  <c r="G315" i="6"/>
  <c r="R318" i="6"/>
  <c r="G321" i="6"/>
  <c r="R323" i="6"/>
  <c r="G323" i="6"/>
  <c r="R326" i="6"/>
  <c r="M6" i="5"/>
  <c r="N6" i="5" s="1"/>
  <c r="O6" i="5" s="1"/>
  <c r="P6" i="5" s="1"/>
  <c r="Q6" i="5" s="1"/>
  <c r="R6" i="5" s="1"/>
  <c r="S6" i="5" s="1"/>
  <c r="K13" i="5"/>
  <c r="J13" i="5"/>
  <c r="L13" i="5" s="1"/>
  <c r="M13" i="5"/>
  <c r="N13" i="5" s="1"/>
  <c r="O13" i="5" s="1"/>
  <c r="P13" i="5" s="1"/>
  <c r="Q13" i="5" s="1"/>
  <c r="R13" i="5" s="1"/>
  <c r="S13" i="5" s="1"/>
  <c r="J11" i="5"/>
  <c r="L11" i="5" s="1"/>
  <c r="K84" i="5"/>
  <c r="J84" i="5"/>
  <c r="L84" i="5" s="1"/>
  <c r="M84" i="5"/>
  <c r="N84" i="5" s="1"/>
  <c r="O84" i="5" s="1"/>
  <c r="P84" i="5" s="1"/>
  <c r="Q84" i="5" s="1"/>
  <c r="R84" i="5" s="1"/>
  <c r="S84" i="5" s="1"/>
  <c r="J234" i="5"/>
  <c r="L234" i="5" s="1"/>
  <c r="M234" i="5"/>
  <c r="N234" i="5" s="1"/>
  <c r="O234" i="5" s="1"/>
  <c r="P234" i="5" s="1"/>
  <c r="Q234" i="5" s="1"/>
  <c r="R234" i="5" s="1"/>
  <c r="S234" i="5" s="1"/>
  <c r="K234" i="5"/>
  <c r="K11" i="5"/>
  <c r="M47" i="5"/>
  <c r="N47" i="5" s="1"/>
  <c r="O47" i="5" s="1"/>
  <c r="P47" i="5" s="1"/>
  <c r="Q47" i="5" s="1"/>
  <c r="R47" i="5" s="1"/>
  <c r="S47" i="5" s="1"/>
  <c r="I48" i="5"/>
  <c r="M51" i="5"/>
  <c r="N51" i="5" s="1"/>
  <c r="O51" i="5" s="1"/>
  <c r="P51" i="5" s="1"/>
  <c r="Q51" i="5" s="1"/>
  <c r="R51" i="5" s="1"/>
  <c r="S51" i="5" s="1"/>
  <c r="I52" i="5"/>
  <c r="M55" i="5"/>
  <c r="N55" i="5" s="1"/>
  <c r="O55" i="5" s="1"/>
  <c r="P55" i="5" s="1"/>
  <c r="Q55" i="5" s="1"/>
  <c r="R55" i="5" s="1"/>
  <c r="S55" i="5" s="1"/>
  <c r="I56" i="5"/>
  <c r="M59" i="5"/>
  <c r="N59" i="5" s="1"/>
  <c r="O59" i="5" s="1"/>
  <c r="P59" i="5" s="1"/>
  <c r="Q59" i="5" s="1"/>
  <c r="R59" i="5" s="1"/>
  <c r="S59" i="5" s="1"/>
  <c r="I60" i="5"/>
  <c r="M63" i="5"/>
  <c r="N63" i="5" s="1"/>
  <c r="O63" i="5" s="1"/>
  <c r="P63" i="5" s="1"/>
  <c r="Q63" i="5" s="1"/>
  <c r="R63" i="5" s="1"/>
  <c r="S63" i="5" s="1"/>
  <c r="I64" i="5"/>
  <c r="M67" i="5"/>
  <c r="N67" i="5" s="1"/>
  <c r="O67" i="5" s="1"/>
  <c r="P67" i="5" s="1"/>
  <c r="Q67" i="5" s="1"/>
  <c r="R67" i="5" s="1"/>
  <c r="S67" i="5" s="1"/>
  <c r="I68" i="5"/>
  <c r="M71" i="5"/>
  <c r="N71" i="5" s="1"/>
  <c r="O71" i="5" s="1"/>
  <c r="P71" i="5" s="1"/>
  <c r="Q71" i="5" s="1"/>
  <c r="R71" i="5" s="1"/>
  <c r="S71" i="5" s="1"/>
  <c r="I72" i="5"/>
  <c r="M75" i="5"/>
  <c r="N75" i="5" s="1"/>
  <c r="O75" i="5" s="1"/>
  <c r="P75" i="5" s="1"/>
  <c r="Q75" i="5" s="1"/>
  <c r="R75" i="5" s="1"/>
  <c r="S75" i="5" s="1"/>
  <c r="I76" i="5"/>
  <c r="M79" i="5"/>
  <c r="N79" i="5" s="1"/>
  <c r="O79" i="5" s="1"/>
  <c r="P79" i="5" s="1"/>
  <c r="Q79" i="5" s="1"/>
  <c r="R79" i="5" s="1"/>
  <c r="S79" i="5" s="1"/>
  <c r="I80" i="5"/>
  <c r="I86" i="5"/>
  <c r="I92" i="5"/>
  <c r="I96" i="5"/>
  <c r="I100" i="5"/>
  <c r="I104" i="5"/>
  <c r="I108" i="5"/>
  <c r="K110" i="5"/>
  <c r="J110" i="5"/>
  <c r="L110" i="5" s="1"/>
  <c r="M110" i="5"/>
  <c r="N110" i="5" s="1"/>
  <c r="O110" i="5" s="1"/>
  <c r="P110" i="5" s="1"/>
  <c r="Q110" i="5" s="1"/>
  <c r="R110" i="5" s="1"/>
  <c r="S110" i="5" s="1"/>
  <c r="K114" i="5"/>
  <c r="J114" i="5"/>
  <c r="L114" i="5" s="1"/>
  <c r="M114" i="5"/>
  <c r="N114" i="5" s="1"/>
  <c r="O114" i="5" s="1"/>
  <c r="P114" i="5" s="1"/>
  <c r="Q114" i="5" s="1"/>
  <c r="R114" i="5" s="1"/>
  <c r="S114" i="5" s="1"/>
  <c r="K118" i="5"/>
  <c r="J118" i="5"/>
  <c r="L118" i="5" s="1"/>
  <c r="M118" i="5"/>
  <c r="N118" i="5" s="1"/>
  <c r="O118" i="5" s="1"/>
  <c r="P118" i="5" s="1"/>
  <c r="Q118" i="5" s="1"/>
  <c r="R118" i="5" s="1"/>
  <c r="S118" i="5" s="1"/>
  <c r="K122" i="5"/>
  <c r="J122" i="5"/>
  <c r="L122" i="5" s="1"/>
  <c r="M122" i="5"/>
  <c r="N122" i="5" s="1"/>
  <c r="O122" i="5" s="1"/>
  <c r="P122" i="5" s="1"/>
  <c r="Q122" i="5" s="1"/>
  <c r="R122" i="5" s="1"/>
  <c r="S122" i="5" s="1"/>
  <c r="K126" i="5"/>
  <c r="J126" i="5"/>
  <c r="L126" i="5" s="1"/>
  <c r="M126" i="5"/>
  <c r="N126" i="5" s="1"/>
  <c r="O126" i="5" s="1"/>
  <c r="P126" i="5" s="1"/>
  <c r="Q126" i="5" s="1"/>
  <c r="R126" i="5" s="1"/>
  <c r="S126" i="5" s="1"/>
  <c r="K130" i="5"/>
  <c r="J130" i="5"/>
  <c r="L130" i="5" s="1"/>
  <c r="M130" i="5"/>
  <c r="N130" i="5" s="1"/>
  <c r="O130" i="5" s="1"/>
  <c r="P130" i="5" s="1"/>
  <c r="Q130" i="5" s="1"/>
  <c r="R130" i="5" s="1"/>
  <c r="S130" i="5" s="1"/>
  <c r="K134" i="5"/>
  <c r="J134" i="5"/>
  <c r="L134" i="5" s="1"/>
  <c r="M134" i="5"/>
  <c r="N134" i="5" s="1"/>
  <c r="O134" i="5" s="1"/>
  <c r="P134" i="5" s="1"/>
  <c r="Q134" i="5" s="1"/>
  <c r="R134" i="5" s="1"/>
  <c r="S134" i="5" s="1"/>
  <c r="K138" i="5"/>
  <c r="J138" i="5"/>
  <c r="L138" i="5" s="1"/>
  <c r="M138" i="5"/>
  <c r="N138" i="5" s="1"/>
  <c r="O138" i="5" s="1"/>
  <c r="P138" i="5" s="1"/>
  <c r="Q138" i="5" s="1"/>
  <c r="R138" i="5" s="1"/>
  <c r="S138" i="5" s="1"/>
  <c r="K142" i="5"/>
  <c r="J142" i="5"/>
  <c r="L142" i="5" s="1"/>
  <c r="M142" i="5"/>
  <c r="N142" i="5" s="1"/>
  <c r="O142" i="5" s="1"/>
  <c r="P142" i="5" s="1"/>
  <c r="Q142" i="5" s="1"/>
  <c r="R142" i="5" s="1"/>
  <c r="S142" i="5" s="1"/>
  <c r="K146" i="5"/>
  <c r="J146" i="5"/>
  <c r="L146" i="5" s="1"/>
  <c r="M146" i="5"/>
  <c r="N146" i="5" s="1"/>
  <c r="O146" i="5" s="1"/>
  <c r="P146" i="5" s="1"/>
  <c r="Q146" i="5" s="1"/>
  <c r="R146" i="5" s="1"/>
  <c r="S146" i="5" s="1"/>
  <c r="J149" i="5"/>
  <c r="L149" i="5" s="1"/>
  <c r="M149" i="5"/>
  <c r="N149" i="5" s="1"/>
  <c r="O149" i="5" s="1"/>
  <c r="P149" i="5" s="1"/>
  <c r="Q149" i="5" s="1"/>
  <c r="R149" i="5" s="1"/>
  <c r="S149" i="5" s="1"/>
  <c r="K149" i="5"/>
  <c r="K150" i="5"/>
  <c r="J150" i="5"/>
  <c r="L150" i="5" s="1"/>
  <c r="M150" i="5"/>
  <c r="N150" i="5" s="1"/>
  <c r="O150" i="5" s="1"/>
  <c r="P150" i="5" s="1"/>
  <c r="Q150" i="5" s="1"/>
  <c r="R150" i="5" s="1"/>
  <c r="S150" i="5" s="1"/>
  <c r="J153" i="5"/>
  <c r="L153" i="5" s="1"/>
  <c r="M153" i="5"/>
  <c r="N153" i="5" s="1"/>
  <c r="O153" i="5" s="1"/>
  <c r="P153" i="5" s="1"/>
  <c r="Q153" i="5" s="1"/>
  <c r="R153" i="5" s="1"/>
  <c r="S153" i="5" s="1"/>
  <c r="K153" i="5"/>
  <c r="K154" i="5"/>
  <c r="J154" i="5"/>
  <c r="L154" i="5" s="1"/>
  <c r="M154" i="5"/>
  <c r="N154" i="5" s="1"/>
  <c r="O154" i="5" s="1"/>
  <c r="P154" i="5" s="1"/>
  <c r="Q154" i="5" s="1"/>
  <c r="R154" i="5" s="1"/>
  <c r="S154" i="5" s="1"/>
  <c r="J157" i="5"/>
  <c r="L157" i="5" s="1"/>
  <c r="M157" i="5"/>
  <c r="N157" i="5" s="1"/>
  <c r="O157" i="5" s="1"/>
  <c r="P157" i="5" s="1"/>
  <c r="Q157" i="5" s="1"/>
  <c r="R157" i="5" s="1"/>
  <c r="S157" i="5" s="1"/>
  <c r="K157" i="5"/>
  <c r="K158" i="5"/>
  <c r="J158" i="5"/>
  <c r="L158" i="5" s="1"/>
  <c r="M158" i="5"/>
  <c r="N158" i="5" s="1"/>
  <c r="O158" i="5" s="1"/>
  <c r="P158" i="5" s="1"/>
  <c r="Q158" i="5" s="1"/>
  <c r="R158" i="5" s="1"/>
  <c r="S158" i="5" s="1"/>
  <c r="J161" i="5"/>
  <c r="L161" i="5" s="1"/>
  <c r="M161" i="5"/>
  <c r="N161" i="5" s="1"/>
  <c r="O161" i="5" s="1"/>
  <c r="P161" i="5" s="1"/>
  <c r="Q161" i="5" s="1"/>
  <c r="R161" i="5" s="1"/>
  <c r="S161" i="5" s="1"/>
  <c r="K161" i="5"/>
  <c r="K162" i="5"/>
  <c r="J162" i="5"/>
  <c r="L162" i="5" s="1"/>
  <c r="M162" i="5"/>
  <c r="N162" i="5" s="1"/>
  <c r="O162" i="5" s="1"/>
  <c r="P162" i="5" s="1"/>
  <c r="Q162" i="5" s="1"/>
  <c r="R162" i="5" s="1"/>
  <c r="S162" i="5" s="1"/>
  <c r="J165" i="5"/>
  <c r="L165" i="5" s="1"/>
  <c r="M165" i="5"/>
  <c r="N165" i="5" s="1"/>
  <c r="O165" i="5" s="1"/>
  <c r="P165" i="5" s="1"/>
  <c r="Q165" i="5" s="1"/>
  <c r="R165" i="5" s="1"/>
  <c r="S165" i="5" s="1"/>
  <c r="K165" i="5"/>
  <c r="K166" i="5"/>
  <c r="J166" i="5"/>
  <c r="L166" i="5" s="1"/>
  <c r="M166" i="5"/>
  <c r="N166" i="5" s="1"/>
  <c r="O166" i="5" s="1"/>
  <c r="P166" i="5" s="1"/>
  <c r="Q166" i="5" s="1"/>
  <c r="R166" i="5" s="1"/>
  <c r="S166" i="5" s="1"/>
  <c r="J169" i="5"/>
  <c r="L169" i="5" s="1"/>
  <c r="M169" i="5"/>
  <c r="N169" i="5" s="1"/>
  <c r="O169" i="5" s="1"/>
  <c r="P169" i="5" s="1"/>
  <c r="Q169" i="5" s="1"/>
  <c r="R169" i="5" s="1"/>
  <c r="S169" i="5" s="1"/>
  <c r="K169" i="5"/>
  <c r="K170" i="5"/>
  <c r="J170" i="5"/>
  <c r="L170" i="5" s="1"/>
  <c r="M170" i="5"/>
  <c r="N170" i="5" s="1"/>
  <c r="O170" i="5" s="1"/>
  <c r="P170" i="5" s="1"/>
  <c r="Q170" i="5" s="1"/>
  <c r="R170" i="5" s="1"/>
  <c r="S170" i="5" s="1"/>
  <c r="J173" i="5"/>
  <c r="L173" i="5" s="1"/>
  <c r="M173" i="5"/>
  <c r="N173" i="5" s="1"/>
  <c r="O173" i="5" s="1"/>
  <c r="P173" i="5" s="1"/>
  <c r="Q173" i="5" s="1"/>
  <c r="R173" i="5" s="1"/>
  <c r="S173" i="5" s="1"/>
  <c r="K173" i="5"/>
  <c r="K174" i="5"/>
  <c r="J174" i="5"/>
  <c r="L174" i="5" s="1"/>
  <c r="M174" i="5"/>
  <c r="N174" i="5" s="1"/>
  <c r="O174" i="5" s="1"/>
  <c r="P174" i="5" s="1"/>
  <c r="Q174" i="5" s="1"/>
  <c r="R174" i="5" s="1"/>
  <c r="S174" i="5" s="1"/>
  <c r="J177" i="5"/>
  <c r="L177" i="5" s="1"/>
  <c r="M177" i="5"/>
  <c r="N177" i="5" s="1"/>
  <c r="O177" i="5" s="1"/>
  <c r="P177" i="5" s="1"/>
  <c r="Q177" i="5" s="1"/>
  <c r="R177" i="5" s="1"/>
  <c r="S177" i="5" s="1"/>
  <c r="K177" i="5"/>
  <c r="K178" i="5"/>
  <c r="J178" i="5"/>
  <c r="L178" i="5" s="1"/>
  <c r="M178" i="5"/>
  <c r="N178" i="5" s="1"/>
  <c r="O178" i="5" s="1"/>
  <c r="P178" i="5" s="1"/>
  <c r="Q178" i="5" s="1"/>
  <c r="R178" i="5" s="1"/>
  <c r="S178" i="5" s="1"/>
  <c r="J181" i="5"/>
  <c r="L181" i="5" s="1"/>
  <c r="M181" i="5"/>
  <c r="N181" i="5" s="1"/>
  <c r="O181" i="5" s="1"/>
  <c r="P181" i="5" s="1"/>
  <c r="Q181" i="5" s="1"/>
  <c r="R181" i="5" s="1"/>
  <c r="S181" i="5" s="1"/>
  <c r="K181" i="5"/>
  <c r="K182" i="5"/>
  <c r="J182" i="5"/>
  <c r="L182" i="5" s="1"/>
  <c r="M182" i="5"/>
  <c r="N182" i="5" s="1"/>
  <c r="O182" i="5" s="1"/>
  <c r="P182" i="5" s="1"/>
  <c r="Q182" i="5" s="1"/>
  <c r="R182" i="5" s="1"/>
  <c r="S182" i="5" s="1"/>
  <c r="J185" i="5"/>
  <c r="L185" i="5" s="1"/>
  <c r="M185" i="5"/>
  <c r="N185" i="5" s="1"/>
  <c r="O185" i="5" s="1"/>
  <c r="P185" i="5" s="1"/>
  <c r="Q185" i="5" s="1"/>
  <c r="R185" i="5" s="1"/>
  <c r="S185" i="5" s="1"/>
  <c r="K185" i="5"/>
  <c r="K186" i="5"/>
  <c r="J186" i="5"/>
  <c r="L186" i="5" s="1"/>
  <c r="M186" i="5"/>
  <c r="N186" i="5" s="1"/>
  <c r="O186" i="5" s="1"/>
  <c r="P186" i="5" s="1"/>
  <c r="Q186" i="5" s="1"/>
  <c r="R186" i="5" s="1"/>
  <c r="S186" i="5" s="1"/>
  <c r="J189" i="5"/>
  <c r="L189" i="5" s="1"/>
  <c r="M189" i="5"/>
  <c r="N189" i="5" s="1"/>
  <c r="O189" i="5" s="1"/>
  <c r="P189" i="5" s="1"/>
  <c r="Q189" i="5" s="1"/>
  <c r="R189" i="5" s="1"/>
  <c r="S189" i="5" s="1"/>
  <c r="K189" i="5"/>
  <c r="K190" i="5"/>
  <c r="J190" i="5"/>
  <c r="L190" i="5" s="1"/>
  <c r="M190" i="5"/>
  <c r="N190" i="5" s="1"/>
  <c r="O190" i="5" s="1"/>
  <c r="P190" i="5" s="1"/>
  <c r="Q190" i="5" s="1"/>
  <c r="R190" i="5" s="1"/>
  <c r="S190" i="5" s="1"/>
  <c r="J193" i="5"/>
  <c r="L193" i="5" s="1"/>
  <c r="M193" i="5"/>
  <c r="N193" i="5" s="1"/>
  <c r="O193" i="5" s="1"/>
  <c r="P193" i="5" s="1"/>
  <c r="Q193" i="5" s="1"/>
  <c r="R193" i="5" s="1"/>
  <c r="S193" i="5" s="1"/>
  <c r="K193" i="5"/>
  <c r="K194" i="5"/>
  <c r="J194" i="5"/>
  <c r="L194" i="5" s="1"/>
  <c r="M194" i="5"/>
  <c r="N194" i="5" s="1"/>
  <c r="O194" i="5" s="1"/>
  <c r="P194" i="5" s="1"/>
  <c r="Q194" i="5" s="1"/>
  <c r="R194" i="5" s="1"/>
  <c r="S194" i="5" s="1"/>
  <c r="J197" i="5"/>
  <c r="L197" i="5" s="1"/>
  <c r="M197" i="5"/>
  <c r="N197" i="5" s="1"/>
  <c r="O197" i="5" s="1"/>
  <c r="P197" i="5" s="1"/>
  <c r="Q197" i="5" s="1"/>
  <c r="R197" i="5" s="1"/>
  <c r="S197" i="5" s="1"/>
  <c r="K197" i="5"/>
  <c r="K198" i="5"/>
  <c r="J198" i="5"/>
  <c r="L198" i="5" s="1"/>
  <c r="M198" i="5"/>
  <c r="N198" i="5" s="1"/>
  <c r="O198" i="5" s="1"/>
  <c r="P198" i="5" s="1"/>
  <c r="Q198" i="5" s="1"/>
  <c r="R198" i="5" s="1"/>
  <c r="S198" i="5" s="1"/>
  <c r="J201" i="5"/>
  <c r="L201" i="5" s="1"/>
  <c r="M201" i="5"/>
  <c r="N201" i="5" s="1"/>
  <c r="O201" i="5" s="1"/>
  <c r="P201" i="5" s="1"/>
  <c r="Q201" i="5" s="1"/>
  <c r="R201" i="5" s="1"/>
  <c r="S201" i="5" s="1"/>
  <c r="K201" i="5"/>
  <c r="K202" i="5"/>
  <c r="J202" i="5"/>
  <c r="L202" i="5" s="1"/>
  <c r="M202" i="5"/>
  <c r="N202" i="5" s="1"/>
  <c r="O202" i="5" s="1"/>
  <c r="P202" i="5" s="1"/>
  <c r="Q202" i="5" s="1"/>
  <c r="R202" i="5" s="1"/>
  <c r="S202" i="5" s="1"/>
  <c r="J205" i="5"/>
  <c r="L205" i="5" s="1"/>
  <c r="M205" i="5"/>
  <c r="N205" i="5" s="1"/>
  <c r="O205" i="5" s="1"/>
  <c r="P205" i="5" s="1"/>
  <c r="Q205" i="5" s="1"/>
  <c r="R205" i="5" s="1"/>
  <c r="S205" i="5" s="1"/>
  <c r="K205" i="5"/>
  <c r="K206" i="5"/>
  <c r="J206" i="5"/>
  <c r="L206" i="5" s="1"/>
  <c r="M206" i="5"/>
  <c r="N206" i="5" s="1"/>
  <c r="O206" i="5" s="1"/>
  <c r="P206" i="5" s="1"/>
  <c r="Q206" i="5" s="1"/>
  <c r="R206" i="5" s="1"/>
  <c r="S206" i="5" s="1"/>
  <c r="J209" i="5"/>
  <c r="L209" i="5" s="1"/>
  <c r="M209" i="5"/>
  <c r="N209" i="5" s="1"/>
  <c r="O209" i="5" s="1"/>
  <c r="P209" i="5" s="1"/>
  <c r="Q209" i="5" s="1"/>
  <c r="R209" i="5" s="1"/>
  <c r="S209" i="5" s="1"/>
  <c r="K209" i="5"/>
  <c r="K210" i="5"/>
  <c r="J210" i="5"/>
  <c r="L210" i="5" s="1"/>
  <c r="M210" i="5"/>
  <c r="N210" i="5" s="1"/>
  <c r="O210" i="5" s="1"/>
  <c r="P210" i="5" s="1"/>
  <c r="Q210" i="5" s="1"/>
  <c r="R210" i="5" s="1"/>
  <c r="S210" i="5" s="1"/>
  <c r="J213" i="5"/>
  <c r="L213" i="5" s="1"/>
  <c r="M213" i="5"/>
  <c r="N213" i="5" s="1"/>
  <c r="O213" i="5" s="1"/>
  <c r="P213" i="5" s="1"/>
  <c r="Q213" i="5" s="1"/>
  <c r="R213" i="5" s="1"/>
  <c r="S213" i="5" s="1"/>
  <c r="K213" i="5"/>
  <c r="K214" i="5"/>
  <c r="J214" i="5"/>
  <c r="L214" i="5" s="1"/>
  <c r="M214" i="5"/>
  <c r="N214" i="5" s="1"/>
  <c r="O214" i="5" s="1"/>
  <c r="P214" i="5" s="1"/>
  <c r="Q214" i="5" s="1"/>
  <c r="R214" i="5" s="1"/>
  <c r="S214" i="5" s="1"/>
  <c r="J217" i="5"/>
  <c r="L217" i="5" s="1"/>
  <c r="M217" i="5"/>
  <c r="N217" i="5" s="1"/>
  <c r="O217" i="5" s="1"/>
  <c r="P217" i="5" s="1"/>
  <c r="Q217" i="5" s="1"/>
  <c r="R217" i="5" s="1"/>
  <c r="S217" i="5" s="1"/>
  <c r="K217" i="5"/>
  <c r="K218" i="5"/>
  <c r="J218" i="5"/>
  <c r="L218" i="5" s="1"/>
  <c r="M218" i="5"/>
  <c r="N218" i="5" s="1"/>
  <c r="O218" i="5" s="1"/>
  <c r="P218" i="5" s="1"/>
  <c r="Q218" i="5" s="1"/>
  <c r="R218" i="5" s="1"/>
  <c r="S218" i="5" s="1"/>
  <c r="J221" i="5"/>
  <c r="L221" i="5" s="1"/>
  <c r="M221" i="5"/>
  <c r="N221" i="5" s="1"/>
  <c r="O221" i="5" s="1"/>
  <c r="P221" i="5" s="1"/>
  <c r="Q221" i="5" s="1"/>
  <c r="R221" i="5" s="1"/>
  <c r="S221" i="5" s="1"/>
  <c r="K221" i="5"/>
  <c r="K222" i="5"/>
  <c r="J222" i="5"/>
  <c r="L222" i="5" s="1"/>
  <c r="M222" i="5"/>
  <c r="N222" i="5" s="1"/>
  <c r="O222" i="5" s="1"/>
  <c r="P222" i="5" s="1"/>
  <c r="Q222" i="5" s="1"/>
  <c r="R222" i="5" s="1"/>
  <c r="S222" i="5" s="1"/>
  <c r="J225" i="5"/>
  <c r="L225" i="5" s="1"/>
  <c r="M225" i="5"/>
  <c r="N225" i="5" s="1"/>
  <c r="O225" i="5" s="1"/>
  <c r="P225" i="5" s="1"/>
  <c r="Q225" i="5" s="1"/>
  <c r="R225" i="5" s="1"/>
  <c r="S225" i="5" s="1"/>
  <c r="K225" i="5"/>
  <c r="K226" i="5"/>
  <c r="J226" i="5"/>
  <c r="L226" i="5" s="1"/>
  <c r="M226" i="5"/>
  <c r="N226" i="5" s="1"/>
  <c r="O226" i="5" s="1"/>
  <c r="P226" i="5" s="1"/>
  <c r="Q226" i="5" s="1"/>
  <c r="R226" i="5" s="1"/>
  <c r="S226" i="5" s="1"/>
  <c r="J229" i="5"/>
  <c r="L229" i="5" s="1"/>
  <c r="M229" i="5"/>
  <c r="N229" i="5" s="1"/>
  <c r="O229" i="5" s="1"/>
  <c r="P229" i="5" s="1"/>
  <c r="Q229" i="5" s="1"/>
  <c r="R229" i="5" s="1"/>
  <c r="S229" i="5" s="1"/>
  <c r="K229" i="5"/>
  <c r="K230" i="5"/>
  <c r="J230" i="5"/>
  <c r="L230" i="5" s="1"/>
  <c r="M230" i="5"/>
  <c r="N230" i="5" s="1"/>
  <c r="O230" i="5" s="1"/>
  <c r="P230" i="5" s="1"/>
  <c r="Q230" i="5" s="1"/>
  <c r="R230" i="5" s="1"/>
  <c r="S230" i="5" s="1"/>
  <c r="K88" i="5"/>
  <c r="J88" i="5"/>
  <c r="L88" i="5" s="1"/>
  <c r="M88" i="5"/>
  <c r="N88" i="5" s="1"/>
  <c r="O88" i="5" s="1"/>
  <c r="P88" i="5" s="1"/>
  <c r="Q88" i="5" s="1"/>
  <c r="R88" i="5" s="1"/>
  <c r="S88" i="5" s="1"/>
  <c r="I46" i="5"/>
  <c r="I50" i="5"/>
  <c r="I54" i="5"/>
  <c r="I58" i="5"/>
  <c r="I62" i="5"/>
  <c r="I66" i="5"/>
  <c r="I70" i="5"/>
  <c r="I74" i="5"/>
  <c r="I78" i="5"/>
  <c r="I82" i="5"/>
  <c r="I90" i="5"/>
  <c r="I94" i="5"/>
  <c r="I98" i="5"/>
  <c r="I102" i="5"/>
  <c r="I106" i="5"/>
  <c r="K112" i="5"/>
  <c r="J112" i="5"/>
  <c r="L112" i="5" s="1"/>
  <c r="M112" i="5"/>
  <c r="N112" i="5" s="1"/>
  <c r="O112" i="5" s="1"/>
  <c r="P112" i="5" s="1"/>
  <c r="Q112" i="5" s="1"/>
  <c r="R112" i="5" s="1"/>
  <c r="S112" i="5" s="1"/>
  <c r="K116" i="5"/>
  <c r="J116" i="5"/>
  <c r="L116" i="5" s="1"/>
  <c r="M116" i="5"/>
  <c r="N116" i="5" s="1"/>
  <c r="O116" i="5" s="1"/>
  <c r="P116" i="5" s="1"/>
  <c r="Q116" i="5" s="1"/>
  <c r="R116" i="5" s="1"/>
  <c r="S116" i="5" s="1"/>
  <c r="K120" i="5"/>
  <c r="J120" i="5"/>
  <c r="L120" i="5" s="1"/>
  <c r="M120" i="5"/>
  <c r="N120" i="5" s="1"/>
  <c r="O120" i="5" s="1"/>
  <c r="P120" i="5" s="1"/>
  <c r="Q120" i="5" s="1"/>
  <c r="R120" i="5" s="1"/>
  <c r="S120" i="5" s="1"/>
  <c r="K124" i="5"/>
  <c r="J124" i="5"/>
  <c r="L124" i="5" s="1"/>
  <c r="M124" i="5"/>
  <c r="N124" i="5" s="1"/>
  <c r="O124" i="5" s="1"/>
  <c r="P124" i="5" s="1"/>
  <c r="Q124" i="5" s="1"/>
  <c r="R124" i="5" s="1"/>
  <c r="S124" i="5" s="1"/>
  <c r="K128" i="5"/>
  <c r="J128" i="5"/>
  <c r="L128" i="5" s="1"/>
  <c r="M128" i="5"/>
  <c r="N128" i="5" s="1"/>
  <c r="O128" i="5" s="1"/>
  <c r="P128" i="5" s="1"/>
  <c r="Q128" i="5" s="1"/>
  <c r="R128" i="5" s="1"/>
  <c r="S128" i="5" s="1"/>
  <c r="K132" i="5"/>
  <c r="J132" i="5"/>
  <c r="L132" i="5" s="1"/>
  <c r="M132" i="5"/>
  <c r="N132" i="5" s="1"/>
  <c r="O132" i="5" s="1"/>
  <c r="P132" i="5" s="1"/>
  <c r="Q132" i="5" s="1"/>
  <c r="R132" i="5" s="1"/>
  <c r="S132" i="5" s="1"/>
  <c r="K136" i="5"/>
  <c r="J136" i="5"/>
  <c r="L136" i="5" s="1"/>
  <c r="M136" i="5"/>
  <c r="N136" i="5" s="1"/>
  <c r="O136" i="5" s="1"/>
  <c r="P136" i="5" s="1"/>
  <c r="Q136" i="5" s="1"/>
  <c r="R136" i="5" s="1"/>
  <c r="S136" i="5" s="1"/>
  <c r="K140" i="5"/>
  <c r="J140" i="5"/>
  <c r="L140" i="5" s="1"/>
  <c r="M140" i="5"/>
  <c r="N140" i="5" s="1"/>
  <c r="O140" i="5" s="1"/>
  <c r="P140" i="5" s="1"/>
  <c r="Q140" i="5" s="1"/>
  <c r="R140" i="5" s="1"/>
  <c r="S140" i="5" s="1"/>
  <c r="K144" i="5"/>
  <c r="J144" i="5"/>
  <c r="L144" i="5" s="1"/>
  <c r="M144" i="5"/>
  <c r="N144" i="5" s="1"/>
  <c r="O144" i="5" s="1"/>
  <c r="P144" i="5" s="1"/>
  <c r="Q144" i="5" s="1"/>
  <c r="R144" i="5" s="1"/>
  <c r="S144" i="5" s="1"/>
  <c r="J147" i="5"/>
  <c r="L147" i="5" s="1"/>
  <c r="M147" i="5"/>
  <c r="N147" i="5" s="1"/>
  <c r="O147" i="5" s="1"/>
  <c r="P147" i="5" s="1"/>
  <c r="Q147" i="5" s="1"/>
  <c r="R147" i="5" s="1"/>
  <c r="S147" i="5" s="1"/>
  <c r="K147" i="5"/>
  <c r="K148" i="5"/>
  <c r="J148" i="5"/>
  <c r="L148" i="5" s="1"/>
  <c r="M148" i="5"/>
  <c r="N148" i="5" s="1"/>
  <c r="O148" i="5" s="1"/>
  <c r="P148" i="5" s="1"/>
  <c r="Q148" i="5" s="1"/>
  <c r="R148" i="5" s="1"/>
  <c r="S148" i="5" s="1"/>
  <c r="J151" i="5"/>
  <c r="L151" i="5" s="1"/>
  <c r="M151" i="5"/>
  <c r="N151" i="5" s="1"/>
  <c r="O151" i="5" s="1"/>
  <c r="P151" i="5" s="1"/>
  <c r="Q151" i="5" s="1"/>
  <c r="R151" i="5" s="1"/>
  <c r="S151" i="5" s="1"/>
  <c r="K151" i="5"/>
  <c r="K152" i="5"/>
  <c r="J152" i="5"/>
  <c r="L152" i="5" s="1"/>
  <c r="M152" i="5"/>
  <c r="N152" i="5" s="1"/>
  <c r="O152" i="5" s="1"/>
  <c r="P152" i="5" s="1"/>
  <c r="Q152" i="5" s="1"/>
  <c r="R152" i="5" s="1"/>
  <c r="S152" i="5" s="1"/>
  <c r="J155" i="5"/>
  <c r="L155" i="5" s="1"/>
  <c r="M155" i="5"/>
  <c r="N155" i="5" s="1"/>
  <c r="O155" i="5" s="1"/>
  <c r="P155" i="5" s="1"/>
  <c r="Q155" i="5" s="1"/>
  <c r="R155" i="5" s="1"/>
  <c r="S155" i="5" s="1"/>
  <c r="K155" i="5"/>
  <c r="K156" i="5"/>
  <c r="J156" i="5"/>
  <c r="L156" i="5" s="1"/>
  <c r="M156" i="5"/>
  <c r="N156" i="5" s="1"/>
  <c r="O156" i="5" s="1"/>
  <c r="P156" i="5" s="1"/>
  <c r="Q156" i="5" s="1"/>
  <c r="R156" i="5" s="1"/>
  <c r="S156" i="5" s="1"/>
  <c r="J159" i="5"/>
  <c r="L159" i="5" s="1"/>
  <c r="M159" i="5"/>
  <c r="N159" i="5" s="1"/>
  <c r="O159" i="5" s="1"/>
  <c r="P159" i="5" s="1"/>
  <c r="Q159" i="5" s="1"/>
  <c r="R159" i="5" s="1"/>
  <c r="S159" i="5" s="1"/>
  <c r="K159" i="5"/>
  <c r="K160" i="5"/>
  <c r="J160" i="5"/>
  <c r="L160" i="5" s="1"/>
  <c r="M160" i="5"/>
  <c r="N160" i="5" s="1"/>
  <c r="O160" i="5" s="1"/>
  <c r="P160" i="5" s="1"/>
  <c r="Q160" i="5" s="1"/>
  <c r="R160" i="5" s="1"/>
  <c r="S160" i="5" s="1"/>
  <c r="J163" i="5"/>
  <c r="L163" i="5" s="1"/>
  <c r="M163" i="5"/>
  <c r="N163" i="5" s="1"/>
  <c r="O163" i="5" s="1"/>
  <c r="P163" i="5" s="1"/>
  <c r="Q163" i="5" s="1"/>
  <c r="R163" i="5" s="1"/>
  <c r="S163" i="5" s="1"/>
  <c r="K163" i="5"/>
  <c r="K164" i="5"/>
  <c r="J164" i="5"/>
  <c r="L164" i="5" s="1"/>
  <c r="M164" i="5"/>
  <c r="N164" i="5" s="1"/>
  <c r="O164" i="5" s="1"/>
  <c r="P164" i="5" s="1"/>
  <c r="Q164" i="5" s="1"/>
  <c r="R164" i="5" s="1"/>
  <c r="S164" i="5" s="1"/>
  <c r="J167" i="5"/>
  <c r="L167" i="5" s="1"/>
  <c r="M167" i="5"/>
  <c r="N167" i="5" s="1"/>
  <c r="O167" i="5" s="1"/>
  <c r="P167" i="5" s="1"/>
  <c r="Q167" i="5" s="1"/>
  <c r="R167" i="5" s="1"/>
  <c r="S167" i="5" s="1"/>
  <c r="K167" i="5"/>
  <c r="K168" i="5"/>
  <c r="J168" i="5"/>
  <c r="L168" i="5" s="1"/>
  <c r="M168" i="5"/>
  <c r="N168" i="5" s="1"/>
  <c r="O168" i="5" s="1"/>
  <c r="P168" i="5" s="1"/>
  <c r="Q168" i="5" s="1"/>
  <c r="R168" i="5" s="1"/>
  <c r="S168" i="5" s="1"/>
  <c r="J171" i="5"/>
  <c r="L171" i="5" s="1"/>
  <c r="M171" i="5"/>
  <c r="N171" i="5" s="1"/>
  <c r="O171" i="5" s="1"/>
  <c r="P171" i="5" s="1"/>
  <c r="Q171" i="5" s="1"/>
  <c r="R171" i="5" s="1"/>
  <c r="S171" i="5" s="1"/>
  <c r="K171" i="5"/>
  <c r="K172" i="5"/>
  <c r="J172" i="5"/>
  <c r="L172" i="5" s="1"/>
  <c r="M172" i="5"/>
  <c r="N172" i="5" s="1"/>
  <c r="O172" i="5" s="1"/>
  <c r="P172" i="5" s="1"/>
  <c r="Q172" i="5" s="1"/>
  <c r="R172" i="5" s="1"/>
  <c r="S172" i="5" s="1"/>
  <c r="J175" i="5"/>
  <c r="L175" i="5" s="1"/>
  <c r="M175" i="5"/>
  <c r="N175" i="5" s="1"/>
  <c r="O175" i="5" s="1"/>
  <c r="P175" i="5" s="1"/>
  <c r="Q175" i="5" s="1"/>
  <c r="R175" i="5" s="1"/>
  <c r="S175" i="5" s="1"/>
  <c r="K175" i="5"/>
  <c r="K176" i="5"/>
  <c r="J176" i="5"/>
  <c r="L176" i="5" s="1"/>
  <c r="M176" i="5"/>
  <c r="N176" i="5" s="1"/>
  <c r="O176" i="5" s="1"/>
  <c r="P176" i="5" s="1"/>
  <c r="Q176" i="5" s="1"/>
  <c r="R176" i="5" s="1"/>
  <c r="S176" i="5" s="1"/>
  <c r="J179" i="5"/>
  <c r="L179" i="5" s="1"/>
  <c r="M179" i="5"/>
  <c r="N179" i="5" s="1"/>
  <c r="O179" i="5" s="1"/>
  <c r="P179" i="5" s="1"/>
  <c r="Q179" i="5" s="1"/>
  <c r="R179" i="5" s="1"/>
  <c r="S179" i="5" s="1"/>
  <c r="K179" i="5"/>
  <c r="K180" i="5"/>
  <c r="J180" i="5"/>
  <c r="L180" i="5" s="1"/>
  <c r="M180" i="5"/>
  <c r="N180" i="5" s="1"/>
  <c r="O180" i="5" s="1"/>
  <c r="P180" i="5" s="1"/>
  <c r="Q180" i="5" s="1"/>
  <c r="R180" i="5" s="1"/>
  <c r="S180" i="5" s="1"/>
  <c r="J183" i="5"/>
  <c r="L183" i="5" s="1"/>
  <c r="M183" i="5"/>
  <c r="N183" i="5" s="1"/>
  <c r="O183" i="5" s="1"/>
  <c r="P183" i="5" s="1"/>
  <c r="Q183" i="5" s="1"/>
  <c r="R183" i="5" s="1"/>
  <c r="S183" i="5" s="1"/>
  <c r="K183" i="5"/>
  <c r="K184" i="5"/>
  <c r="J184" i="5"/>
  <c r="L184" i="5" s="1"/>
  <c r="M184" i="5"/>
  <c r="N184" i="5" s="1"/>
  <c r="O184" i="5" s="1"/>
  <c r="P184" i="5" s="1"/>
  <c r="Q184" i="5" s="1"/>
  <c r="R184" i="5" s="1"/>
  <c r="S184" i="5" s="1"/>
  <c r="J187" i="5"/>
  <c r="L187" i="5" s="1"/>
  <c r="M187" i="5"/>
  <c r="N187" i="5" s="1"/>
  <c r="O187" i="5" s="1"/>
  <c r="P187" i="5" s="1"/>
  <c r="Q187" i="5" s="1"/>
  <c r="R187" i="5" s="1"/>
  <c r="S187" i="5" s="1"/>
  <c r="K187" i="5"/>
  <c r="K188" i="5"/>
  <c r="J188" i="5"/>
  <c r="L188" i="5" s="1"/>
  <c r="M188" i="5"/>
  <c r="N188" i="5" s="1"/>
  <c r="O188" i="5" s="1"/>
  <c r="P188" i="5" s="1"/>
  <c r="Q188" i="5" s="1"/>
  <c r="R188" i="5" s="1"/>
  <c r="S188" i="5" s="1"/>
  <c r="J191" i="5"/>
  <c r="L191" i="5" s="1"/>
  <c r="M191" i="5"/>
  <c r="N191" i="5" s="1"/>
  <c r="O191" i="5" s="1"/>
  <c r="P191" i="5" s="1"/>
  <c r="Q191" i="5" s="1"/>
  <c r="R191" i="5" s="1"/>
  <c r="S191" i="5" s="1"/>
  <c r="K191" i="5"/>
  <c r="K192" i="5"/>
  <c r="J192" i="5"/>
  <c r="L192" i="5" s="1"/>
  <c r="M192" i="5"/>
  <c r="N192" i="5" s="1"/>
  <c r="O192" i="5" s="1"/>
  <c r="P192" i="5" s="1"/>
  <c r="Q192" i="5" s="1"/>
  <c r="R192" i="5" s="1"/>
  <c r="S192" i="5" s="1"/>
  <c r="J195" i="5"/>
  <c r="L195" i="5" s="1"/>
  <c r="M195" i="5"/>
  <c r="N195" i="5" s="1"/>
  <c r="O195" i="5" s="1"/>
  <c r="P195" i="5" s="1"/>
  <c r="Q195" i="5" s="1"/>
  <c r="R195" i="5" s="1"/>
  <c r="S195" i="5" s="1"/>
  <c r="K195" i="5"/>
  <c r="K196" i="5"/>
  <c r="J196" i="5"/>
  <c r="L196" i="5" s="1"/>
  <c r="M196" i="5"/>
  <c r="N196" i="5" s="1"/>
  <c r="O196" i="5" s="1"/>
  <c r="P196" i="5" s="1"/>
  <c r="Q196" i="5" s="1"/>
  <c r="R196" i="5" s="1"/>
  <c r="S196" i="5" s="1"/>
  <c r="J199" i="5"/>
  <c r="L199" i="5" s="1"/>
  <c r="M199" i="5"/>
  <c r="N199" i="5" s="1"/>
  <c r="O199" i="5" s="1"/>
  <c r="P199" i="5" s="1"/>
  <c r="Q199" i="5" s="1"/>
  <c r="R199" i="5" s="1"/>
  <c r="S199" i="5" s="1"/>
  <c r="K199" i="5"/>
  <c r="K200" i="5"/>
  <c r="J200" i="5"/>
  <c r="L200" i="5" s="1"/>
  <c r="M200" i="5"/>
  <c r="N200" i="5" s="1"/>
  <c r="O200" i="5" s="1"/>
  <c r="P200" i="5" s="1"/>
  <c r="Q200" i="5" s="1"/>
  <c r="R200" i="5" s="1"/>
  <c r="S200" i="5" s="1"/>
  <c r="J203" i="5"/>
  <c r="L203" i="5" s="1"/>
  <c r="M203" i="5"/>
  <c r="N203" i="5" s="1"/>
  <c r="O203" i="5" s="1"/>
  <c r="P203" i="5" s="1"/>
  <c r="Q203" i="5" s="1"/>
  <c r="R203" i="5" s="1"/>
  <c r="S203" i="5" s="1"/>
  <c r="K203" i="5"/>
  <c r="K204" i="5"/>
  <c r="J204" i="5"/>
  <c r="L204" i="5" s="1"/>
  <c r="M204" i="5"/>
  <c r="N204" i="5" s="1"/>
  <c r="O204" i="5" s="1"/>
  <c r="P204" i="5" s="1"/>
  <c r="Q204" i="5" s="1"/>
  <c r="R204" i="5" s="1"/>
  <c r="S204" i="5" s="1"/>
  <c r="J207" i="5"/>
  <c r="L207" i="5" s="1"/>
  <c r="M207" i="5"/>
  <c r="N207" i="5" s="1"/>
  <c r="O207" i="5" s="1"/>
  <c r="P207" i="5" s="1"/>
  <c r="Q207" i="5" s="1"/>
  <c r="R207" i="5" s="1"/>
  <c r="S207" i="5" s="1"/>
  <c r="K207" i="5"/>
  <c r="K208" i="5"/>
  <c r="J208" i="5"/>
  <c r="L208" i="5" s="1"/>
  <c r="M208" i="5"/>
  <c r="N208" i="5" s="1"/>
  <c r="O208" i="5" s="1"/>
  <c r="P208" i="5" s="1"/>
  <c r="Q208" i="5" s="1"/>
  <c r="R208" i="5" s="1"/>
  <c r="S208" i="5" s="1"/>
  <c r="J211" i="5"/>
  <c r="L211" i="5" s="1"/>
  <c r="M211" i="5"/>
  <c r="N211" i="5" s="1"/>
  <c r="O211" i="5" s="1"/>
  <c r="P211" i="5" s="1"/>
  <c r="Q211" i="5" s="1"/>
  <c r="R211" i="5" s="1"/>
  <c r="S211" i="5" s="1"/>
  <c r="K211" i="5"/>
  <c r="K212" i="5"/>
  <c r="J212" i="5"/>
  <c r="L212" i="5" s="1"/>
  <c r="M212" i="5"/>
  <c r="N212" i="5" s="1"/>
  <c r="O212" i="5" s="1"/>
  <c r="P212" i="5" s="1"/>
  <c r="Q212" i="5" s="1"/>
  <c r="R212" i="5" s="1"/>
  <c r="S212" i="5" s="1"/>
  <c r="J215" i="5"/>
  <c r="L215" i="5" s="1"/>
  <c r="M215" i="5"/>
  <c r="N215" i="5" s="1"/>
  <c r="O215" i="5" s="1"/>
  <c r="P215" i="5" s="1"/>
  <c r="Q215" i="5" s="1"/>
  <c r="R215" i="5" s="1"/>
  <c r="S215" i="5" s="1"/>
  <c r="K215" i="5"/>
  <c r="K216" i="5"/>
  <c r="J216" i="5"/>
  <c r="L216" i="5" s="1"/>
  <c r="M216" i="5"/>
  <c r="N216" i="5" s="1"/>
  <c r="O216" i="5" s="1"/>
  <c r="P216" i="5" s="1"/>
  <c r="Q216" i="5" s="1"/>
  <c r="R216" i="5" s="1"/>
  <c r="S216" i="5" s="1"/>
  <c r="J219" i="5"/>
  <c r="L219" i="5" s="1"/>
  <c r="M219" i="5"/>
  <c r="N219" i="5" s="1"/>
  <c r="O219" i="5" s="1"/>
  <c r="P219" i="5" s="1"/>
  <c r="Q219" i="5" s="1"/>
  <c r="R219" i="5" s="1"/>
  <c r="S219" i="5" s="1"/>
  <c r="K219" i="5"/>
  <c r="K220" i="5"/>
  <c r="J220" i="5"/>
  <c r="L220" i="5" s="1"/>
  <c r="M220" i="5"/>
  <c r="N220" i="5" s="1"/>
  <c r="O220" i="5" s="1"/>
  <c r="P220" i="5" s="1"/>
  <c r="Q220" i="5" s="1"/>
  <c r="R220" i="5" s="1"/>
  <c r="S220" i="5" s="1"/>
  <c r="J223" i="5"/>
  <c r="L223" i="5" s="1"/>
  <c r="M223" i="5"/>
  <c r="N223" i="5" s="1"/>
  <c r="O223" i="5" s="1"/>
  <c r="P223" i="5" s="1"/>
  <c r="Q223" i="5" s="1"/>
  <c r="R223" i="5" s="1"/>
  <c r="S223" i="5" s="1"/>
  <c r="K223" i="5"/>
  <c r="K224" i="5"/>
  <c r="J224" i="5"/>
  <c r="L224" i="5" s="1"/>
  <c r="M224" i="5"/>
  <c r="N224" i="5" s="1"/>
  <c r="O224" i="5" s="1"/>
  <c r="P224" i="5" s="1"/>
  <c r="Q224" i="5" s="1"/>
  <c r="R224" i="5" s="1"/>
  <c r="S224" i="5" s="1"/>
  <c r="J227" i="5"/>
  <c r="L227" i="5" s="1"/>
  <c r="M227" i="5"/>
  <c r="N227" i="5" s="1"/>
  <c r="O227" i="5" s="1"/>
  <c r="P227" i="5" s="1"/>
  <c r="Q227" i="5" s="1"/>
  <c r="R227" i="5" s="1"/>
  <c r="S227" i="5" s="1"/>
  <c r="K227" i="5"/>
  <c r="K228" i="5"/>
  <c r="J228" i="5"/>
  <c r="L228" i="5" s="1"/>
  <c r="M228" i="5"/>
  <c r="N228" i="5" s="1"/>
  <c r="O228" i="5" s="1"/>
  <c r="P228" i="5" s="1"/>
  <c r="Q228" i="5" s="1"/>
  <c r="R228" i="5" s="1"/>
  <c r="S228" i="5" s="1"/>
  <c r="J231" i="5"/>
  <c r="L231" i="5" s="1"/>
  <c r="M231" i="5"/>
  <c r="N231" i="5" s="1"/>
  <c r="O231" i="5" s="1"/>
  <c r="P231" i="5" s="1"/>
  <c r="Q231" i="5" s="1"/>
  <c r="R231" i="5" s="1"/>
  <c r="S231" i="5" s="1"/>
  <c r="K231" i="5"/>
  <c r="K233" i="5"/>
  <c r="J233" i="5"/>
  <c r="L233" i="5" s="1"/>
  <c r="M233" i="5"/>
  <c r="N233" i="5" s="1"/>
  <c r="O233" i="5" s="1"/>
  <c r="P233" i="5" s="1"/>
  <c r="Q233" i="5" s="1"/>
  <c r="R233" i="5" s="1"/>
  <c r="S233" i="5" s="1"/>
  <c r="J238" i="5"/>
  <c r="L238" i="5" s="1"/>
  <c r="M238" i="5"/>
  <c r="N238" i="5" s="1"/>
  <c r="O238" i="5" s="1"/>
  <c r="P238" i="5" s="1"/>
  <c r="Q238" i="5" s="1"/>
  <c r="R238" i="5" s="1"/>
  <c r="S238" i="5" s="1"/>
  <c r="K238" i="5"/>
  <c r="K83" i="5"/>
  <c r="K85" i="5"/>
  <c r="K87" i="5"/>
  <c r="K89" i="5"/>
  <c r="K91" i="5"/>
  <c r="K93" i="5"/>
  <c r="K95" i="5"/>
  <c r="K97" i="5"/>
  <c r="K99" i="5"/>
  <c r="K101" i="5"/>
  <c r="K103" i="5"/>
  <c r="K105" i="5"/>
  <c r="K107" i="5"/>
  <c r="K109" i="5"/>
  <c r="K111" i="5"/>
  <c r="K113" i="5"/>
  <c r="K115" i="5"/>
  <c r="K117" i="5"/>
  <c r="K119" i="5"/>
  <c r="K121" i="5"/>
  <c r="K123" i="5"/>
  <c r="K125" i="5"/>
  <c r="K127" i="5"/>
  <c r="K129" i="5"/>
  <c r="K131" i="5"/>
  <c r="K133" i="5"/>
  <c r="K135" i="5"/>
  <c r="K137" i="5"/>
  <c r="K139" i="5"/>
  <c r="K141" i="5"/>
  <c r="K143" i="5"/>
  <c r="K145" i="5"/>
  <c r="K232" i="5"/>
  <c r="K236" i="5"/>
  <c r="M237" i="5"/>
  <c r="N237" i="5" s="1"/>
  <c r="O237" i="5" s="1"/>
  <c r="P237" i="5" s="1"/>
  <c r="Q237" i="5" s="1"/>
  <c r="R237" i="5" s="1"/>
  <c r="S237" i="5" s="1"/>
  <c r="J248" i="5"/>
  <c r="L248" i="5" s="1"/>
  <c r="M248" i="5"/>
  <c r="N248" i="5" s="1"/>
  <c r="O248" i="5" s="1"/>
  <c r="P248" i="5" s="1"/>
  <c r="Q248" i="5" s="1"/>
  <c r="R248" i="5" s="1"/>
  <c r="S248" i="5" s="1"/>
  <c r="K251" i="5"/>
  <c r="J251" i="5"/>
  <c r="L251" i="5" s="1"/>
  <c r="J256" i="5"/>
  <c r="L256" i="5" s="1"/>
  <c r="M256" i="5"/>
  <c r="N256" i="5" s="1"/>
  <c r="O256" i="5" s="1"/>
  <c r="P256" i="5" s="1"/>
  <c r="Q256" i="5" s="1"/>
  <c r="R256" i="5" s="1"/>
  <c r="S256" i="5" s="1"/>
  <c r="K318" i="5"/>
  <c r="J318" i="5"/>
  <c r="L318" i="5" s="1"/>
  <c r="M318" i="5"/>
  <c r="N318" i="5" s="1"/>
  <c r="O318" i="5" s="1"/>
  <c r="P318" i="5" s="1"/>
  <c r="Q318" i="5" s="1"/>
  <c r="R318" i="5" s="1"/>
  <c r="S318" i="5" s="1"/>
  <c r="K326" i="5"/>
  <c r="J326" i="5"/>
  <c r="L326" i="5" s="1"/>
  <c r="M326" i="5"/>
  <c r="N326" i="5" s="1"/>
  <c r="O326" i="5" s="1"/>
  <c r="P326" i="5" s="1"/>
  <c r="Q326" i="5" s="1"/>
  <c r="R326" i="5" s="1"/>
  <c r="S326" i="5" s="1"/>
  <c r="K330" i="5"/>
  <c r="J330" i="5"/>
  <c r="L330" i="5" s="1"/>
  <c r="M330" i="5"/>
  <c r="N330" i="5" s="1"/>
  <c r="O330" i="5" s="1"/>
  <c r="P330" i="5" s="1"/>
  <c r="Q330" i="5" s="1"/>
  <c r="R330" i="5" s="1"/>
  <c r="S330" i="5" s="1"/>
  <c r="J351" i="5"/>
  <c r="L351" i="5" s="1"/>
  <c r="M351" i="5"/>
  <c r="N351" i="5" s="1"/>
  <c r="O351" i="5" s="1"/>
  <c r="P351" i="5" s="1"/>
  <c r="Q351" i="5" s="1"/>
  <c r="R351" i="5" s="1"/>
  <c r="S351" i="5" s="1"/>
  <c r="K351" i="5"/>
  <c r="M236" i="5"/>
  <c r="N236" i="5" s="1"/>
  <c r="O236" i="5" s="1"/>
  <c r="P236" i="5" s="1"/>
  <c r="Q236" i="5" s="1"/>
  <c r="R236" i="5" s="1"/>
  <c r="S236" i="5" s="1"/>
  <c r="J240" i="5"/>
  <c r="L240" i="5" s="1"/>
  <c r="M240" i="5"/>
  <c r="N240" i="5" s="1"/>
  <c r="O240" i="5" s="1"/>
  <c r="P240" i="5" s="1"/>
  <c r="Q240" i="5" s="1"/>
  <c r="R240" i="5" s="1"/>
  <c r="S240" i="5" s="1"/>
  <c r="J242" i="5"/>
  <c r="L242" i="5" s="1"/>
  <c r="M242" i="5"/>
  <c r="N242" i="5" s="1"/>
  <c r="O242" i="5" s="1"/>
  <c r="P242" i="5" s="1"/>
  <c r="Q242" i="5" s="1"/>
  <c r="R242" i="5" s="1"/>
  <c r="S242" i="5" s="1"/>
  <c r="J244" i="5"/>
  <c r="L244" i="5" s="1"/>
  <c r="M244" i="5"/>
  <c r="N244" i="5" s="1"/>
  <c r="O244" i="5" s="1"/>
  <c r="P244" i="5" s="1"/>
  <c r="Q244" i="5" s="1"/>
  <c r="R244" i="5" s="1"/>
  <c r="S244" i="5" s="1"/>
  <c r="J246" i="5"/>
  <c r="L246" i="5" s="1"/>
  <c r="M246" i="5"/>
  <c r="N246" i="5" s="1"/>
  <c r="O246" i="5" s="1"/>
  <c r="P246" i="5" s="1"/>
  <c r="Q246" i="5" s="1"/>
  <c r="R246" i="5" s="1"/>
  <c r="S246" i="5" s="1"/>
  <c r="K249" i="5"/>
  <c r="J249" i="5"/>
  <c r="L249" i="5" s="1"/>
  <c r="J254" i="5"/>
  <c r="L254" i="5" s="1"/>
  <c r="M254" i="5"/>
  <c r="N254" i="5" s="1"/>
  <c r="O254" i="5" s="1"/>
  <c r="P254" i="5" s="1"/>
  <c r="Q254" i="5" s="1"/>
  <c r="R254" i="5" s="1"/>
  <c r="S254" i="5" s="1"/>
  <c r="K258" i="5"/>
  <c r="J258" i="5"/>
  <c r="L258" i="5" s="1"/>
  <c r="M258" i="5"/>
  <c r="N258" i="5" s="1"/>
  <c r="O258" i="5" s="1"/>
  <c r="P258" i="5" s="1"/>
  <c r="Q258" i="5" s="1"/>
  <c r="R258" i="5" s="1"/>
  <c r="S258" i="5" s="1"/>
  <c r="K262" i="5"/>
  <c r="J262" i="5"/>
  <c r="L262" i="5" s="1"/>
  <c r="M262" i="5"/>
  <c r="N262" i="5" s="1"/>
  <c r="O262" i="5" s="1"/>
  <c r="P262" i="5" s="1"/>
  <c r="Q262" i="5" s="1"/>
  <c r="R262" i="5" s="1"/>
  <c r="S262" i="5" s="1"/>
  <c r="K266" i="5"/>
  <c r="J266" i="5"/>
  <c r="L266" i="5" s="1"/>
  <c r="M266" i="5"/>
  <c r="N266" i="5" s="1"/>
  <c r="O266" i="5" s="1"/>
  <c r="P266" i="5" s="1"/>
  <c r="Q266" i="5" s="1"/>
  <c r="R266" i="5" s="1"/>
  <c r="S266" i="5" s="1"/>
  <c r="K270" i="5"/>
  <c r="J270" i="5"/>
  <c r="L270" i="5" s="1"/>
  <c r="M270" i="5"/>
  <c r="N270" i="5" s="1"/>
  <c r="O270" i="5" s="1"/>
  <c r="P270" i="5" s="1"/>
  <c r="Q270" i="5" s="1"/>
  <c r="R270" i="5" s="1"/>
  <c r="S270" i="5" s="1"/>
  <c r="K274" i="5"/>
  <c r="J274" i="5"/>
  <c r="L274" i="5" s="1"/>
  <c r="M274" i="5"/>
  <c r="N274" i="5" s="1"/>
  <c r="O274" i="5" s="1"/>
  <c r="P274" i="5" s="1"/>
  <c r="Q274" i="5" s="1"/>
  <c r="R274" i="5" s="1"/>
  <c r="S274" i="5" s="1"/>
  <c r="K278" i="5"/>
  <c r="J278" i="5"/>
  <c r="L278" i="5" s="1"/>
  <c r="M278" i="5"/>
  <c r="N278" i="5" s="1"/>
  <c r="O278" i="5" s="1"/>
  <c r="P278" i="5" s="1"/>
  <c r="Q278" i="5" s="1"/>
  <c r="R278" i="5" s="1"/>
  <c r="S278" i="5" s="1"/>
  <c r="K282" i="5"/>
  <c r="J282" i="5"/>
  <c r="L282" i="5" s="1"/>
  <c r="M282" i="5"/>
  <c r="N282" i="5" s="1"/>
  <c r="O282" i="5" s="1"/>
  <c r="P282" i="5" s="1"/>
  <c r="Q282" i="5" s="1"/>
  <c r="R282" i="5" s="1"/>
  <c r="S282" i="5" s="1"/>
  <c r="K286" i="5"/>
  <c r="J286" i="5"/>
  <c r="L286" i="5" s="1"/>
  <c r="M286" i="5"/>
  <c r="N286" i="5" s="1"/>
  <c r="O286" i="5" s="1"/>
  <c r="P286" i="5" s="1"/>
  <c r="Q286" i="5" s="1"/>
  <c r="R286" i="5" s="1"/>
  <c r="S286" i="5" s="1"/>
  <c r="K290" i="5"/>
  <c r="J290" i="5"/>
  <c r="L290" i="5" s="1"/>
  <c r="M290" i="5"/>
  <c r="N290" i="5" s="1"/>
  <c r="O290" i="5" s="1"/>
  <c r="P290" i="5" s="1"/>
  <c r="Q290" i="5" s="1"/>
  <c r="R290" i="5" s="1"/>
  <c r="S290" i="5" s="1"/>
  <c r="K294" i="5"/>
  <c r="J294" i="5"/>
  <c r="L294" i="5" s="1"/>
  <c r="M294" i="5"/>
  <c r="N294" i="5" s="1"/>
  <c r="O294" i="5" s="1"/>
  <c r="P294" i="5" s="1"/>
  <c r="Q294" i="5" s="1"/>
  <c r="R294" i="5" s="1"/>
  <c r="S294" i="5" s="1"/>
  <c r="K298" i="5"/>
  <c r="J298" i="5"/>
  <c r="L298" i="5" s="1"/>
  <c r="M298" i="5"/>
  <c r="N298" i="5" s="1"/>
  <c r="O298" i="5" s="1"/>
  <c r="P298" i="5" s="1"/>
  <c r="Q298" i="5" s="1"/>
  <c r="R298" i="5" s="1"/>
  <c r="S298" i="5" s="1"/>
  <c r="K302" i="5"/>
  <c r="J302" i="5"/>
  <c r="L302" i="5" s="1"/>
  <c r="M302" i="5"/>
  <c r="N302" i="5" s="1"/>
  <c r="O302" i="5" s="1"/>
  <c r="P302" i="5" s="1"/>
  <c r="Q302" i="5" s="1"/>
  <c r="R302" i="5" s="1"/>
  <c r="S302" i="5" s="1"/>
  <c r="K306" i="5"/>
  <c r="J306" i="5"/>
  <c r="L306" i="5" s="1"/>
  <c r="M306" i="5"/>
  <c r="N306" i="5" s="1"/>
  <c r="O306" i="5" s="1"/>
  <c r="P306" i="5" s="1"/>
  <c r="Q306" i="5" s="1"/>
  <c r="R306" i="5" s="1"/>
  <c r="S306" i="5" s="1"/>
  <c r="K310" i="5"/>
  <c r="J310" i="5"/>
  <c r="L310" i="5" s="1"/>
  <c r="M310" i="5"/>
  <c r="N310" i="5" s="1"/>
  <c r="O310" i="5" s="1"/>
  <c r="P310" i="5" s="1"/>
  <c r="Q310" i="5" s="1"/>
  <c r="R310" i="5" s="1"/>
  <c r="S310" i="5" s="1"/>
  <c r="K314" i="5"/>
  <c r="J314" i="5"/>
  <c r="L314" i="5" s="1"/>
  <c r="M314" i="5"/>
  <c r="N314" i="5" s="1"/>
  <c r="O314" i="5" s="1"/>
  <c r="P314" i="5" s="1"/>
  <c r="Q314" i="5" s="1"/>
  <c r="R314" i="5" s="1"/>
  <c r="S314" i="5" s="1"/>
  <c r="K320" i="5"/>
  <c r="J320" i="5"/>
  <c r="L320" i="5" s="1"/>
  <c r="M320" i="5"/>
  <c r="N320" i="5" s="1"/>
  <c r="O320" i="5" s="1"/>
  <c r="P320" i="5" s="1"/>
  <c r="Q320" i="5" s="1"/>
  <c r="R320" i="5" s="1"/>
  <c r="S320" i="5" s="1"/>
  <c r="K333" i="5"/>
  <c r="J333" i="5"/>
  <c r="L333" i="5" s="1"/>
  <c r="M333" i="5"/>
  <c r="N333" i="5" s="1"/>
  <c r="O333" i="5" s="1"/>
  <c r="P333" i="5" s="1"/>
  <c r="Q333" i="5" s="1"/>
  <c r="R333" i="5" s="1"/>
  <c r="S333" i="5" s="1"/>
  <c r="M232" i="5"/>
  <c r="N232" i="5" s="1"/>
  <c r="O232" i="5" s="1"/>
  <c r="P232" i="5" s="1"/>
  <c r="Q232" i="5" s="1"/>
  <c r="R232" i="5" s="1"/>
  <c r="S232" i="5" s="1"/>
  <c r="K247" i="5"/>
  <c r="J247" i="5"/>
  <c r="L247" i="5" s="1"/>
  <c r="M249" i="5"/>
  <c r="N249" i="5" s="1"/>
  <c r="O249" i="5" s="1"/>
  <c r="P249" i="5" s="1"/>
  <c r="Q249" i="5" s="1"/>
  <c r="R249" i="5" s="1"/>
  <c r="S249" i="5" s="1"/>
  <c r="J252" i="5"/>
  <c r="L252" i="5" s="1"/>
  <c r="M252" i="5"/>
  <c r="N252" i="5" s="1"/>
  <c r="O252" i="5" s="1"/>
  <c r="P252" i="5" s="1"/>
  <c r="Q252" i="5" s="1"/>
  <c r="R252" i="5" s="1"/>
  <c r="S252" i="5" s="1"/>
  <c r="K255" i="5"/>
  <c r="J255" i="5"/>
  <c r="L255" i="5" s="1"/>
  <c r="K322" i="5"/>
  <c r="J322" i="5"/>
  <c r="L322" i="5" s="1"/>
  <c r="M322" i="5"/>
  <c r="N322" i="5" s="1"/>
  <c r="O322" i="5" s="1"/>
  <c r="P322" i="5" s="1"/>
  <c r="Q322" i="5" s="1"/>
  <c r="R322" i="5" s="1"/>
  <c r="S322" i="5" s="1"/>
  <c r="K328" i="5"/>
  <c r="J328" i="5"/>
  <c r="L328" i="5" s="1"/>
  <c r="M328" i="5"/>
  <c r="N328" i="5" s="1"/>
  <c r="O328" i="5" s="1"/>
  <c r="P328" i="5" s="1"/>
  <c r="Q328" i="5" s="1"/>
  <c r="R328" i="5" s="1"/>
  <c r="S328" i="5" s="1"/>
  <c r="K239" i="5"/>
  <c r="J239" i="5"/>
  <c r="L239" i="5" s="1"/>
  <c r="K241" i="5"/>
  <c r="J241" i="5"/>
  <c r="L241" i="5" s="1"/>
  <c r="K243" i="5"/>
  <c r="J243" i="5"/>
  <c r="L243" i="5" s="1"/>
  <c r="K245" i="5"/>
  <c r="J245" i="5"/>
  <c r="L245" i="5" s="1"/>
  <c r="J250" i="5"/>
  <c r="L250" i="5" s="1"/>
  <c r="M250" i="5"/>
  <c r="N250" i="5" s="1"/>
  <c r="O250" i="5" s="1"/>
  <c r="P250" i="5" s="1"/>
  <c r="Q250" i="5" s="1"/>
  <c r="R250" i="5" s="1"/>
  <c r="S250" i="5" s="1"/>
  <c r="K253" i="5"/>
  <c r="J253" i="5"/>
  <c r="L253" i="5" s="1"/>
  <c r="K260" i="5"/>
  <c r="J260" i="5"/>
  <c r="L260" i="5" s="1"/>
  <c r="M260" i="5"/>
  <c r="N260" i="5" s="1"/>
  <c r="O260" i="5" s="1"/>
  <c r="P260" i="5" s="1"/>
  <c r="Q260" i="5" s="1"/>
  <c r="R260" i="5" s="1"/>
  <c r="S260" i="5" s="1"/>
  <c r="K264" i="5"/>
  <c r="J264" i="5"/>
  <c r="L264" i="5" s="1"/>
  <c r="M264" i="5"/>
  <c r="N264" i="5" s="1"/>
  <c r="O264" i="5" s="1"/>
  <c r="P264" i="5" s="1"/>
  <c r="Q264" i="5" s="1"/>
  <c r="R264" i="5" s="1"/>
  <c r="S264" i="5" s="1"/>
  <c r="K268" i="5"/>
  <c r="J268" i="5"/>
  <c r="L268" i="5" s="1"/>
  <c r="M268" i="5"/>
  <c r="N268" i="5" s="1"/>
  <c r="O268" i="5" s="1"/>
  <c r="P268" i="5" s="1"/>
  <c r="Q268" i="5" s="1"/>
  <c r="R268" i="5" s="1"/>
  <c r="S268" i="5" s="1"/>
  <c r="K272" i="5"/>
  <c r="J272" i="5"/>
  <c r="L272" i="5" s="1"/>
  <c r="M272" i="5"/>
  <c r="N272" i="5" s="1"/>
  <c r="O272" i="5" s="1"/>
  <c r="P272" i="5" s="1"/>
  <c r="Q272" i="5" s="1"/>
  <c r="R272" i="5" s="1"/>
  <c r="S272" i="5" s="1"/>
  <c r="K276" i="5"/>
  <c r="J276" i="5"/>
  <c r="L276" i="5" s="1"/>
  <c r="M276" i="5"/>
  <c r="N276" i="5" s="1"/>
  <c r="O276" i="5" s="1"/>
  <c r="P276" i="5" s="1"/>
  <c r="Q276" i="5" s="1"/>
  <c r="R276" i="5" s="1"/>
  <c r="S276" i="5" s="1"/>
  <c r="K280" i="5"/>
  <c r="J280" i="5"/>
  <c r="L280" i="5" s="1"/>
  <c r="M280" i="5"/>
  <c r="N280" i="5" s="1"/>
  <c r="O280" i="5" s="1"/>
  <c r="P280" i="5" s="1"/>
  <c r="Q280" i="5" s="1"/>
  <c r="R280" i="5" s="1"/>
  <c r="S280" i="5" s="1"/>
  <c r="K284" i="5"/>
  <c r="J284" i="5"/>
  <c r="L284" i="5" s="1"/>
  <c r="M284" i="5"/>
  <c r="N284" i="5" s="1"/>
  <c r="O284" i="5" s="1"/>
  <c r="P284" i="5" s="1"/>
  <c r="Q284" i="5" s="1"/>
  <c r="R284" i="5" s="1"/>
  <c r="S284" i="5" s="1"/>
  <c r="K288" i="5"/>
  <c r="J288" i="5"/>
  <c r="L288" i="5" s="1"/>
  <c r="M288" i="5"/>
  <c r="N288" i="5" s="1"/>
  <c r="O288" i="5" s="1"/>
  <c r="P288" i="5" s="1"/>
  <c r="Q288" i="5" s="1"/>
  <c r="R288" i="5" s="1"/>
  <c r="S288" i="5" s="1"/>
  <c r="K292" i="5"/>
  <c r="J292" i="5"/>
  <c r="L292" i="5" s="1"/>
  <c r="M292" i="5"/>
  <c r="N292" i="5" s="1"/>
  <c r="O292" i="5" s="1"/>
  <c r="P292" i="5" s="1"/>
  <c r="Q292" i="5" s="1"/>
  <c r="R292" i="5" s="1"/>
  <c r="S292" i="5" s="1"/>
  <c r="K296" i="5"/>
  <c r="J296" i="5"/>
  <c r="L296" i="5" s="1"/>
  <c r="M296" i="5"/>
  <c r="N296" i="5" s="1"/>
  <c r="O296" i="5" s="1"/>
  <c r="P296" i="5" s="1"/>
  <c r="Q296" i="5" s="1"/>
  <c r="R296" i="5" s="1"/>
  <c r="S296" i="5" s="1"/>
  <c r="K300" i="5"/>
  <c r="J300" i="5"/>
  <c r="L300" i="5" s="1"/>
  <c r="M300" i="5"/>
  <c r="N300" i="5" s="1"/>
  <c r="O300" i="5" s="1"/>
  <c r="P300" i="5" s="1"/>
  <c r="Q300" i="5" s="1"/>
  <c r="R300" i="5" s="1"/>
  <c r="S300" i="5" s="1"/>
  <c r="K304" i="5"/>
  <c r="J304" i="5"/>
  <c r="L304" i="5" s="1"/>
  <c r="M304" i="5"/>
  <c r="N304" i="5" s="1"/>
  <c r="O304" i="5" s="1"/>
  <c r="P304" i="5" s="1"/>
  <c r="Q304" i="5" s="1"/>
  <c r="R304" i="5" s="1"/>
  <c r="S304" i="5" s="1"/>
  <c r="K308" i="5"/>
  <c r="J308" i="5"/>
  <c r="L308" i="5" s="1"/>
  <c r="M308" i="5"/>
  <c r="N308" i="5" s="1"/>
  <c r="O308" i="5" s="1"/>
  <c r="P308" i="5" s="1"/>
  <c r="Q308" i="5" s="1"/>
  <c r="R308" i="5" s="1"/>
  <c r="S308" i="5" s="1"/>
  <c r="K312" i="5"/>
  <c r="J312" i="5"/>
  <c r="L312" i="5" s="1"/>
  <c r="M312" i="5"/>
  <c r="N312" i="5" s="1"/>
  <c r="O312" i="5" s="1"/>
  <c r="P312" i="5" s="1"/>
  <c r="Q312" i="5" s="1"/>
  <c r="R312" i="5" s="1"/>
  <c r="S312" i="5" s="1"/>
  <c r="K316" i="5"/>
  <c r="J316" i="5"/>
  <c r="L316" i="5" s="1"/>
  <c r="M316" i="5"/>
  <c r="N316" i="5" s="1"/>
  <c r="O316" i="5" s="1"/>
  <c r="P316" i="5" s="1"/>
  <c r="Q316" i="5" s="1"/>
  <c r="R316" i="5" s="1"/>
  <c r="S316" i="5" s="1"/>
  <c r="K324" i="5"/>
  <c r="J324" i="5"/>
  <c r="L324" i="5" s="1"/>
  <c r="M324" i="5"/>
  <c r="N324" i="5" s="1"/>
  <c r="O324" i="5" s="1"/>
  <c r="P324" i="5" s="1"/>
  <c r="Q324" i="5" s="1"/>
  <c r="R324" i="5" s="1"/>
  <c r="S324" i="5" s="1"/>
  <c r="J343" i="5"/>
  <c r="L343" i="5" s="1"/>
  <c r="M343" i="5"/>
  <c r="N343" i="5" s="1"/>
  <c r="O343" i="5" s="1"/>
  <c r="P343" i="5" s="1"/>
  <c r="Q343" i="5" s="1"/>
  <c r="R343" i="5" s="1"/>
  <c r="S343" i="5" s="1"/>
  <c r="K343" i="5"/>
  <c r="J354" i="5"/>
  <c r="L354" i="5" s="1"/>
  <c r="K354" i="5"/>
  <c r="M354" i="5"/>
  <c r="N354" i="5" s="1"/>
  <c r="O354" i="5" s="1"/>
  <c r="P354" i="5" s="1"/>
  <c r="Q354" i="5" s="1"/>
  <c r="R354" i="5" s="1"/>
  <c r="S354" i="5" s="1"/>
  <c r="J257" i="5"/>
  <c r="L257" i="5" s="1"/>
  <c r="J259" i="5"/>
  <c r="L259" i="5" s="1"/>
  <c r="J261" i="5"/>
  <c r="L261" i="5" s="1"/>
  <c r="J263" i="5"/>
  <c r="L263" i="5" s="1"/>
  <c r="J265" i="5"/>
  <c r="L265" i="5" s="1"/>
  <c r="J267" i="5"/>
  <c r="L267" i="5" s="1"/>
  <c r="J269" i="5"/>
  <c r="L269" i="5" s="1"/>
  <c r="J271" i="5"/>
  <c r="L271" i="5" s="1"/>
  <c r="J273" i="5"/>
  <c r="L273" i="5" s="1"/>
  <c r="J275" i="5"/>
  <c r="L275" i="5" s="1"/>
  <c r="J277" i="5"/>
  <c r="L277" i="5" s="1"/>
  <c r="J279" i="5"/>
  <c r="L279" i="5" s="1"/>
  <c r="J281" i="5"/>
  <c r="L281" i="5" s="1"/>
  <c r="J283" i="5"/>
  <c r="L283" i="5" s="1"/>
  <c r="J285" i="5"/>
  <c r="L285" i="5" s="1"/>
  <c r="J287" i="5"/>
  <c r="L287" i="5" s="1"/>
  <c r="J289" i="5"/>
  <c r="L289" i="5" s="1"/>
  <c r="J291" i="5"/>
  <c r="L291" i="5" s="1"/>
  <c r="J293" i="5"/>
  <c r="L293" i="5" s="1"/>
  <c r="J295" i="5"/>
  <c r="L295" i="5" s="1"/>
  <c r="J297" i="5"/>
  <c r="L297" i="5" s="1"/>
  <c r="J299" i="5"/>
  <c r="L299" i="5" s="1"/>
  <c r="J301" i="5"/>
  <c r="L301" i="5" s="1"/>
  <c r="J303" i="5"/>
  <c r="L303" i="5" s="1"/>
  <c r="J305" i="5"/>
  <c r="L305" i="5" s="1"/>
  <c r="J307" i="5"/>
  <c r="L307" i="5" s="1"/>
  <c r="J309" i="5"/>
  <c r="L309" i="5" s="1"/>
  <c r="J311" i="5"/>
  <c r="L311" i="5" s="1"/>
  <c r="J313" i="5"/>
  <c r="L313" i="5" s="1"/>
  <c r="J315" i="5"/>
  <c r="L315" i="5" s="1"/>
  <c r="J334" i="5"/>
  <c r="L334" i="5" s="1"/>
  <c r="M334" i="5"/>
  <c r="N334" i="5" s="1"/>
  <c r="O334" i="5" s="1"/>
  <c r="P334" i="5" s="1"/>
  <c r="Q334" i="5" s="1"/>
  <c r="R334" i="5" s="1"/>
  <c r="S334" i="5" s="1"/>
  <c r="J338" i="5"/>
  <c r="L338" i="5" s="1"/>
  <c r="K338" i="5"/>
  <c r="J342" i="5"/>
  <c r="L342" i="5" s="1"/>
  <c r="M342" i="5"/>
  <c r="N342" i="5" s="1"/>
  <c r="O342" i="5" s="1"/>
  <c r="P342" i="5" s="1"/>
  <c r="Q342" i="5" s="1"/>
  <c r="R342" i="5" s="1"/>
  <c r="S342" i="5" s="1"/>
  <c r="J346" i="5"/>
  <c r="L346" i="5" s="1"/>
  <c r="K346" i="5"/>
  <c r="M346" i="5"/>
  <c r="N346" i="5" s="1"/>
  <c r="O346" i="5" s="1"/>
  <c r="P346" i="5" s="1"/>
  <c r="Q346" i="5" s="1"/>
  <c r="R346" i="5" s="1"/>
  <c r="S346" i="5" s="1"/>
  <c r="M347" i="5"/>
  <c r="N347" i="5" s="1"/>
  <c r="O347" i="5" s="1"/>
  <c r="P347" i="5" s="1"/>
  <c r="Q347" i="5" s="1"/>
  <c r="R347" i="5" s="1"/>
  <c r="S347" i="5" s="1"/>
  <c r="J347" i="5"/>
  <c r="L347" i="5" s="1"/>
  <c r="J358" i="5"/>
  <c r="L358" i="5" s="1"/>
  <c r="M358" i="5"/>
  <c r="N358" i="5" s="1"/>
  <c r="O358" i="5" s="1"/>
  <c r="P358" i="5" s="1"/>
  <c r="Q358" i="5" s="1"/>
  <c r="R358" i="5" s="1"/>
  <c r="S358" i="5" s="1"/>
  <c r="K358" i="5"/>
  <c r="K359" i="5"/>
  <c r="J359" i="5"/>
  <c r="L359" i="5" s="1"/>
  <c r="M359" i="5"/>
  <c r="N359" i="5" s="1"/>
  <c r="O359" i="5" s="1"/>
  <c r="P359" i="5" s="1"/>
  <c r="Q359" i="5" s="1"/>
  <c r="R359" i="5" s="1"/>
  <c r="S359" i="5" s="1"/>
  <c r="J362" i="5"/>
  <c r="L362" i="5" s="1"/>
  <c r="K362" i="5"/>
  <c r="M362" i="5"/>
  <c r="N362" i="5" s="1"/>
  <c r="O362" i="5" s="1"/>
  <c r="P362" i="5" s="1"/>
  <c r="Q362" i="5" s="1"/>
  <c r="R362" i="5" s="1"/>
  <c r="S362" i="5" s="1"/>
  <c r="M363" i="5"/>
  <c r="N363" i="5" s="1"/>
  <c r="O363" i="5" s="1"/>
  <c r="P363" i="5" s="1"/>
  <c r="Q363" i="5" s="1"/>
  <c r="R363" i="5" s="1"/>
  <c r="S363" i="5" s="1"/>
  <c r="J363" i="5"/>
  <c r="L363" i="5" s="1"/>
  <c r="K376" i="5"/>
  <c r="J376" i="5"/>
  <c r="L376" i="5" s="1"/>
  <c r="M376" i="5"/>
  <c r="N376" i="5" s="1"/>
  <c r="O376" i="5" s="1"/>
  <c r="P376" i="5" s="1"/>
  <c r="Q376" i="5" s="1"/>
  <c r="R376" i="5" s="1"/>
  <c r="S376" i="5" s="1"/>
  <c r="K388" i="5"/>
  <c r="J388" i="5"/>
  <c r="L388" i="5" s="1"/>
  <c r="M388" i="5"/>
  <c r="N388" i="5" s="1"/>
  <c r="O388" i="5" s="1"/>
  <c r="P388" i="5" s="1"/>
  <c r="Q388" i="5" s="1"/>
  <c r="R388" i="5" s="1"/>
  <c r="S388" i="5" s="1"/>
  <c r="K408" i="5"/>
  <c r="J408" i="5"/>
  <c r="L408" i="5" s="1"/>
  <c r="M408" i="5"/>
  <c r="N408" i="5" s="1"/>
  <c r="O408" i="5" s="1"/>
  <c r="P408" i="5" s="1"/>
  <c r="Q408" i="5" s="1"/>
  <c r="R408" i="5" s="1"/>
  <c r="S408" i="5" s="1"/>
  <c r="K420" i="5"/>
  <c r="J420" i="5"/>
  <c r="L420" i="5" s="1"/>
  <c r="M420" i="5"/>
  <c r="N420" i="5" s="1"/>
  <c r="O420" i="5" s="1"/>
  <c r="P420" i="5" s="1"/>
  <c r="Q420" i="5" s="1"/>
  <c r="R420" i="5" s="1"/>
  <c r="S420" i="5" s="1"/>
  <c r="K440" i="5"/>
  <c r="J440" i="5"/>
  <c r="L440" i="5" s="1"/>
  <c r="M440" i="5"/>
  <c r="N440" i="5" s="1"/>
  <c r="O440" i="5" s="1"/>
  <c r="P440" i="5" s="1"/>
  <c r="Q440" i="5" s="1"/>
  <c r="R440" i="5" s="1"/>
  <c r="S440" i="5" s="1"/>
  <c r="K257" i="5"/>
  <c r="K259" i="5"/>
  <c r="K261" i="5"/>
  <c r="K263" i="5"/>
  <c r="K265" i="5"/>
  <c r="K267" i="5"/>
  <c r="K269" i="5"/>
  <c r="K271" i="5"/>
  <c r="K273" i="5"/>
  <c r="K275" i="5"/>
  <c r="K277" i="5"/>
  <c r="K279" i="5"/>
  <c r="K281" i="5"/>
  <c r="K283" i="5"/>
  <c r="K285" i="5"/>
  <c r="K287" i="5"/>
  <c r="K289" i="5"/>
  <c r="K291" i="5"/>
  <c r="K293" i="5"/>
  <c r="K295" i="5"/>
  <c r="K297" i="5"/>
  <c r="K299" i="5"/>
  <c r="K301" i="5"/>
  <c r="K303" i="5"/>
  <c r="K305" i="5"/>
  <c r="K307" i="5"/>
  <c r="K309" i="5"/>
  <c r="K311" i="5"/>
  <c r="K313" i="5"/>
  <c r="K315" i="5"/>
  <c r="K317" i="5"/>
  <c r="K319" i="5"/>
  <c r="K321" i="5"/>
  <c r="K323" i="5"/>
  <c r="K325" i="5"/>
  <c r="K327" i="5"/>
  <c r="K329" i="5"/>
  <c r="K331" i="5"/>
  <c r="K334" i="5"/>
  <c r="M335" i="5"/>
  <c r="N335" i="5" s="1"/>
  <c r="O335" i="5" s="1"/>
  <c r="P335" i="5" s="1"/>
  <c r="Q335" i="5" s="1"/>
  <c r="R335" i="5" s="1"/>
  <c r="S335" i="5" s="1"/>
  <c r="K336" i="5"/>
  <c r="K337" i="5"/>
  <c r="K339" i="5"/>
  <c r="I340" i="5"/>
  <c r="M341" i="5"/>
  <c r="N341" i="5" s="1"/>
  <c r="O341" i="5" s="1"/>
  <c r="P341" i="5" s="1"/>
  <c r="Q341" i="5" s="1"/>
  <c r="R341" i="5" s="1"/>
  <c r="S341" i="5" s="1"/>
  <c r="K342" i="5"/>
  <c r="M344" i="5"/>
  <c r="N344" i="5" s="1"/>
  <c r="O344" i="5" s="1"/>
  <c r="P344" i="5" s="1"/>
  <c r="Q344" i="5" s="1"/>
  <c r="R344" i="5" s="1"/>
  <c r="S344" i="5" s="1"/>
  <c r="K347" i="5"/>
  <c r="K352" i="5"/>
  <c r="K384" i="5"/>
  <c r="J384" i="5"/>
  <c r="L384" i="5" s="1"/>
  <c r="M384" i="5"/>
  <c r="N384" i="5" s="1"/>
  <c r="O384" i="5" s="1"/>
  <c r="P384" i="5" s="1"/>
  <c r="Q384" i="5" s="1"/>
  <c r="R384" i="5" s="1"/>
  <c r="S384" i="5" s="1"/>
  <c r="K396" i="5"/>
  <c r="J396" i="5"/>
  <c r="L396" i="5" s="1"/>
  <c r="M396" i="5"/>
  <c r="N396" i="5" s="1"/>
  <c r="O396" i="5" s="1"/>
  <c r="P396" i="5" s="1"/>
  <c r="Q396" i="5" s="1"/>
  <c r="R396" i="5" s="1"/>
  <c r="S396" i="5" s="1"/>
  <c r="K416" i="5"/>
  <c r="J416" i="5"/>
  <c r="L416" i="5" s="1"/>
  <c r="M416" i="5"/>
  <c r="N416" i="5" s="1"/>
  <c r="O416" i="5" s="1"/>
  <c r="P416" i="5" s="1"/>
  <c r="Q416" i="5" s="1"/>
  <c r="R416" i="5" s="1"/>
  <c r="S416" i="5" s="1"/>
  <c r="K428" i="5"/>
  <c r="J428" i="5"/>
  <c r="L428" i="5" s="1"/>
  <c r="M428" i="5"/>
  <c r="N428" i="5" s="1"/>
  <c r="O428" i="5" s="1"/>
  <c r="P428" i="5" s="1"/>
  <c r="Q428" i="5" s="1"/>
  <c r="R428" i="5" s="1"/>
  <c r="S428" i="5" s="1"/>
  <c r="M332" i="5"/>
  <c r="N332" i="5" s="1"/>
  <c r="O332" i="5" s="1"/>
  <c r="P332" i="5" s="1"/>
  <c r="Q332" i="5" s="1"/>
  <c r="R332" i="5" s="1"/>
  <c r="S332" i="5" s="1"/>
  <c r="M336" i="5"/>
  <c r="N336" i="5" s="1"/>
  <c r="O336" i="5" s="1"/>
  <c r="P336" i="5" s="1"/>
  <c r="Q336" i="5" s="1"/>
  <c r="R336" i="5" s="1"/>
  <c r="S336" i="5" s="1"/>
  <c r="M338" i="5"/>
  <c r="N338" i="5" s="1"/>
  <c r="O338" i="5" s="1"/>
  <c r="P338" i="5" s="1"/>
  <c r="Q338" i="5" s="1"/>
  <c r="R338" i="5" s="1"/>
  <c r="S338" i="5" s="1"/>
  <c r="J345" i="5"/>
  <c r="L345" i="5" s="1"/>
  <c r="K348" i="5"/>
  <c r="M352" i="5"/>
  <c r="N352" i="5" s="1"/>
  <c r="O352" i="5" s="1"/>
  <c r="P352" i="5" s="1"/>
  <c r="Q352" i="5" s="1"/>
  <c r="R352" i="5" s="1"/>
  <c r="S352" i="5" s="1"/>
  <c r="J356" i="5"/>
  <c r="L356" i="5" s="1"/>
  <c r="K356" i="5"/>
  <c r="J361" i="5"/>
  <c r="L361" i="5" s="1"/>
  <c r="K361" i="5"/>
  <c r="K363" i="5"/>
  <c r="K368" i="5"/>
  <c r="J368" i="5"/>
  <c r="L368" i="5" s="1"/>
  <c r="M368" i="5"/>
  <c r="N368" i="5" s="1"/>
  <c r="O368" i="5" s="1"/>
  <c r="P368" i="5" s="1"/>
  <c r="Q368" i="5" s="1"/>
  <c r="R368" i="5" s="1"/>
  <c r="S368" i="5" s="1"/>
  <c r="K372" i="5"/>
  <c r="J372" i="5"/>
  <c r="L372" i="5" s="1"/>
  <c r="M372" i="5"/>
  <c r="N372" i="5" s="1"/>
  <c r="O372" i="5" s="1"/>
  <c r="P372" i="5" s="1"/>
  <c r="Q372" i="5" s="1"/>
  <c r="R372" i="5" s="1"/>
  <c r="S372" i="5" s="1"/>
  <c r="K392" i="5"/>
  <c r="J392" i="5"/>
  <c r="L392" i="5" s="1"/>
  <c r="M392" i="5"/>
  <c r="N392" i="5" s="1"/>
  <c r="O392" i="5" s="1"/>
  <c r="P392" i="5" s="1"/>
  <c r="Q392" i="5" s="1"/>
  <c r="R392" i="5" s="1"/>
  <c r="S392" i="5" s="1"/>
  <c r="K404" i="5"/>
  <c r="J404" i="5"/>
  <c r="L404" i="5" s="1"/>
  <c r="M404" i="5"/>
  <c r="N404" i="5" s="1"/>
  <c r="O404" i="5" s="1"/>
  <c r="P404" i="5" s="1"/>
  <c r="Q404" i="5" s="1"/>
  <c r="R404" i="5" s="1"/>
  <c r="S404" i="5" s="1"/>
  <c r="K424" i="5"/>
  <c r="J424" i="5"/>
  <c r="L424" i="5" s="1"/>
  <c r="M424" i="5"/>
  <c r="N424" i="5" s="1"/>
  <c r="O424" i="5" s="1"/>
  <c r="P424" i="5" s="1"/>
  <c r="Q424" i="5" s="1"/>
  <c r="R424" i="5" s="1"/>
  <c r="S424" i="5" s="1"/>
  <c r="K436" i="5"/>
  <c r="J436" i="5"/>
  <c r="L436" i="5" s="1"/>
  <c r="M436" i="5"/>
  <c r="N436" i="5" s="1"/>
  <c r="O436" i="5" s="1"/>
  <c r="P436" i="5" s="1"/>
  <c r="Q436" i="5" s="1"/>
  <c r="R436" i="5" s="1"/>
  <c r="S436" i="5" s="1"/>
  <c r="M345" i="5"/>
  <c r="N345" i="5" s="1"/>
  <c r="O345" i="5" s="1"/>
  <c r="P345" i="5" s="1"/>
  <c r="Q345" i="5" s="1"/>
  <c r="R345" i="5" s="1"/>
  <c r="S345" i="5" s="1"/>
  <c r="M348" i="5"/>
  <c r="N348" i="5" s="1"/>
  <c r="O348" i="5" s="1"/>
  <c r="P348" i="5" s="1"/>
  <c r="Q348" i="5" s="1"/>
  <c r="R348" i="5" s="1"/>
  <c r="S348" i="5" s="1"/>
  <c r="J350" i="5"/>
  <c r="L350" i="5" s="1"/>
  <c r="M350" i="5"/>
  <c r="N350" i="5" s="1"/>
  <c r="O350" i="5" s="1"/>
  <c r="P350" i="5" s="1"/>
  <c r="Q350" i="5" s="1"/>
  <c r="R350" i="5" s="1"/>
  <c r="S350" i="5" s="1"/>
  <c r="K350" i="5"/>
  <c r="M355" i="5"/>
  <c r="N355" i="5" s="1"/>
  <c r="O355" i="5" s="1"/>
  <c r="P355" i="5" s="1"/>
  <c r="Q355" i="5" s="1"/>
  <c r="R355" i="5" s="1"/>
  <c r="S355" i="5" s="1"/>
  <c r="J355" i="5"/>
  <c r="L355" i="5" s="1"/>
  <c r="J360" i="5"/>
  <c r="L360" i="5" s="1"/>
  <c r="M360" i="5"/>
  <c r="N360" i="5" s="1"/>
  <c r="O360" i="5" s="1"/>
  <c r="P360" i="5" s="1"/>
  <c r="Q360" i="5" s="1"/>
  <c r="R360" i="5" s="1"/>
  <c r="S360" i="5" s="1"/>
  <c r="I364" i="5"/>
  <c r="K380" i="5"/>
  <c r="J380" i="5"/>
  <c r="L380" i="5" s="1"/>
  <c r="M380" i="5"/>
  <c r="N380" i="5" s="1"/>
  <c r="O380" i="5" s="1"/>
  <c r="P380" i="5" s="1"/>
  <c r="Q380" i="5" s="1"/>
  <c r="R380" i="5" s="1"/>
  <c r="S380" i="5" s="1"/>
  <c r="K400" i="5"/>
  <c r="J400" i="5"/>
  <c r="L400" i="5" s="1"/>
  <c r="M400" i="5"/>
  <c r="N400" i="5" s="1"/>
  <c r="O400" i="5" s="1"/>
  <c r="P400" i="5" s="1"/>
  <c r="Q400" i="5" s="1"/>
  <c r="R400" i="5" s="1"/>
  <c r="S400" i="5" s="1"/>
  <c r="K412" i="5"/>
  <c r="J412" i="5"/>
  <c r="L412" i="5" s="1"/>
  <c r="M412" i="5"/>
  <c r="N412" i="5" s="1"/>
  <c r="O412" i="5" s="1"/>
  <c r="P412" i="5" s="1"/>
  <c r="Q412" i="5" s="1"/>
  <c r="R412" i="5" s="1"/>
  <c r="S412" i="5" s="1"/>
  <c r="K432" i="5"/>
  <c r="J432" i="5"/>
  <c r="L432" i="5" s="1"/>
  <c r="M432" i="5"/>
  <c r="N432" i="5" s="1"/>
  <c r="O432" i="5" s="1"/>
  <c r="P432" i="5" s="1"/>
  <c r="Q432" i="5" s="1"/>
  <c r="R432" i="5" s="1"/>
  <c r="S432" i="5" s="1"/>
  <c r="K444" i="5"/>
  <c r="J444" i="5"/>
  <c r="L444" i="5" s="1"/>
  <c r="M444" i="5"/>
  <c r="N444" i="5" s="1"/>
  <c r="O444" i="5" s="1"/>
  <c r="P444" i="5" s="1"/>
  <c r="Q444" i="5" s="1"/>
  <c r="R444" i="5" s="1"/>
  <c r="S444" i="5" s="1"/>
  <c r="K373" i="5"/>
  <c r="K381" i="5"/>
  <c r="K389" i="5"/>
  <c r="K397" i="5"/>
  <c r="K405" i="5"/>
  <c r="K413" i="5"/>
  <c r="K421" i="5"/>
  <c r="K429" i="5"/>
  <c r="K437" i="5"/>
  <c r="K445" i="5"/>
  <c r="J476" i="5"/>
  <c r="L476" i="5" s="1"/>
  <c r="K476" i="5"/>
  <c r="M476" i="5"/>
  <c r="N476" i="5" s="1"/>
  <c r="O476" i="5" s="1"/>
  <c r="P476" i="5" s="1"/>
  <c r="Q476" i="5" s="1"/>
  <c r="R476" i="5" s="1"/>
  <c r="S476" i="5" s="1"/>
  <c r="J478" i="5"/>
  <c r="L478" i="5" s="1"/>
  <c r="M478" i="5"/>
  <c r="N478" i="5" s="1"/>
  <c r="O478" i="5" s="1"/>
  <c r="P478" i="5" s="1"/>
  <c r="Q478" i="5" s="1"/>
  <c r="R478" i="5" s="1"/>
  <c r="S478" i="5" s="1"/>
  <c r="J492" i="5"/>
  <c r="L492" i="5" s="1"/>
  <c r="K492" i="5"/>
  <c r="M492" i="5"/>
  <c r="N492" i="5" s="1"/>
  <c r="O492" i="5" s="1"/>
  <c r="P492" i="5" s="1"/>
  <c r="Q492" i="5" s="1"/>
  <c r="R492" i="5" s="1"/>
  <c r="S492" i="5" s="1"/>
  <c r="J494" i="5"/>
  <c r="L494" i="5" s="1"/>
  <c r="M494" i="5"/>
  <c r="N494" i="5" s="1"/>
  <c r="O494" i="5" s="1"/>
  <c r="P494" i="5" s="1"/>
  <c r="Q494" i="5" s="1"/>
  <c r="R494" i="5" s="1"/>
  <c r="S494" i="5" s="1"/>
  <c r="K494" i="5"/>
  <c r="J498" i="5"/>
  <c r="L498" i="5" s="1"/>
  <c r="K498" i="5"/>
  <c r="M498" i="5"/>
  <c r="N498" i="5" s="1"/>
  <c r="O498" i="5" s="1"/>
  <c r="P498" i="5" s="1"/>
  <c r="Q498" i="5" s="1"/>
  <c r="R498" i="5" s="1"/>
  <c r="S498" i="5" s="1"/>
  <c r="J506" i="5"/>
  <c r="L506" i="5" s="1"/>
  <c r="K506" i="5"/>
  <c r="M506" i="5"/>
  <c r="N506" i="5" s="1"/>
  <c r="O506" i="5" s="1"/>
  <c r="P506" i="5" s="1"/>
  <c r="Q506" i="5" s="1"/>
  <c r="R506" i="5" s="1"/>
  <c r="S506" i="5" s="1"/>
  <c r="J514" i="5"/>
  <c r="L514" i="5" s="1"/>
  <c r="K514" i="5"/>
  <c r="M514" i="5"/>
  <c r="N514" i="5" s="1"/>
  <c r="O514" i="5" s="1"/>
  <c r="P514" i="5" s="1"/>
  <c r="Q514" i="5" s="1"/>
  <c r="R514" i="5" s="1"/>
  <c r="S514" i="5" s="1"/>
  <c r="K370" i="5"/>
  <c r="J370" i="5"/>
  <c r="L370" i="5" s="1"/>
  <c r="K378" i="5"/>
  <c r="J378" i="5"/>
  <c r="L378" i="5" s="1"/>
  <c r="K386" i="5"/>
  <c r="J386" i="5"/>
  <c r="L386" i="5" s="1"/>
  <c r="K394" i="5"/>
  <c r="J394" i="5"/>
  <c r="L394" i="5" s="1"/>
  <c r="K402" i="5"/>
  <c r="J402" i="5"/>
  <c r="L402" i="5" s="1"/>
  <c r="K410" i="5"/>
  <c r="J410" i="5"/>
  <c r="L410" i="5" s="1"/>
  <c r="K418" i="5"/>
  <c r="J418" i="5"/>
  <c r="L418" i="5" s="1"/>
  <c r="K426" i="5"/>
  <c r="J426" i="5"/>
  <c r="L426" i="5" s="1"/>
  <c r="K434" i="5"/>
  <c r="J434" i="5"/>
  <c r="L434" i="5" s="1"/>
  <c r="K442" i="5"/>
  <c r="J442" i="5"/>
  <c r="L442" i="5" s="1"/>
  <c r="K448" i="5"/>
  <c r="J448" i="5"/>
  <c r="L448" i="5" s="1"/>
  <c r="M448" i="5"/>
  <c r="N448" i="5" s="1"/>
  <c r="O448" i="5" s="1"/>
  <c r="P448" i="5" s="1"/>
  <c r="Q448" i="5" s="1"/>
  <c r="R448" i="5" s="1"/>
  <c r="S448" i="5" s="1"/>
  <c r="K450" i="5"/>
  <c r="J450" i="5"/>
  <c r="L450" i="5" s="1"/>
  <c r="M450" i="5"/>
  <c r="N450" i="5" s="1"/>
  <c r="O450" i="5" s="1"/>
  <c r="P450" i="5" s="1"/>
  <c r="Q450" i="5" s="1"/>
  <c r="R450" i="5" s="1"/>
  <c r="S450" i="5" s="1"/>
  <c r="K452" i="5"/>
  <c r="J452" i="5"/>
  <c r="L452" i="5" s="1"/>
  <c r="M452" i="5"/>
  <c r="N452" i="5" s="1"/>
  <c r="O452" i="5" s="1"/>
  <c r="P452" i="5" s="1"/>
  <c r="Q452" i="5" s="1"/>
  <c r="R452" i="5" s="1"/>
  <c r="S452" i="5" s="1"/>
  <c r="K454" i="5"/>
  <c r="J454" i="5"/>
  <c r="L454" i="5" s="1"/>
  <c r="M454" i="5"/>
  <c r="N454" i="5" s="1"/>
  <c r="O454" i="5" s="1"/>
  <c r="P454" i="5" s="1"/>
  <c r="Q454" i="5" s="1"/>
  <c r="R454" i="5" s="1"/>
  <c r="S454" i="5" s="1"/>
  <c r="K456" i="5"/>
  <c r="J456" i="5"/>
  <c r="L456" i="5" s="1"/>
  <c r="M456" i="5"/>
  <c r="N456" i="5" s="1"/>
  <c r="O456" i="5" s="1"/>
  <c r="P456" i="5" s="1"/>
  <c r="Q456" i="5" s="1"/>
  <c r="R456" i="5" s="1"/>
  <c r="S456" i="5" s="1"/>
  <c r="K458" i="5"/>
  <c r="J458" i="5"/>
  <c r="L458" i="5" s="1"/>
  <c r="M458" i="5"/>
  <c r="N458" i="5" s="1"/>
  <c r="O458" i="5" s="1"/>
  <c r="P458" i="5" s="1"/>
  <c r="Q458" i="5" s="1"/>
  <c r="R458" i="5" s="1"/>
  <c r="S458" i="5" s="1"/>
  <c r="K460" i="5"/>
  <c r="J460" i="5"/>
  <c r="L460" i="5" s="1"/>
  <c r="M460" i="5"/>
  <c r="N460" i="5" s="1"/>
  <c r="O460" i="5" s="1"/>
  <c r="P460" i="5" s="1"/>
  <c r="Q460" i="5" s="1"/>
  <c r="R460" i="5" s="1"/>
  <c r="S460" i="5" s="1"/>
  <c r="K462" i="5"/>
  <c r="J462" i="5"/>
  <c r="L462" i="5" s="1"/>
  <c r="M462" i="5"/>
  <c r="N462" i="5" s="1"/>
  <c r="O462" i="5" s="1"/>
  <c r="P462" i="5" s="1"/>
  <c r="Q462" i="5" s="1"/>
  <c r="R462" i="5" s="1"/>
  <c r="S462" i="5" s="1"/>
  <c r="K464" i="5"/>
  <c r="J464" i="5"/>
  <c r="L464" i="5" s="1"/>
  <c r="M464" i="5"/>
  <c r="N464" i="5" s="1"/>
  <c r="O464" i="5" s="1"/>
  <c r="P464" i="5" s="1"/>
  <c r="Q464" i="5" s="1"/>
  <c r="R464" i="5" s="1"/>
  <c r="S464" i="5" s="1"/>
  <c r="K466" i="5"/>
  <c r="J466" i="5"/>
  <c r="L466" i="5" s="1"/>
  <c r="M466" i="5"/>
  <c r="N466" i="5" s="1"/>
  <c r="O466" i="5" s="1"/>
  <c r="P466" i="5" s="1"/>
  <c r="Q466" i="5" s="1"/>
  <c r="R466" i="5" s="1"/>
  <c r="S466" i="5" s="1"/>
  <c r="K468" i="5"/>
  <c r="J468" i="5"/>
  <c r="L468" i="5" s="1"/>
  <c r="M468" i="5"/>
  <c r="N468" i="5" s="1"/>
  <c r="O468" i="5" s="1"/>
  <c r="P468" i="5" s="1"/>
  <c r="Q468" i="5" s="1"/>
  <c r="R468" i="5" s="1"/>
  <c r="S468" i="5" s="1"/>
  <c r="K470" i="5"/>
  <c r="J470" i="5"/>
  <c r="L470" i="5" s="1"/>
  <c r="M470" i="5"/>
  <c r="N470" i="5" s="1"/>
  <c r="O470" i="5" s="1"/>
  <c r="P470" i="5" s="1"/>
  <c r="Q470" i="5" s="1"/>
  <c r="R470" i="5" s="1"/>
  <c r="S470" i="5" s="1"/>
  <c r="M475" i="5"/>
  <c r="N475" i="5" s="1"/>
  <c r="O475" i="5" s="1"/>
  <c r="P475" i="5" s="1"/>
  <c r="Q475" i="5" s="1"/>
  <c r="R475" i="5" s="1"/>
  <c r="S475" i="5" s="1"/>
  <c r="K475" i="5"/>
  <c r="M477" i="5"/>
  <c r="N477" i="5" s="1"/>
  <c r="O477" i="5" s="1"/>
  <c r="P477" i="5" s="1"/>
  <c r="Q477" i="5" s="1"/>
  <c r="R477" i="5" s="1"/>
  <c r="S477" i="5" s="1"/>
  <c r="K477" i="5"/>
  <c r="J477" i="5"/>
  <c r="L477" i="5" s="1"/>
  <c r="J482" i="5"/>
  <c r="L482" i="5" s="1"/>
  <c r="K482" i="5"/>
  <c r="M482" i="5"/>
  <c r="N482" i="5" s="1"/>
  <c r="O482" i="5" s="1"/>
  <c r="P482" i="5" s="1"/>
  <c r="Q482" i="5" s="1"/>
  <c r="R482" i="5" s="1"/>
  <c r="S482" i="5" s="1"/>
  <c r="M483" i="5"/>
  <c r="N483" i="5" s="1"/>
  <c r="O483" i="5" s="1"/>
  <c r="P483" i="5" s="1"/>
  <c r="Q483" i="5" s="1"/>
  <c r="R483" i="5" s="1"/>
  <c r="S483" i="5" s="1"/>
  <c r="K483" i="5"/>
  <c r="J483" i="5"/>
  <c r="L483" i="5" s="1"/>
  <c r="J489" i="5"/>
  <c r="L489" i="5" s="1"/>
  <c r="M489" i="5"/>
  <c r="N489" i="5" s="1"/>
  <c r="O489" i="5" s="1"/>
  <c r="P489" i="5" s="1"/>
  <c r="Q489" i="5" s="1"/>
  <c r="R489" i="5" s="1"/>
  <c r="S489" i="5" s="1"/>
  <c r="K489" i="5"/>
  <c r="J501" i="5"/>
  <c r="L501" i="5" s="1"/>
  <c r="M501" i="5"/>
  <c r="N501" i="5" s="1"/>
  <c r="O501" i="5" s="1"/>
  <c r="P501" i="5" s="1"/>
  <c r="Q501" i="5" s="1"/>
  <c r="R501" i="5" s="1"/>
  <c r="S501" i="5" s="1"/>
  <c r="K501" i="5"/>
  <c r="J509" i="5"/>
  <c r="L509" i="5" s="1"/>
  <c r="M509" i="5"/>
  <c r="N509" i="5" s="1"/>
  <c r="O509" i="5" s="1"/>
  <c r="P509" i="5" s="1"/>
  <c r="Q509" i="5" s="1"/>
  <c r="R509" i="5" s="1"/>
  <c r="S509" i="5" s="1"/>
  <c r="K509" i="5"/>
  <c r="J367" i="5"/>
  <c r="L367" i="5" s="1"/>
  <c r="K369" i="5"/>
  <c r="J375" i="5"/>
  <c r="L375" i="5" s="1"/>
  <c r="K377" i="5"/>
  <c r="J383" i="5"/>
  <c r="L383" i="5" s="1"/>
  <c r="K385" i="5"/>
  <c r="J391" i="5"/>
  <c r="L391" i="5" s="1"/>
  <c r="K393" i="5"/>
  <c r="J399" i="5"/>
  <c r="L399" i="5" s="1"/>
  <c r="K401" i="5"/>
  <c r="J407" i="5"/>
  <c r="L407" i="5" s="1"/>
  <c r="K409" i="5"/>
  <c r="J415" i="5"/>
  <c r="L415" i="5" s="1"/>
  <c r="K417" i="5"/>
  <c r="J423" i="5"/>
  <c r="L423" i="5" s="1"/>
  <c r="K425" i="5"/>
  <c r="J431" i="5"/>
  <c r="L431" i="5" s="1"/>
  <c r="K433" i="5"/>
  <c r="J439" i="5"/>
  <c r="L439" i="5" s="1"/>
  <c r="K441" i="5"/>
  <c r="J472" i="5"/>
  <c r="L472" i="5" s="1"/>
  <c r="M472" i="5"/>
  <c r="N472" i="5" s="1"/>
  <c r="O472" i="5" s="1"/>
  <c r="P472" i="5" s="1"/>
  <c r="Q472" i="5" s="1"/>
  <c r="R472" i="5" s="1"/>
  <c r="S472" i="5" s="1"/>
  <c r="K472" i="5"/>
  <c r="J480" i="5"/>
  <c r="L480" i="5" s="1"/>
  <c r="M480" i="5"/>
  <c r="N480" i="5" s="1"/>
  <c r="O480" i="5" s="1"/>
  <c r="P480" i="5" s="1"/>
  <c r="Q480" i="5" s="1"/>
  <c r="R480" i="5" s="1"/>
  <c r="S480" i="5" s="1"/>
  <c r="K480" i="5"/>
  <c r="J484" i="5"/>
  <c r="L484" i="5" s="1"/>
  <c r="K484" i="5"/>
  <c r="M484" i="5"/>
  <c r="N484" i="5" s="1"/>
  <c r="O484" i="5" s="1"/>
  <c r="P484" i="5" s="1"/>
  <c r="Q484" i="5" s="1"/>
  <c r="R484" i="5" s="1"/>
  <c r="S484" i="5" s="1"/>
  <c r="J486" i="5"/>
  <c r="L486" i="5" s="1"/>
  <c r="M486" i="5"/>
  <c r="N486" i="5" s="1"/>
  <c r="O486" i="5" s="1"/>
  <c r="P486" i="5" s="1"/>
  <c r="Q486" i="5" s="1"/>
  <c r="R486" i="5" s="1"/>
  <c r="S486" i="5" s="1"/>
  <c r="K486" i="5"/>
  <c r="J502" i="5"/>
  <c r="L502" i="5" s="1"/>
  <c r="K502" i="5"/>
  <c r="M502" i="5"/>
  <c r="N502" i="5" s="1"/>
  <c r="O502" i="5" s="1"/>
  <c r="P502" i="5" s="1"/>
  <c r="Q502" i="5" s="1"/>
  <c r="R502" i="5" s="1"/>
  <c r="S502" i="5" s="1"/>
  <c r="J510" i="5"/>
  <c r="L510" i="5" s="1"/>
  <c r="K510" i="5"/>
  <c r="M510" i="5"/>
  <c r="N510" i="5" s="1"/>
  <c r="O510" i="5" s="1"/>
  <c r="P510" i="5" s="1"/>
  <c r="Q510" i="5" s="1"/>
  <c r="R510" i="5" s="1"/>
  <c r="S510" i="5" s="1"/>
  <c r="K366" i="5"/>
  <c r="J366" i="5"/>
  <c r="L366" i="5" s="1"/>
  <c r="M370" i="5"/>
  <c r="N370" i="5" s="1"/>
  <c r="O370" i="5" s="1"/>
  <c r="P370" i="5" s="1"/>
  <c r="Q370" i="5" s="1"/>
  <c r="R370" i="5" s="1"/>
  <c r="S370" i="5" s="1"/>
  <c r="J373" i="5"/>
  <c r="L373" i="5" s="1"/>
  <c r="K374" i="5"/>
  <c r="J374" i="5"/>
  <c r="L374" i="5" s="1"/>
  <c r="M378" i="5"/>
  <c r="N378" i="5" s="1"/>
  <c r="O378" i="5" s="1"/>
  <c r="P378" i="5" s="1"/>
  <c r="Q378" i="5" s="1"/>
  <c r="R378" i="5" s="1"/>
  <c r="S378" i="5" s="1"/>
  <c r="J381" i="5"/>
  <c r="L381" i="5" s="1"/>
  <c r="K382" i="5"/>
  <c r="J382" i="5"/>
  <c r="L382" i="5" s="1"/>
  <c r="M386" i="5"/>
  <c r="N386" i="5" s="1"/>
  <c r="O386" i="5" s="1"/>
  <c r="P386" i="5" s="1"/>
  <c r="Q386" i="5" s="1"/>
  <c r="R386" i="5" s="1"/>
  <c r="S386" i="5" s="1"/>
  <c r="J389" i="5"/>
  <c r="L389" i="5" s="1"/>
  <c r="K390" i="5"/>
  <c r="J390" i="5"/>
  <c r="L390" i="5" s="1"/>
  <c r="M394" i="5"/>
  <c r="N394" i="5" s="1"/>
  <c r="O394" i="5" s="1"/>
  <c r="P394" i="5" s="1"/>
  <c r="Q394" i="5" s="1"/>
  <c r="R394" i="5" s="1"/>
  <c r="S394" i="5" s="1"/>
  <c r="J397" i="5"/>
  <c r="L397" i="5" s="1"/>
  <c r="K398" i="5"/>
  <c r="J398" i="5"/>
  <c r="L398" i="5" s="1"/>
  <c r="M402" i="5"/>
  <c r="N402" i="5" s="1"/>
  <c r="O402" i="5" s="1"/>
  <c r="P402" i="5" s="1"/>
  <c r="Q402" i="5" s="1"/>
  <c r="R402" i="5" s="1"/>
  <c r="S402" i="5" s="1"/>
  <c r="J405" i="5"/>
  <c r="L405" i="5" s="1"/>
  <c r="K406" i="5"/>
  <c r="J406" i="5"/>
  <c r="L406" i="5" s="1"/>
  <c r="M410" i="5"/>
  <c r="N410" i="5" s="1"/>
  <c r="O410" i="5" s="1"/>
  <c r="P410" i="5" s="1"/>
  <c r="Q410" i="5" s="1"/>
  <c r="R410" i="5" s="1"/>
  <c r="S410" i="5" s="1"/>
  <c r="J413" i="5"/>
  <c r="L413" i="5" s="1"/>
  <c r="K414" i="5"/>
  <c r="J414" i="5"/>
  <c r="L414" i="5" s="1"/>
  <c r="M418" i="5"/>
  <c r="N418" i="5" s="1"/>
  <c r="O418" i="5" s="1"/>
  <c r="P418" i="5" s="1"/>
  <c r="Q418" i="5" s="1"/>
  <c r="R418" i="5" s="1"/>
  <c r="S418" i="5" s="1"/>
  <c r="J421" i="5"/>
  <c r="L421" i="5" s="1"/>
  <c r="K422" i="5"/>
  <c r="J422" i="5"/>
  <c r="L422" i="5" s="1"/>
  <c r="M426" i="5"/>
  <c r="N426" i="5" s="1"/>
  <c r="O426" i="5" s="1"/>
  <c r="P426" i="5" s="1"/>
  <c r="Q426" i="5" s="1"/>
  <c r="R426" i="5" s="1"/>
  <c r="S426" i="5" s="1"/>
  <c r="J429" i="5"/>
  <c r="L429" i="5" s="1"/>
  <c r="K430" i="5"/>
  <c r="J430" i="5"/>
  <c r="L430" i="5" s="1"/>
  <c r="M434" i="5"/>
  <c r="N434" i="5" s="1"/>
  <c r="O434" i="5" s="1"/>
  <c r="P434" i="5" s="1"/>
  <c r="Q434" i="5" s="1"/>
  <c r="R434" i="5" s="1"/>
  <c r="S434" i="5" s="1"/>
  <c r="J437" i="5"/>
  <c r="L437" i="5" s="1"/>
  <c r="K438" i="5"/>
  <c r="J438" i="5"/>
  <c r="L438" i="5" s="1"/>
  <c r="M442" i="5"/>
  <c r="N442" i="5" s="1"/>
  <c r="O442" i="5" s="1"/>
  <c r="P442" i="5" s="1"/>
  <c r="Q442" i="5" s="1"/>
  <c r="R442" i="5" s="1"/>
  <c r="S442" i="5" s="1"/>
  <c r="J445" i="5"/>
  <c r="L445" i="5" s="1"/>
  <c r="K446" i="5"/>
  <c r="J446" i="5"/>
  <c r="L446" i="5" s="1"/>
  <c r="M447" i="5"/>
  <c r="N447" i="5" s="1"/>
  <c r="O447" i="5" s="1"/>
  <c r="P447" i="5" s="1"/>
  <c r="Q447" i="5" s="1"/>
  <c r="R447" i="5" s="1"/>
  <c r="S447" i="5" s="1"/>
  <c r="K447" i="5"/>
  <c r="M449" i="5"/>
  <c r="N449" i="5" s="1"/>
  <c r="O449" i="5" s="1"/>
  <c r="P449" i="5" s="1"/>
  <c r="Q449" i="5" s="1"/>
  <c r="R449" i="5" s="1"/>
  <c r="S449" i="5" s="1"/>
  <c r="K449" i="5"/>
  <c r="M451" i="5"/>
  <c r="N451" i="5" s="1"/>
  <c r="O451" i="5" s="1"/>
  <c r="P451" i="5" s="1"/>
  <c r="Q451" i="5" s="1"/>
  <c r="R451" i="5" s="1"/>
  <c r="S451" i="5" s="1"/>
  <c r="K451" i="5"/>
  <c r="M453" i="5"/>
  <c r="N453" i="5" s="1"/>
  <c r="O453" i="5" s="1"/>
  <c r="P453" i="5" s="1"/>
  <c r="Q453" i="5" s="1"/>
  <c r="R453" i="5" s="1"/>
  <c r="S453" i="5" s="1"/>
  <c r="K453" i="5"/>
  <c r="M455" i="5"/>
  <c r="N455" i="5" s="1"/>
  <c r="O455" i="5" s="1"/>
  <c r="P455" i="5" s="1"/>
  <c r="Q455" i="5" s="1"/>
  <c r="R455" i="5" s="1"/>
  <c r="S455" i="5" s="1"/>
  <c r="K455" i="5"/>
  <c r="M457" i="5"/>
  <c r="N457" i="5" s="1"/>
  <c r="O457" i="5" s="1"/>
  <c r="P457" i="5" s="1"/>
  <c r="Q457" i="5" s="1"/>
  <c r="R457" i="5" s="1"/>
  <c r="S457" i="5" s="1"/>
  <c r="K457" i="5"/>
  <c r="M459" i="5"/>
  <c r="N459" i="5" s="1"/>
  <c r="O459" i="5" s="1"/>
  <c r="P459" i="5" s="1"/>
  <c r="Q459" i="5" s="1"/>
  <c r="R459" i="5" s="1"/>
  <c r="S459" i="5" s="1"/>
  <c r="K459" i="5"/>
  <c r="M461" i="5"/>
  <c r="N461" i="5" s="1"/>
  <c r="O461" i="5" s="1"/>
  <c r="P461" i="5" s="1"/>
  <c r="Q461" i="5" s="1"/>
  <c r="R461" i="5" s="1"/>
  <c r="S461" i="5" s="1"/>
  <c r="K461" i="5"/>
  <c r="M463" i="5"/>
  <c r="N463" i="5" s="1"/>
  <c r="O463" i="5" s="1"/>
  <c r="P463" i="5" s="1"/>
  <c r="Q463" i="5" s="1"/>
  <c r="R463" i="5" s="1"/>
  <c r="S463" i="5" s="1"/>
  <c r="K463" i="5"/>
  <c r="M465" i="5"/>
  <c r="N465" i="5" s="1"/>
  <c r="O465" i="5" s="1"/>
  <c r="P465" i="5" s="1"/>
  <c r="Q465" i="5" s="1"/>
  <c r="R465" i="5" s="1"/>
  <c r="S465" i="5" s="1"/>
  <c r="K465" i="5"/>
  <c r="M467" i="5"/>
  <c r="N467" i="5" s="1"/>
  <c r="O467" i="5" s="1"/>
  <c r="P467" i="5" s="1"/>
  <c r="Q467" i="5" s="1"/>
  <c r="R467" i="5" s="1"/>
  <c r="S467" i="5" s="1"/>
  <c r="K467" i="5"/>
  <c r="M469" i="5"/>
  <c r="N469" i="5" s="1"/>
  <c r="O469" i="5" s="1"/>
  <c r="P469" i="5" s="1"/>
  <c r="Q469" i="5" s="1"/>
  <c r="R469" i="5" s="1"/>
  <c r="S469" i="5" s="1"/>
  <c r="K469" i="5"/>
  <c r="M471" i="5"/>
  <c r="N471" i="5" s="1"/>
  <c r="O471" i="5" s="1"/>
  <c r="P471" i="5" s="1"/>
  <c r="Q471" i="5" s="1"/>
  <c r="R471" i="5" s="1"/>
  <c r="S471" i="5" s="1"/>
  <c r="K471" i="5"/>
  <c r="J473" i="5"/>
  <c r="L473" i="5" s="1"/>
  <c r="M473" i="5"/>
  <c r="N473" i="5" s="1"/>
  <c r="O473" i="5" s="1"/>
  <c r="P473" i="5" s="1"/>
  <c r="Q473" i="5" s="1"/>
  <c r="R473" i="5" s="1"/>
  <c r="S473" i="5" s="1"/>
  <c r="J474" i="5"/>
  <c r="L474" i="5" s="1"/>
  <c r="K474" i="5"/>
  <c r="J475" i="5"/>
  <c r="L475" i="5" s="1"/>
  <c r="J481" i="5"/>
  <c r="L481" i="5" s="1"/>
  <c r="M481" i="5"/>
  <c r="N481" i="5" s="1"/>
  <c r="O481" i="5" s="1"/>
  <c r="P481" i="5" s="1"/>
  <c r="Q481" i="5" s="1"/>
  <c r="R481" i="5" s="1"/>
  <c r="S481" i="5" s="1"/>
  <c r="K481" i="5"/>
  <c r="J490" i="5"/>
  <c r="L490" i="5" s="1"/>
  <c r="K490" i="5"/>
  <c r="M490" i="5"/>
  <c r="N490" i="5" s="1"/>
  <c r="O490" i="5" s="1"/>
  <c r="P490" i="5" s="1"/>
  <c r="Q490" i="5" s="1"/>
  <c r="R490" i="5" s="1"/>
  <c r="S490" i="5" s="1"/>
  <c r="M491" i="5"/>
  <c r="N491" i="5" s="1"/>
  <c r="O491" i="5" s="1"/>
  <c r="P491" i="5" s="1"/>
  <c r="Q491" i="5" s="1"/>
  <c r="R491" i="5" s="1"/>
  <c r="S491" i="5" s="1"/>
  <c r="K491" i="5"/>
  <c r="J491" i="5"/>
  <c r="L491" i="5" s="1"/>
  <c r="J497" i="5"/>
  <c r="L497" i="5" s="1"/>
  <c r="M497" i="5"/>
  <c r="N497" i="5" s="1"/>
  <c r="O497" i="5" s="1"/>
  <c r="P497" i="5" s="1"/>
  <c r="Q497" i="5" s="1"/>
  <c r="R497" i="5" s="1"/>
  <c r="S497" i="5" s="1"/>
  <c r="K497" i="5"/>
  <c r="J505" i="5"/>
  <c r="L505" i="5" s="1"/>
  <c r="M505" i="5"/>
  <c r="N505" i="5" s="1"/>
  <c r="O505" i="5" s="1"/>
  <c r="P505" i="5" s="1"/>
  <c r="Q505" i="5" s="1"/>
  <c r="R505" i="5" s="1"/>
  <c r="S505" i="5" s="1"/>
  <c r="K505" i="5"/>
  <c r="J513" i="5"/>
  <c r="L513" i="5" s="1"/>
  <c r="M513" i="5"/>
  <c r="N513" i="5" s="1"/>
  <c r="O513" i="5" s="1"/>
  <c r="P513" i="5" s="1"/>
  <c r="Q513" i="5" s="1"/>
  <c r="R513" i="5" s="1"/>
  <c r="S513" i="5" s="1"/>
  <c r="K513" i="5"/>
  <c r="K573" i="5"/>
  <c r="M573" i="5"/>
  <c r="N573" i="5" s="1"/>
  <c r="O573" i="5" s="1"/>
  <c r="P573" i="5" s="1"/>
  <c r="Q573" i="5" s="1"/>
  <c r="R573" i="5" s="1"/>
  <c r="S573" i="5" s="1"/>
  <c r="K581" i="5"/>
  <c r="M581" i="5"/>
  <c r="N581" i="5" s="1"/>
  <c r="O581" i="5" s="1"/>
  <c r="P581" i="5" s="1"/>
  <c r="Q581" i="5" s="1"/>
  <c r="R581" i="5" s="1"/>
  <c r="S581" i="5" s="1"/>
  <c r="K589" i="5"/>
  <c r="M589" i="5"/>
  <c r="N589" i="5" s="1"/>
  <c r="O589" i="5" s="1"/>
  <c r="P589" i="5" s="1"/>
  <c r="Q589" i="5" s="1"/>
  <c r="R589" i="5" s="1"/>
  <c r="S589" i="5" s="1"/>
  <c r="K597" i="5"/>
  <c r="M597" i="5"/>
  <c r="N597" i="5" s="1"/>
  <c r="O597" i="5" s="1"/>
  <c r="P597" i="5" s="1"/>
  <c r="Q597" i="5" s="1"/>
  <c r="R597" i="5" s="1"/>
  <c r="S597" i="5" s="1"/>
  <c r="K605" i="5"/>
  <c r="M605" i="5"/>
  <c r="N605" i="5" s="1"/>
  <c r="O605" i="5" s="1"/>
  <c r="P605" i="5" s="1"/>
  <c r="Q605" i="5" s="1"/>
  <c r="R605" i="5" s="1"/>
  <c r="S605" i="5" s="1"/>
  <c r="K613" i="5"/>
  <c r="M613" i="5"/>
  <c r="N613" i="5" s="1"/>
  <c r="O613" i="5" s="1"/>
  <c r="P613" i="5" s="1"/>
  <c r="Q613" i="5" s="1"/>
  <c r="R613" i="5" s="1"/>
  <c r="S613" i="5" s="1"/>
  <c r="J706" i="5"/>
  <c r="L706" i="5" s="1"/>
  <c r="K706" i="5"/>
  <c r="M706" i="5"/>
  <c r="N706" i="5" s="1"/>
  <c r="O706" i="5" s="1"/>
  <c r="P706" i="5" s="1"/>
  <c r="Q706" i="5" s="1"/>
  <c r="R706" i="5" s="1"/>
  <c r="S706" i="5" s="1"/>
  <c r="J747" i="5"/>
  <c r="L747" i="5" s="1"/>
  <c r="M747" i="5"/>
  <c r="N747" i="5" s="1"/>
  <c r="O747" i="5" s="1"/>
  <c r="P747" i="5" s="1"/>
  <c r="Q747" i="5" s="1"/>
  <c r="R747" i="5" s="1"/>
  <c r="S747" i="5" s="1"/>
  <c r="K747" i="5"/>
  <c r="J764" i="5"/>
  <c r="L764" i="5" s="1"/>
  <c r="M764" i="5"/>
  <c r="N764" i="5" s="1"/>
  <c r="O764" i="5" s="1"/>
  <c r="P764" i="5" s="1"/>
  <c r="Q764" i="5" s="1"/>
  <c r="R764" i="5" s="1"/>
  <c r="S764" i="5" s="1"/>
  <c r="K764" i="5"/>
  <c r="J770" i="5"/>
  <c r="L770" i="5" s="1"/>
  <c r="K770" i="5"/>
  <c r="M770" i="5"/>
  <c r="N770" i="5" s="1"/>
  <c r="O770" i="5" s="1"/>
  <c r="P770" i="5" s="1"/>
  <c r="Q770" i="5" s="1"/>
  <c r="R770" i="5" s="1"/>
  <c r="S770" i="5" s="1"/>
  <c r="J792" i="5"/>
  <c r="L792" i="5" s="1"/>
  <c r="M792" i="5"/>
  <c r="N792" i="5" s="1"/>
  <c r="O792" i="5" s="1"/>
  <c r="P792" i="5" s="1"/>
  <c r="Q792" i="5" s="1"/>
  <c r="R792" i="5" s="1"/>
  <c r="S792" i="5" s="1"/>
  <c r="K792" i="5"/>
  <c r="M861" i="5"/>
  <c r="N861" i="5" s="1"/>
  <c r="O861" i="5" s="1"/>
  <c r="P861" i="5" s="1"/>
  <c r="Q861" i="5" s="1"/>
  <c r="R861" i="5" s="1"/>
  <c r="S861" i="5" s="1"/>
  <c r="K861" i="5"/>
  <c r="J861" i="5"/>
  <c r="L861" i="5" s="1"/>
  <c r="K888" i="5"/>
  <c r="J888" i="5"/>
  <c r="L888" i="5" s="1"/>
  <c r="M888" i="5"/>
  <c r="N888" i="5" s="1"/>
  <c r="O888" i="5" s="1"/>
  <c r="P888" i="5" s="1"/>
  <c r="Q888" i="5" s="1"/>
  <c r="R888" i="5" s="1"/>
  <c r="S888" i="5" s="1"/>
  <c r="K896" i="5"/>
  <c r="J896" i="5"/>
  <c r="L896" i="5" s="1"/>
  <c r="M896" i="5"/>
  <c r="N896" i="5" s="1"/>
  <c r="O896" i="5" s="1"/>
  <c r="P896" i="5" s="1"/>
  <c r="Q896" i="5" s="1"/>
  <c r="R896" i="5" s="1"/>
  <c r="S896" i="5" s="1"/>
  <c r="K904" i="5"/>
  <c r="J904" i="5"/>
  <c r="L904" i="5" s="1"/>
  <c r="M904" i="5"/>
  <c r="N904" i="5" s="1"/>
  <c r="O904" i="5" s="1"/>
  <c r="P904" i="5" s="1"/>
  <c r="Q904" i="5" s="1"/>
  <c r="R904" i="5" s="1"/>
  <c r="S904" i="5" s="1"/>
  <c r="J907" i="5"/>
  <c r="L907" i="5" s="1"/>
  <c r="M907" i="5"/>
  <c r="N907" i="5" s="1"/>
  <c r="O907" i="5" s="1"/>
  <c r="P907" i="5" s="1"/>
  <c r="Q907" i="5" s="1"/>
  <c r="R907" i="5" s="1"/>
  <c r="S907" i="5" s="1"/>
  <c r="K907" i="5"/>
  <c r="J911" i="5"/>
  <c r="L911" i="5" s="1"/>
  <c r="M911" i="5"/>
  <c r="N911" i="5" s="1"/>
  <c r="O911" i="5" s="1"/>
  <c r="P911" i="5" s="1"/>
  <c r="Q911" i="5" s="1"/>
  <c r="R911" i="5" s="1"/>
  <c r="S911" i="5" s="1"/>
  <c r="K911" i="5"/>
  <c r="J914" i="5"/>
  <c r="L914" i="5" s="1"/>
  <c r="M914" i="5"/>
  <c r="N914" i="5" s="1"/>
  <c r="O914" i="5" s="1"/>
  <c r="P914" i="5" s="1"/>
  <c r="Q914" i="5" s="1"/>
  <c r="R914" i="5" s="1"/>
  <c r="S914" i="5" s="1"/>
  <c r="K914" i="5"/>
  <c r="J485" i="5"/>
  <c r="L485" i="5" s="1"/>
  <c r="K488" i="5"/>
  <c r="J493" i="5"/>
  <c r="L493" i="5" s="1"/>
  <c r="K496" i="5"/>
  <c r="K500" i="5"/>
  <c r="K504" i="5"/>
  <c r="K508" i="5"/>
  <c r="K512" i="5"/>
  <c r="K515" i="5"/>
  <c r="J515" i="5"/>
  <c r="L515" i="5" s="1"/>
  <c r="K517" i="5"/>
  <c r="J517" i="5"/>
  <c r="L517" i="5" s="1"/>
  <c r="K519" i="5"/>
  <c r="J519" i="5"/>
  <c r="L519" i="5" s="1"/>
  <c r="K521" i="5"/>
  <c r="J521" i="5"/>
  <c r="L521" i="5" s="1"/>
  <c r="K523" i="5"/>
  <c r="J523" i="5"/>
  <c r="L523" i="5" s="1"/>
  <c r="K525" i="5"/>
  <c r="J525" i="5"/>
  <c r="L525" i="5" s="1"/>
  <c r="K527" i="5"/>
  <c r="J527" i="5"/>
  <c r="L527" i="5" s="1"/>
  <c r="K529" i="5"/>
  <c r="J529" i="5"/>
  <c r="L529" i="5" s="1"/>
  <c r="K531" i="5"/>
  <c r="J531" i="5"/>
  <c r="L531" i="5" s="1"/>
  <c r="K533" i="5"/>
  <c r="J533" i="5"/>
  <c r="L533" i="5" s="1"/>
  <c r="K535" i="5"/>
  <c r="J535" i="5"/>
  <c r="L535" i="5" s="1"/>
  <c r="K537" i="5"/>
  <c r="J537" i="5"/>
  <c r="L537" i="5" s="1"/>
  <c r="K539" i="5"/>
  <c r="J539" i="5"/>
  <c r="L539" i="5" s="1"/>
  <c r="K541" i="5"/>
  <c r="J541" i="5"/>
  <c r="L541" i="5" s="1"/>
  <c r="K543" i="5"/>
  <c r="J543" i="5"/>
  <c r="L543" i="5" s="1"/>
  <c r="K545" i="5"/>
  <c r="J545" i="5"/>
  <c r="L545" i="5" s="1"/>
  <c r="K547" i="5"/>
  <c r="J547" i="5"/>
  <c r="L547" i="5" s="1"/>
  <c r="K549" i="5"/>
  <c r="J549" i="5"/>
  <c r="L549" i="5" s="1"/>
  <c r="K551" i="5"/>
  <c r="J551" i="5"/>
  <c r="L551" i="5" s="1"/>
  <c r="K553" i="5"/>
  <c r="J553" i="5"/>
  <c r="L553" i="5" s="1"/>
  <c r="K555" i="5"/>
  <c r="J555" i="5"/>
  <c r="L555" i="5" s="1"/>
  <c r="K557" i="5"/>
  <c r="J557" i="5"/>
  <c r="L557" i="5" s="1"/>
  <c r="K559" i="5"/>
  <c r="J559" i="5"/>
  <c r="L559" i="5" s="1"/>
  <c r="K561" i="5"/>
  <c r="J561" i="5"/>
  <c r="L561" i="5" s="1"/>
  <c r="K563" i="5"/>
  <c r="J563" i="5"/>
  <c r="L563" i="5" s="1"/>
  <c r="K565" i="5"/>
  <c r="J565" i="5"/>
  <c r="L565" i="5" s="1"/>
  <c r="K569" i="5"/>
  <c r="J569" i="5"/>
  <c r="L569" i="5" s="1"/>
  <c r="J573" i="5"/>
  <c r="L573" i="5" s="1"/>
  <c r="K577" i="5"/>
  <c r="J577" i="5"/>
  <c r="L577" i="5" s="1"/>
  <c r="J581" i="5"/>
  <c r="L581" i="5" s="1"/>
  <c r="K585" i="5"/>
  <c r="J585" i="5"/>
  <c r="L585" i="5" s="1"/>
  <c r="J589" i="5"/>
  <c r="L589" i="5" s="1"/>
  <c r="K593" i="5"/>
  <c r="J593" i="5"/>
  <c r="L593" i="5" s="1"/>
  <c r="J597" i="5"/>
  <c r="L597" i="5" s="1"/>
  <c r="K601" i="5"/>
  <c r="J601" i="5"/>
  <c r="L601" i="5" s="1"/>
  <c r="J605" i="5"/>
  <c r="L605" i="5" s="1"/>
  <c r="K609" i="5"/>
  <c r="J609" i="5"/>
  <c r="L609" i="5" s="1"/>
  <c r="J613" i="5"/>
  <c r="L613" i="5" s="1"/>
  <c r="K617" i="5"/>
  <c r="J617" i="5"/>
  <c r="L617" i="5" s="1"/>
  <c r="K694" i="5"/>
  <c r="J694" i="5"/>
  <c r="L694" i="5" s="1"/>
  <c r="M694" i="5"/>
  <c r="N694" i="5" s="1"/>
  <c r="O694" i="5" s="1"/>
  <c r="P694" i="5" s="1"/>
  <c r="Q694" i="5" s="1"/>
  <c r="R694" i="5" s="1"/>
  <c r="S694" i="5" s="1"/>
  <c r="J716" i="5"/>
  <c r="L716" i="5" s="1"/>
  <c r="M716" i="5"/>
  <c r="N716" i="5" s="1"/>
  <c r="O716" i="5" s="1"/>
  <c r="P716" i="5" s="1"/>
  <c r="Q716" i="5" s="1"/>
  <c r="R716" i="5" s="1"/>
  <c r="S716" i="5" s="1"/>
  <c r="K716" i="5"/>
  <c r="J722" i="5"/>
  <c r="L722" i="5" s="1"/>
  <c r="K722" i="5"/>
  <c r="M722" i="5"/>
  <c r="N722" i="5" s="1"/>
  <c r="O722" i="5" s="1"/>
  <c r="P722" i="5" s="1"/>
  <c r="Q722" i="5" s="1"/>
  <c r="R722" i="5" s="1"/>
  <c r="S722" i="5" s="1"/>
  <c r="J763" i="5"/>
  <c r="L763" i="5" s="1"/>
  <c r="M763" i="5"/>
  <c r="N763" i="5" s="1"/>
  <c r="O763" i="5" s="1"/>
  <c r="P763" i="5" s="1"/>
  <c r="Q763" i="5" s="1"/>
  <c r="R763" i="5" s="1"/>
  <c r="S763" i="5" s="1"/>
  <c r="K763" i="5"/>
  <c r="J479" i="5"/>
  <c r="L479" i="5" s="1"/>
  <c r="K485" i="5"/>
  <c r="J487" i="5"/>
  <c r="L487" i="5" s="1"/>
  <c r="K493" i="5"/>
  <c r="J495" i="5"/>
  <c r="L495" i="5" s="1"/>
  <c r="M496" i="5"/>
  <c r="N496" i="5" s="1"/>
  <c r="O496" i="5" s="1"/>
  <c r="P496" i="5" s="1"/>
  <c r="Q496" i="5" s="1"/>
  <c r="R496" i="5" s="1"/>
  <c r="S496" i="5" s="1"/>
  <c r="K499" i="5"/>
  <c r="M500" i="5"/>
  <c r="N500" i="5" s="1"/>
  <c r="O500" i="5" s="1"/>
  <c r="P500" i="5" s="1"/>
  <c r="Q500" i="5" s="1"/>
  <c r="R500" i="5" s="1"/>
  <c r="S500" i="5" s="1"/>
  <c r="K503" i="5"/>
  <c r="M504" i="5"/>
  <c r="N504" i="5" s="1"/>
  <c r="O504" i="5" s="1"/>
  <c r="P504" i="5" s="1"/>
  <c r="Q504" i="5" s="1"/>
  <c r="R504" i="5" s="1"/>
  <c r="S504" i="5" s="1"/>
  <c r="K507" i="5"/>
  <c r="M508" i="5"/>
  <c r="N508" i="5" s="1"/>
  <c r="O508" i="5" s="1"/>
  <c r="P508" i="5" s="1"/>
  <c r="Q508" i="5" s="1"/>
  <c r="R508" i="5" s="1"/>
  <c r="S508" i="5" s="1"/>
  <c r="K511" i="5"/>
  <c r="M512" i="5"/>
  <c r="N512" i="5" s="1"/>
  <c r="O512" i="5" s="1"/>
  <c r="P512" i="5" s="1"/>
  <c r="Q512" i="5" s="1"/>
  <c r="R512" i="5" s="1"/>
  <c r="S512" i="5" s="1"/>
  <c r="M515" i="5"/>
  <c r="N515" i="5" s="1"/>
  <c r="O515" i="5" s="1"/>
  <c r="P515" i="5" s="1"/>
  <c r="Q515" i="5" s="1"/>
  <c r="R515" i="5" s="1"/>
  <c r="S515" i="5" s="1"/>
  <c r="M517" i="5"/>
  <c r="N517" i="5" s="1"/>
  <c r="O517" i="5" s="1"/>
  <c r="P517" i="5" s="1"/>
  <c r="Q517" i="5" s="1"/>
  <c r="R517" i="5" s="1"/>
  <c r="S517" i="5" s="1"/>
  <c r="M519" i="5"/>
  <c r="N519" i="5" s="1"/>
  <c r="O519" i="5" s="1"/>
  <c r="P519" i="5" s="1"/>
  <c r="Q519" i="5" s="1"/>
  <c r="R519" i="5" s="1"/>
  <c r="S519" i="5" s="1"/>
  <c r="M521" i="5"/>
  <c r="N521" i="5" s="1"/>
  <c r="O521" i="5" s="1"/>
  <c r="P521" i="5" s="1"/>
  <c r="Q521" i="5" s="1"/>
  <c r="R521" i="5" s="1"/>
  <c r="S521" i="5" s="1"/>
  <c r="M523" i="5"/>
  <c r="N523" i="5" s="1"/>
  <c r="O523" i="5" s="1"/>
  <c r="P523" i="5" s="1"/>
  <c r="Q523" i="5" s="1"/>
  <c r="R523" i="5" s="1"/>
  <c r="S523" i="5" s="1"/>
  <c r="M525" i="5"/>
  <c r="N525" i="5" s="1"/>
  <c r="O525" i="5" s="1"/>
  <c r="P525" i="5" s="1"/>
  <c r="Q525" i="5" s="1"/>
  <c r="R525" i="5" s="1"/>
  <c r="S525" i="5" s="1"/>
  <c r="M527" i="5"/>
  <c r="N527" i="5" s="1"/>
  <c r="O527" i="5" s="1"/>
  <c r="P527" i="5" s="1"/>
  <c r="Q527" i="5" s="1"/>
  <c r="R527" i="5" s="1"/>
  <c r="S527" i="5" s="1"/>
  <c r="M529" i="5"/>
  <c r="N529" i="5" s="1"/>
  <c r="O529" i="5" s="1"/>
  <c r="P529" i="5" s="1"/>
  <c r="Q529" i="5" s="1"/>
  <c r="R529" i="5" s="1"/>
  <c r="S529" i="5" s="1"/>
  <c r="M531" i="5"/>
  <c r="N531" i="5" s="1"/>
  <c r="O531" i="5" s="1"/>
  <c r="P531" i="5" s="1"/>
  <c r="Q531" i="5" s="1"/>
  <c r="R531" i="5" s="1"/>
  <c r="S531" i="5" s="1"/>
  <c r="M533" i="5"/>
  <c r="N533" i="5" s="1"/>
  <c r="O533" i="5" s="1"/>
  <c r="P533" i="5" s="1"/>
  <c r="Q533" i="5" s="1"/>
  <c r="R533" i="5" s="1"/>
  <c r="S533" i="5" s="1"/>
  <c r="M535" i="5"/>
  <c r="N535" i="5" s="1"/>
  <c r="O535" i="5" s="1"/>
  <c r="P535" i="5" s="1"/>
  <c r="Q535" i="5" s="1"/>
  <c r="R535" i="5" s="1"/>
  <c r="S535" i="5" s="1"/>
  <c r="M537" i="5"/>
  <c r="N537" i="5" s="1"/>
  <c r="O537" i="5" s="1"/>
  <c r="P537" i="5" s="1"/>
  <c r="Q537" i="5" s="1"/>
  <c r="R537" i="5" s="1"/>
  <c r="S537" i="5" s="1"/>
  <c r="M539" i="5"/>
  <c r="N539" i="5" s="1"/>
  <c r="O539" i="5" s="1"/>
  <c r="P539" i="5" s="1"/>
  <c r="Q539" i="5" s="1"/>
  <c r="R539" i="5" s="1"/>
  <c r="S539" i="5" s="1"/>
  <c r="M541" i="5"/>
  <c r="N541" i="5" s="1"/>
  <c r="O541" i="5" s="1"/>
  <c r="P541" i="5" s="1"/>
  <c r="Q541" i="5" s="1"/>
  <c r="R541" i="5" s="1"/>
  <c r="S541" i="5" s="1"/>
  <c r="M543" i="5"/>
  <c r="N543" i="5" s="1"/>
  <c r="O543" i="5" s="1"/>
  <c r="P543" i="5" s="1"/>
  <c r="Q543" i="5" s="1"/>
  <c r="R543" i="5" s="1"/>
  <c r="S543" i="5" s="1"/>
  <c r="M545" i="5"/>
  <c r="N545" i="5" s="1"/>
  <c r="O545" i="5" s="1"/>
  <c r="P545" i="5" s="1"/>
  <c r="Q545" i="5" s="1"/>
  <c r="R545" i="5" s="1"/>
  <c r="S545" i="5" s="1"/>
  <c r="M547" i="5"/>
  <c r="N547" i="5" s="1"/>
  <c r="O547" i="5" s="1"/>
  <c r="P547" i="5" s="1"/>
  <c r="Q547" i="5" s="1"/>
  <c r="R547" i="5" s="1"/>
  <c r="S547" i="5" s="1"/>
  <c r="M549" i="5"/>
  <c r="N549" i="5" s="1"/>
  <c r="O549" i="5" s="1"/>
  <c r="P549" i="5" s="1"/>
  <c r="Q549" i="5" s="1"/>
  <c r="R549" i="5" s="1"/>
  <c r="S549" i="5" s="1"/>
  <c r="M551" i="5"/>
  <c r="N551" i="5" s="1"/>
  <c r="O551" i="5" s="1"/>
  <c r="P551" i="5" s="1"/>
  <c r="Q551" i="5" s="1"/>
  <c r="R551" i="5" s="1"/>
  <c r="S551" i="5" s="1"/>
  <c r="M553" i="5"/>
  <c r="N553" i="5" s="1"/>
  <c r="O553" i="5" s="1"/>
  <c r="P553" i="5" s="1"/>
  <c r="Q553" i="5" s="1"/>
  <c r="R553" i="5" s="1"/>
  <c r="S553" i="5" s="1"/>
  <c r="M555" i="5"/>
  <c r="N555" i="5" s="1"/>
  <c r="O555" i="5" s="1"/>
  <c r="P555" i="5" s="1"/>
  <c r="Q555" i="5" s="1"/>
  <c r="R555" i="5" s="1"/>
  <c r="S555" i="5" s="1"/>
  <c r="M557" i="5"/>
  <c r="N557" i="5" s="1"/>
  <c r="O557" i="5" s="1"/>
  <c r="P557" i="5" s="1"/>
  <c r="Q557" i="5" s="1"/>
  <c r="R557" i="5" s="1"/>
  <c r="S557" i="5" s="1"/>
  <c r="M559" i="5"/>
  <c r="N559" i="5" s="1"/>
  <c r="O559" i="5" s="1"/>
  <c r="P559" i="5" s="1"/>
  <c r="Q559" i="5" s="1"/>
  <c r="R559" i="5" s="1"/>
  <c r="S559" i="5" s="1"/>
  <c r="M561" i="5"/>
  <c r="N561" i="5" s="1"/>
  <c r="O561" i="5" s="1"/>
  <c r="P561" i="5" s="1"/>
  <c r="Q561" i="5" s="1"/>
  <c r="R561" i="5" s="1"/>
  <c r="S561" i="5" s="1"/>
  <c r="M563" i="5"/>
  <c r="N563" i="5" s="1"/>
  <c r="O563" i="5" s="1"/>
  <c r="P563" i="5" s="1"/>
  <c r="Q563" i="5" s="1"/>
  <c r="R563" i="5" s="1"/>
  <c r="S563" i="5" s="1"/>
  <c r="M565" i="5"/>
  <c r="N565" i="5" s="1"/>
  <c r="O565" i="5" s="1"/>
  <c r="P565" i="5" s="1"/>
  <c r="Q565" i="5" s="1"/>
  <c r="R565" i="5" s="1"/>
  <c r="S565" i="5" s="1"/>
  <c r="M569" i="5"/>
  <c r="N569" i="5" s="1"/>
  <c r="O569" i="5" s="1"/>
  <c r="P569" i="5" s="1"/>
  <c r="Q569" i="5" s="1"/>
  <c r="R569" i="5" s="1"/>
  <c r="S569" i="5" s="1"/>
  <c r="M577" i="5"/>
  <c r="N577" i="5" s="1"/>
  <c r="O577" i="5" s="1"/>
  <c r="P577" i="5" s="1"/>
  <c r="Q577" i="5" s="1"/>
  <c r="R577" i="5" s="1"/>
  <c r="S577" i="5" s="1"/>
  <c r="M585" i="5"/>
  <c r="N585" i="5" s="1"/>
  <c r="O585" i="5" s="1"/>
  <c r="P585" i="5" s="1"/>
  <c r="Q585" i="5" s="1"/>
  <c r="R585" i="5" s="1"/>
  <c r="S585" i="5" s="1"/>
  <c r="M593" i="5"/>
  <c r="N593" i="5" s="1"/>
  <c r="O593" i="5" s="1"/>
  <c r="P593" i="5" s="1"/>
  <c r="Q593" i="5" s="1"/>
  <c r="R593" i="5" s="1"/>
  <c r="S593" i="5" s="1"/>
  <c r="M601" i="5"/>
  <c r="N601" i="5" s="1"/>
  <c r="O601" i="5" s="1"/>
  <c r="P601" i="5" s="1"/>
  <c r="Q601" i="5" s="1"/>
  <c r="R601" i="5" s="1"/>
  <c r="S601" i="5" s="1"/>
  <c r="M609" i="5"/>
  <c r="N609" i="5" s="1"/>
  <c r="O609" i="5" s="1"/>
  <c r="P609" i="5" s="1"/>
  <c r="Q609" i="5" s="1"/>
  <c r="R609" i="5" s="1"/>
  <c r="S609" i="5" s="1"/>
  <c r="M617" i="5"/>
  <c r="N617" i="5" s="1"/>
  <c r="O617" i="5" s="1"/>
  <c r="P617" i="5" s="1"/>
  <c r="Q617" i="5" s="1"/>
  <c r="R617" i="5" s="1"/>
  <c r="S617" i="5" s="1"/>
  <c r="J715" i="5"/>
  <c r="L715" i="5" s="1"/>
  <c r="M715" i="5"/>
  <c r="N715" i="5" s="1"/>
  <c r="O715" i="5" s="1"/>
  <c r="P715" i="5" s="1"/>
  <c r="Q715" i="5" s="1"/>
  <c r="R715" i="5" s="1"/>
  <c r="S715" i="5" s="1"/>
  <c r="K715" i="5"/>
  <c r="J732" i="5"/>
  <c r="L732" i="5" s="1"/>
  <c r="M732" i="5"/>
  <c r="N732" i="5" s="1"/>
  <c r="O732" i="5" s="1"/>
  <c r="P732" i="5" s="1"/>
  <c r="Q732" i="5" s="1"/>
  <c r="R732" i="5" s="1"/>
  <c r="S732" i="5" s="1"/>
  <c r="K732" i="5"/>
  <c r="J738" i="5"/>
  <c r="L738" i="5" s="1"/>
  <c r="K738" i="5"/>
  <c r="M738" i="5"/>
  <c r="N738" i="5" s="1"/>
  <c r="O738" i="5" s="1"/>
  <c r="P738" i="5" s="1"/>
  <c r="Q738" i="5" s="1"/>
  <c r="R738" i="5" s="1"/>
  <c r="S738" i="5" s="1"/>
  <c r="J781" i="5"/>
  <c r="L781" i="5" s="1"/>
  <c r="M781" i="5"/>
  <c r="N781" i="5" s="1"/>
  <c r="O781" i="5" s="1"/>
  <c r="P781" i="5" s="1"/>
  <c r="Q781" i="5" s="1"/>
  <c r="R781" i="5" s="1"/>
  <c r="S781" i="5" s="1"/>
  <c r="K781" i="5"/>
  <c r="M488" i="5"/>
  <c r="N488" i="5" s="1"/>
  <c r="O488" i="5" s="1"/>
  <c r="P488" i="5" s="1"/>
  <c r="Q488" i="5" s="1"/>
  <c r="R488" i="5" s="1"/>
  <c r="S488" i="5" s="1"/>
  <c r="M499" i="5"/>
  <c r="N499" i="5" s="1"/>
  <c r="O499" i="5" s="1"/>
  <c r="P499" i="5" s="1"/>
  <c r="Q499" i="5" s="1"/>
  <c r="R499" i="5" s="1"/>
  <c r="S499" i="5" s="1"/>
  <c r="M503" i="5"/>
  <c r="N503" i="5" s="1"/>
  <c r="O503" i="5" s="1"/>
  <c r="P503" i="5" s="1"/>
  <c r="Q503" i="5" s="1"/>
  <c r="R503" i="5" s="1"/>
  <c r="S503" i="5" s="1"/>
  <c r="M507" i="5"/>
  <c r="N507" i="5" s="1"/>
  <c r="O507" i="5" s="1"/>
  <c r="P507" i="5" s="1"/>
  <c r="Q507" i="5" s="1"/>
  <c r="R507" i="5" s="1"/>
  <c r="S507" i="5" s="1"/>
  <c r="M511" i="5"/>
  <c r="N511" i="5" s="1"/>
  <c r="O511" i="5" s="1"/>
  <c r="P511" i="5" s="1"/>
  <c r="Q511" i="5" s="1"/>
  <c r="R511" i="5" s="1"/>
  <c r="S511" i="5" s="1"/>
  <c r="J516" i="5"/>
  <c r="L516" i="5" s="1"/>
  <c r="M516" i="5"/>
  <c r="N516" i="5" s="1"/>
  <c r="O516" i="5" s="1"/>
  <c r="P516" i="5" s="1"/>
  <c r="Q516" i="5" s="1"/>
  <c r="R516" i="5" s="1"/>
  <c r="S516" i="5" s="1"/>
  <c r="J518" i="5"/>
  <c r="L518" i="5" s="1"/>
  <c r="M518" i="5"/>
  <c r="N518" i="5" s="1"/>
  <c r="O518" i="5" s="1"/>
  <c r="P518" i="5" s="1"/>
  <c r="Q518" i="5" s="1"/>
  <c r="R518" i="5" s="1"/>
  <c r="S518" i="5" s="1"/>
  <c r="J520" i="5"/>
  <c r="L520" i="5" s="1"/>
  <c r="M520" i="5"/>
  <c r="N520" i="5" s="1"/>
  <c r="O520" i="5" s="1"/>
  <c r="P520" i="5" s="1"/>
  <c r="Q520" i="5" s="1"/>
  <c r="R520" i="5" s="1"/>
  <c r="S520" i="5" s="1"/>
  <c r="J522" i="5"/>
  <c r="L522" i="5" s="1"/>
  <c r="M522" i="5"/>
  <c r="N522" i="5" s="1"/>
  <c r="O522" i="5" s="1"/>
  <c r="P522" i="5" s="1"/>
  <c r="Q522" i="5" s="1"/>
  <c r="R522" i="5" s="1"/>
  <c r="S522" i="5" s="1"/>
  <c r="J524" i="5"/>
  <c r="L524" i="5" s="1"/>
  <c r="M524" i="5"/>
  <c r="N524" i="5" s="1"/>
  <c r="O524" i="5" s="1"/>
  <c r="P524" i="5" s="1"/>
  <c r="Q524" i="5" s="1"/>
  <c r="R524" i="5" s="1"/>
  <c r="S524" i="5" s="1"/>
  <c r="J526" i="5"/>
  <c r="L526" i="5" s="1"/>
  <c r="M526" i="5"/>
  <c r="N526" i="5" s="1"/>
  <c r="O526" i="5" s="1"/>
  <c r="P526" i="5" s="1"/>
  <c r="Q526" i="5" s="1"/>
  <c r="R526" i="5" s="1"/>
  <c r="S526" i="5" s="1"/>
  <c r="J528" i="5"/>
  <c r="L528" i="5" s="1"/>
  <c r="M528" i="5"/>
  <c r="N528" i="5" s="1"/>
  <c r="O528" i="5" s="1"/>
  <c r="P528" i="5" s="1"/>
  <c r="Q528" i="5" s="1"/>
  <c r="R528" i="5" s="1"/>
  <c r="S528" i="5" s="1"/>
  <c r="J530" i="5"/>
  <c r="L530" i="5" s="1"/>
  <c r="M530" i="5"/>
  <c r="N530" i="5" s="1"/>
  <c r="O530" i="5" s="1"/>
  <c r="P530" i="5" s="1"/>
  <c r="Q530" i="5" s="1"/>
  <c r="R530" i="5" s="1"/>
  <c r="S530" i="5" s="1"/>
  <c r="J532" i="5"/>
  <c r="L532" i="5" s="1"/>
  <c r="M532" i="5"/>
  <c r="N532" i="5" s="1"/>
  <c r="O532" i="5" s="1"/>
  <c r="P532" i="5" s="1"/>
  <c r="Q532" i="5" s="1"/>
  <c r="R532" i="5" s="1"/>
  <c r="S532" i="5" s="1"/>
  <c r="J534" i="5"/>
  <c r="L534" i="5" s="1"/>
  <c r="M534" i="5"/>
  <c r="N534" i="5" s="1"/>
  <c r="O534" i="5" s="1"/>
  <c r="P534" i="5" s="1"/>
  <c r="Q534" i="5" s="1"/>
  <c r="R534" i="5" s="1"/>
  <c r="S534" i="5" s="1"/>
  <c r="J536" i="5"/>
  <c r="L536" i="5" s="1"/>
  <c r="M536" i="5"/>
  <c r="N536" i="5" s="1"/>
  <c r="O536" i="5" s="1"/>
  <c r="P536" i="5" s="1"/>
  <c r="Q536" i="5" s="1"/>
  <c r="R536" i="5" s="1"/>
  <c r="S536" i="5" s="1"/>
  <c r="J538" i="5"/>
  <c r="L538" i="5" s="1"/>
  <c r="M538" i="5"/>
  <c r="N538" i="5" s="1"/>
  <c r="O538" i="5" s="1"/>
  <c r="P538" i="5" s="1"/>
  <c r="Q538" i="5" s="1"/>
  <c r="R538" i="5" s="1"/>
  <c r="S538" i="5" s="1"/>
  <c r="J540" i="5"/>
  <c r="L540" i="5" s="1"/>
  <c r="M540" i="5"/>
  <c r="N540" i="5" s="1"/>
  <c r="O540" i="5" s="1"/>
  <c r="P540" i="5" s="1"/>
  <c r="Q540" i="5" s="1"/>
  <c r="R540" i="5" s="1"/>
  <c r="S540" i="5" s="1"/>
  <c r="J542" i="5"/>
  <c r="L542" i="5" s="1"/>
  <c r="M542" i="5"/>
  <c r="N542" i="5" s="1"/>
  <c r="O542" i="5" s="1"/>
  <c r="P542" i="5" s="1"/>
  <c r="Q542" i="5" s="1"/>
  <c r="R542" i="5" s="1"/>
  <c r="S542" i="5" s="1"/>
  <c r="J544" i="5"/>
  <c r="L544" i="5" s="1"/>
  <c r="M544" i="5"/>
  <c r="N544" i="5" s="1"/>
  <c r="O544" i="5" s="1"/>
  <c r="P544" i="5" s="1"/>
  <c r="Q544" i="5" s="1"/>
  <c r="R544" i="5" s="1"/>
  <c r="S544" i="5" s="1"/>
  <c r="J546" i="5"/>
  <c r="L546" i="5" s="1"/>
  <c r="M546" i="5"/>
  <c r="N546" i="5" s="1"/>
  <c r="O546" i="5" s="1"/>
  <c r="P546" i="5" s="1"/>
  <c r="Q546" i="5" s="1"/>
  <c r="R546" i="5" s="1"/>
  <c r="S546" i="5" s="1"/>
  <c r="J548" i="5"/>
  <c r="L548" i="5" s="1"/>
  <c r="M548" i="5"/>
  <c r="N548" i="5" s="1"/>
  <c r="O548" i="5" s="1"/>
  <c r="P548" i="5" s="1"/>
  <c r="Q548" i="5" s="1"/>
  <c r="R548" i="5" s="1"/>
  <c r="S548" i="5" s="1"/>
  <c r="J550" i="5"/>
  <c r="L550" i="5" s="1"/>
  <c r="M550" i="5"/>
  <c r="N550" i="5" s="1"/>
  <c r="O550" i="5" s="1"/>
  <c r="P550" i="5" s="1"/>
  <c r="Q550" i="5" s="1"/>
  <c r="R550" i="5" s="1"/>
  <c r="S550" i="5" s="1"/>
  <c r="J552" i="5"/>
  <c r="L552" i="5" s="1"/>
  <c r="M552" i="5"/>
  <c r="N552" i="5" s="1"/>
  <c r="O552" i="5" s="1"/>
  <c r="P552" i="5" s="1"/>
  <c r="Q552" i="5" s="1"/>
  <c r="R552" i="5" s="1"/>
  <c r="S552" i="5" s="1"/>
  <c r="J554" i="5"/>
  <c r="L554" i="5" s="1"/>
  <c r="M554" i="5"/>
  <c r="N554" i="5" s="1"/>
  <c r="O554" i="5" s="1"/>
  <c r="P554" i="5" s="1"/>
  <c r="Q554" i="5" s="1"/>
  <c r="R554" i="5" s="1"/>
  <c r="S554" i="5" s="1"/>
  <c r="J556" i="5"/>
  <c r="L556" i="5" s="1"/>
  <c r="M556" i="5"/>
  <c r="N556" i="5" s="1"/>
  <c r="O556" i="5" s="1"/>
  <c r="P556" i="5" s="1"/>
  <c r="Q556" i="5" s="1"/>
  <c r="R556" i="5" s="1"/>
  <c r="S556" i="5" s="1"/>
  <c r="J558" i="5"/>
  <c r="L558" i="5" s="1"/>
  <c r="M558" i="5"/>
  <c r="N558" i="5" s="1"/>
  <c r="O558" i="5" s="1"/>
  <c r="P558" i="5" s="1"/>
  <c r="Q558" i="5" s="1"/>
  <c r="R558" i="5" s="1"/>
  <c r="S558" i="5" s="1"/>
  <c r="J560" i="5"/>
  <c r="L560" i="5" s="1"/>
  <c r="M560" i="5"/>
  <c r="N560" i="5" s="1"/>
  <c r="O560" i="5" s="1"/>
  <c r="P560" i="5" s="1"/>
  <c r="Q560" i="5" s="1"/>
  <c r="R560" i="5" s="1"/>
  <c r="S560" i="5" s="1"/>
  <c r="J562" i="5"/>
  <c r="L562" i="5" s="1"/>
  <c r="M562" i="5"/>
  <c r="N562" i="5" s="1"/>
  <c r="O562" i="5" s="1"/>
  <c r="P562" i="5" s="1"/>
  <c r="Q562" i="5" s="1"/>
  <c r="R562" i="5" s="1"/>
  <c r="S562" i="5" s="1"/>
  <c r="J564" i="5"/>
  <c r="L564" i="5" s="1"/>
  <c r="M564" i="5"/>
  <c r="N564" i="5" s="1"/>
  <c r="O564" i="5" s="1"/>
  <c r="P564" i="5" s="1"/>
  <c r="Q564" i="5" s="1"/>
  <c r="R564" i="5" s="1"/>
  <c r="S564" i="5" s="1"/>
  <c r="M566" i="5"/>
  <c r="N566" i="5" s="1"/>
  <c r="O566" i="5" s="1"/>
  <c r="P566" i="5" s="1"/>
  <c r="Q566" i="5" s="1"/>
  <c r="R566" i="5" s="1"/>
  <c r="S566" i="5" s="1"/>
  <c r="K566" i="5"/>
  <c r="J566" i="5"/>
  <c r="L566" i="5" s="1"/>
  <c r="K567" i="5"/>
  <c r="M567" i="5"/>
  <c r="N567" i="5" s="1"/>
  <c r="O567" i="5" s="1"/>
  <c r="P567" i="5" s="1"/>
  <c r="Q567" i="5" s="1"/>
  <c r="R567" i="5" s="1"/>
  <c r="S567" i="5" s="1"/>
  <c r="J567" i="5"/>
  <c r="L567" i="5" s="1"/>
  <c r="M574" i="5"/>
  <c r="N574" i="5" s="1"/>
  <c r="O574" i="5" s="1"/>
  <c r="P574" i="5" s="1"/>
  <c r="Q574" i="5" s="1"/>
  <c r="R574" i="5" s="1"/>
  <c r="S574" i="5" s="1"/>
  <c r="K574" i="5"/>
  <c r="J574" i="5"/>
  <c r="L574" i="5" s="1"/>
  <c r="K575" i="5"/>
  <c r="M575" i="5"/>
  <c r="N575" i="5" s="1"/>
  <c r="O575" i="5" s="1"/>
  <c r="P575" i="5" s="1"/>
  <c r="Q575" i="5" s="1"/>
  <c r="R575" i="5" s="1"/>
  <c r="S575" i="5" s="1"/>
  <c r="J575" i="5"/>
  <c r="L575" i="5" s="1"/>
  <c r="M582" i="5"/>
  <c r="N582" i="5" s="1"/>
  <c r="O582" i="5" s="1"/>
  <c r="P582" i="5" s="1"/>
  <c r="Q582" i="5" s="1"/>
  <c r="R582" i="5" s="1"/>
  <c r="S582" i="5" s="1"/>
  <c r="K582" i="5"/>
  <c r="J582" i="5"/>
  <c r="L582" i="5" s="1"/>
  <c r="K583" i="5"/>
  <c r="M583" i="5"/>
  <c r="N583" i="5" s="1"/>
  <c r="O583" i="5" s="1"/>
  <c r="P583" i="5" s="1"/>
  <c r="Q583" i="5" s="1"/>
  <c r="R583" i="5" s="1"/>
  <c r="S583" i="5" s="1"/>
  <c r="J583" i="5"/>
  <c r="L583" i="5" s="1"/>
  <c r="M590" i="5"/>
  <c r="N590" i="5" s="1"/>
  <c r="O590" i="5" s="1"/>
  <c r="P590" i="5" s="1"/>
  <c r="Q590" i="5" s="1"/>
  <c r="R590" i="5" s="1"/>
  <c r="S590" i="5" s="1"/>
  <c r="K590" i="5"/>
  <c r="J590" i="5"/>
  <c r="L590" i="5" s="1"/>
  <c r="K591" i="5"/>
  <c r="M591" i="5"/>
  <c r="N591" i="5" s="1"/>
  <c r="O591" i="5" s="1"/>
  <c r="P591" i="5" s="1"/>
  <c r="Q591" i="5" s="1"/>
  <c r="R591" i="5" s="1"/>
  <c r="S591" i="5" s="1"/>
  <c r="J591" i="5"/>
  <c r="L591" i="5" s="1"/>
  <c r="M598" i="5"/>
  <c r="N598" i="5" s="1"/>
  <c r="O598" i="5" s="1"/>
  <c r="P598" i="5" s="1"/>
  <c r="Q598" i="5" s="1"/>
  <c r="R598" i="5" s="1"/>
  <c r="S598" i="5" s="1"/>
  <c r="K598" i="5"/>
  <c r="J598" i="5"/>
  <c r="L598" i="5" s="1"/>
  <c r="K599" i="5"/>
  <c r="M599" i="5"/>
  <c r="N599" i="5" s="1"/>
  <c r="O599" i="5" s="1"/>
  <c r="P599" i="5" s="1"/>
  <c r="Q599" i="5" s="1"/>
  <c r="R599" i="5" s="1"/>
  <c r="S599" i="5" s="1"/>
  <c r="J599" i="5"/>
  <c r="L599" i="5" s="1"/>
  <c r="M606" i="5"/>
  <c r="N606" i="5" s="1"/>
  <c r="O606" i="5" s="1"/>
  <c r="P606" i="5" s="1"/>
  <c r="Q606" i="5" s="1"/>
  <c r="R606" i="5" s="1"/>
  <c r="S606" i="5" s="1"/>
  <c r="K606" i="5"/>
  <c r="J606" i="5"/>
  <c r="L606" i="5" s="1"/>
  <c r="K607" i="5"/>
  <c r="M607" i="5"/>
  <c r="N607" i="5" s="1"/>
  <c r="O607" i="5" s="1"/>
  <c r="P607" i="5" s="1"/>
  <c r="Q607" i="5" s="1"/>
  <c r="R607" i="5" s="1"/>
  <c r="S607" i="5" s="1"/>
  <c r="J607" i="5"/>
  <c r="L607" i="5" s="1"/>
  <c r="M614" i="5"/>
  <c r="N614" i="5" s="1"/>
  <c r="O614" i="5" s="1"/>
  <c r="P614" i="5" s="1"/>
  <c r="Q614" i="5" s="1"/>
  <c r="R614" i="5" s="1"/>
  <c r="S614" i="5" s="1"/>
  <c r="K614" i="5"/>
  <c r="J614" i="5"/>
  <c r="L614" i="5" s="1"/>
  <c r="K615" i="5"/>
  <c r="M615" i="5"/>
  <c r="N615" i="5" s="1"/>
  <c r="O615" i="5" s="1"/>
  <c r="P615" i="5" s="1"/>
  <c r="Q615" i="5" s="1"/>
  <c r="R615" i="5" s="1"/>
  <c r="S615" i="5" s="1"/>
  <c r="J615" i="5"/>
  <c r="L615" i="5" s="1"/>
  <c r="K702" i="5"/>
  <c r="J702" i="5"/>
  <c r="L702" i="5" s="1"/>
  <c r="M702" i="5"/>
  <c r="N702" i="5" s="1"/>
  <c r="O702" i="5" s="1"/>
  <c r="P702" i="5" s="1"/>
  <c r="Q702" i="5" s="1"/>
  <c r="R702" i="5" s="1"/>
  <c r="S702" i="5" s="1"/>
  <c r="J731" i="5"/>
  <c r="L731" i="5" s="1"/>
  <c r="M731" i="5"/>
  <c r="N731" i="5" s="1"/>
  <c r="O731" i="5" s="1"/>
  <c r="P731" i="5" s="1"/>
  <c r="Q731" i="5" s="1"/>
  <c r="R731" i="5" s="1"/>
  <c r="S731" i="5" s="1"/>
  <c r="K731" i="5"/>
  <c r="J748" i="5"/>
  <c r="L748" i="5" s="1"/>
  <c r="M748" i="5"/>
  <c r="N748" i="5" s="1"/>
  <c r="O748" i="5" s="1"/>
  <c r="P748" i="5" s="1"/>
  <c r="Q748" i="5" s="1"/>
  <c r="R748" i="5" s="1"/>
  <c r="S748" i="5" s="1"/>
  <c r="K748" i="5"/>
  <c r="J754" i="5"/>
  <c r="L754" i="5" s="1"/>
  <c r="K754" i="5"/>
  <c r="M754" i="5"/>
  <c r="N754" i="5" s="1"/>
  <c r="O754" i="5" s="1"/>
  <c r="P754" i="5" s="1"/>
  <c r="Q754" i="5" s="1"/>
  <c r="R754" i="5" s="1"/>
  <c r="S754" i="5" s="1"/>
  <c r="I568" i="5"/>
  <c r="K570" i="5"/>
  <c r="M571" i="5"/>
  <c r="N571" i="5" s="1"/>
  <c r="O571" i="5" s="1"/>
  <c r="P571" i="5" s="1"/>
  <c r="Q571" i="5" s="1"/>
  <c r="R571" i="5" s="1"/>
  <c r="S571" i="5" s="1"/>
  <c r="I576" i="5"/>
  <c r="K578" i="5"/>
  <c r="M579" i="5"/>
  <c r="N579" i="5" s="1"/>
  <c r="O579" i="5" s="1"/>
  <c r="P579" i="5" s="1"/>
  <c r="Q579" i="5" s="1"/>
  <c r="R579" i="5" s="1"/>
  <c r="S579" i="5" s="1"/>
  <c r="I584" i="5"/>
  <c r="K586" i="5"/>
  <c r="M587" i="5"/>
  <c r="N587" i="5" s="1"/>
  <c r="O587" i="5" s="1"/>
  <c r="P587" i="5" s="1"/>
  <c r="Q587" i="5" s="1"/>
  <c r="R587" i="5" s="1"/>
  <c r="S587" i="5" s="1"/>
  <c r="I592" i="5"/>
  <c r="K594" i="5"/>
  <c r="M595" i="5"/>
  <c r="N595" i="5" s="1"/>
  <c r="O595" i="5" s="1"/>
  <c r="P595" i="5" s="1"/>
  <c r="Q595" i="5" s="1"/>
  <c r="R595" i="5" s="1"/>
  <c r="S595" i="5" s="1"/>
  <c r="I600" i="5"/>
  <c r="K602" i="5"/>
  <c r="M603" i="5"/>
  <c r="N603" i="5" s="1"/>
  <c r="O603" i="5" s="1"/>
  <c r="P603" i="5" s="1"/>
  <c r="Q603" i="5" s="1"/>
  <c r="R603" i="5" s="1"/>
  <c r="S603" i="5" s="1"/>
  <c r="I608" i="5"/>
  <c r="K610" i="5"/>
  <c r="M611" i="5"/>
  <c r="N611" i="5" s="1"/>
  <c r="O611" i="5" s="1"/>
  <c r="P611" i="5" s="1"/>
  <c r="Q611" i="5" s="1"/>
  <c r="R611" i="5" s="1"/>
  <c r="S611" i="5" s="1"/>
  <c r="I616" i="5"/>
  <c r="K618" i="5"/>
  <c r="I620" i="5"/>
  <c r="M621" i="5"/>
  <c r="N621" i="5" s="1"/>
  <c r="O621" i="5" s="1"/>
  <c r="P621" i="5" s="1"/>
  <c r="Q621" i="5" s="1"/>
  <c r="R621" i="5" s="1"/>
  <c r="S621" i="5" s="1"/>
  <c r="K621" i="5"/>
  <c r="I624" i="5"/>
  <c r="M625" i="5"/>
  <c r="N625" i="5" s="1"/>
  <c r="O625" i="5" s="1"/>
  <c r="P625" i="5" s="1"/>
  <c r="Q625" i="5" s="1"/>
  <c r="R625" i="5" s="1"/>
  <c r="S625" i="5" s="1"/>
  <c r="K625" i="5"/>
  <c r="I628" i="5"/>
  <c r="M629" i="5"/>
  <c r="N629" i="5" s="1"/>
  <c r="O629" i="5" s="1"/>
  <c r="P629" i="5" s="1"/>
  <c r="Q629" i="5" s="1"/>
  <c r="R629" i="5" s="1"/>
  <c r="S629" i="5" s="1"/>
  <c r="K629" i="5"/>
  <c r="I632" i="5"/>
  <c r="M633" i="5"/>
  <c r="N633" i="5" s="1"/>
  <c r="O633" i="5" s="1"/>
  <c r="P633" i="5" s="1"/>
  <c r="Q633" i="5" s="1"/>
  <c r="R633" i="5" s="1"/>
  <c r="S633" i="5" s="1"/>
  <c r="K633" i="5"/>
  <c r="I636" i="5"/>
  <c r="M637" i="5"/>
  <c r="N637" i="5" s="1"/>
  <c r="O637" i="5" s="1"/>
  <c r="P637" i="5" s="1"/>
  <c r="Q637" i="5" s="1"/>
  <c r="R637" i="5" s="1"/>
  <c r="S637" i="5" s="1"/>
  <c r="K637" i="5"/>
  <c r="I640" i="5"/>
  <c r="M641" i="5"/>
  <c r="N641" i="5" s="1"/>
  <c r="O641" i="5" s="1"/>
  <c r="P641" i="5" s="1"/>
  <c r="Q641" i="5" s="1"/>
  <c r="R641" i="5" s="1"/>
  <c r="S641" i="5" s="1"/>
  <c r="K641" i="5"/>
  <c r="I644" i="5"/>
  <c r="I648" i="5"/>
  <c r="I652" i="5"/>
  <c r="I656" i="5"/>
  <c r="I660" i="5"/>
  <c r="I664" i="5"/>
  <c r="I668" i="5"/>
  <c r="I672" i="5"/>
  <c r="I676" i="5"/>
  <c r="I680" i="5"/>
  <c r="I684" i="5"/>
  <c r="I688" i="5"/>
  <c r="I696" i="5"/>
  <c r="J711" i="5"/>
  <c r="L711" i="5" s="1"/>
  <c r="M711" i="5"/>
  <c r="N711" i="5" s="1"/>
  <c r="O711" i="5" s="1"/>
  <c r="P711" i="5" s="1"/>
  <c r="Q711" i="5" s="1"/>
  <c r="R711" i="5" s="1"/>
  <c r="S711" i="5" s="1"/>
  <c r="K711" i="5"/>
  <c r="J712" i="5"/>
  <c r="L712" i="5" s="1"/>
  <c r="M712" i="5"/>
  <c r="N712" i="5" s="1"/>
  <c r="O712" i="5" s="1"/>
  <c r="P712" i="5" s="1"/>
  <c r="Q712" i="5" s="1"/>
  <c r="R712" i="5" s="1"/>
  <c r="S712" i="5" s="1"/>
  <c r="K712" i="5"/>
  <c r="J718" i="5"/>
  <c r="L718" i="5" s="1"/>
  <c r="K718" i="5"/>
  <c r="J727" i="5"/>
  <c r="L727" i="5" s="1"/>
  <c r="M727" i="5"/>
  <c r="N727" i="5" s="1"/>
  <c r="O727" i="5" s="1"/>
  <c r="P727" i="5" s="1"/>
  <c r="Q727" i="5" s="1"/>
  <c r="R727" i="5" s="1"/>
  <c r="S727" i="5" s="1"/>
  <c r="K727" i="5"/>
  <c r="J728" i="5"/>
  <c r="L728" i="5" s="1"/>
  <c r="M728" i="5"/>
  <c r="N728" i="5" s="1"/>
  <c r="O728" i="5" s="1"/>
  <c r="P728" i="5" s="1"/>
  <c r="Q728" i="5" s="1"/>
  <c r="R728" i="5" s="1"/>
  <c r="S728" i="5" s="1"/>
  <c r="K728" i="5"/>
  <c r="J734" i="5"/>
  <c r="L734" i="5" s="1"/>
  <c r="K734" i="5"/>
  <c r="J743" i="5"/>
  <c r="L743" i="5" s="1"/>
  <c r="M743" i="5"/>
  <c r="N743" i="5" s="1"/>
  <c r="O743" i="5" s="1"/>
  <c r="P743" i="5" s="1"/>
  <c r="Q743" i="5" s="1"/>
  <c r="R743" i="5" s="1"/>
  <c r="S743" i="5" s="1"/>
  <c r="K743" i="5"/>
  <c r="J744" i="5"/>
  <c r="L744" i="5" s="1"/>
  <c r="M744" i="5"/>
  <c r="N744" i="5" s="1"/>
  <c r="O744" i="5" s="1"/>
  <c r="P744" i="5" s="1"/>
  <c r="Q744" i="5" s="1"/>
  <c r="R744" i="5" s="1"/>
  <c r="S744" i="5" s="1"/>
  <c r="K744" i="5"/>
  <c r="J750" i="5"/>
  <c r="L750" i="5" s="1"/>
  <c r="K750" i="5"/>
  <c r="J759" i="5"/>
  <c r="L759" i="5" s="1"/>
  <c r="M759" i="5"/>
  <c r="N759" i="5" s="1"/>
  <c r="O759" i="5" s="1"/>
  <c r="P759" i="5" s="1"/>
  <c r="Q759" i="5" s="1"/>
  <c r="R759" i="5" s="1"/>
  <c r="S759" i="5" s="1"/>
  <c r="K759" i="5"/>
  <c r="J760" i="5"/>
  <c r="L760" i="5" s="1"/>
  <c r="M760" i="5"/>
  <c r="N760" i="5" s="1"/>
  <c r="O760" i="5" s="1"/>
  <c r="P760" i="5" s="1"/>
  <c r="Q760" i="5" s="1"/>
  <c r="R760" i="5" s="1"/>
  <c r="S760" i="5" s="1"/>
  <c r="K760" i="5"/>
  <c r="J766" i="5"/>
  <c r="L766" i="5" s="1"/>
  <c r="K766" i="5"/>
  <c r="J775" i="5"/>
  <c r="L775" i="5" s="1"/>
  <c r="M775" i="5"/>
  <c r="N775" i="5" s="1"/>
  <c r="O775" i="5" s="1"/>
  <c r="P775" i="5" s="1"/>
  <c r="Q775" i="5" s="1"/>
  <c r="R775" i="5" s="1"/>
  <c r="S775" i="5" s="1"/>
  <c r="K775" i="5"/>
  <c r="J776" i="5"/>
  <c r="L776" i="5" s="1"/>
  <c r="M776" i="5"/>
  <c r="N776" i="5" s="1"/>
  <c r="O776" i="5" s="1"/>
  <c r="P776" i="5" s="1"/>
  <c r="Q776" i="5" s="1"/>
  <c r="R776" i="5" s="1"/>
  <c r="S776" i="5" s="1"/>
  <c r="K776" i="5"/>
  <c r="M788" i="5"/>
  <c r="N788" i="5" s="1"/>
  <c r="O788" i="5" s="1"/>
  <c r="P788" i="5" s="1"/>
  <c r="Q788" i="5" s="1"/>
  <c r="R788" i="5" s="1"/>
  <c r="S788" i="5" s="1"/>
  <c r="K788" i="5"/>
  <c r="J788" i="5"/>
  <c r="L788" i="5" s="1"/>
  <c r="J791" i="5"/>
  <c r="L791" i="5" s="1"/>
  <c r="M791" i="5"/>
  <c r="N791" i="5" s="1"/>
  <c r="O791" i="5" s="1"/>
  <c r="P791" i="5" s="1"/>
  <c r="Q791" i="5" s="1"/>
  <c r="R791" i="5" s="1"/>
  <c r="S791" i="5" s="1"/>
  <c r="K791" i="5"/>
  <c r="J805" i="5"/>
  <c r="L805" i="5" s="1"/>
  <c r="M805" i="5"/>
  <c r="N805" i="5" s="1"/>
  <c r="O805" i="5" s="1"/>
  <c r="P805" i="5" s="1"/>
  <c r="Q805" i="5" s="1"/>
  <c r="R805" i="5" s="1"/>
  <c r="S805" i="5" s="1"/>
  <c r="K805" i="5"/>
  <c r="K690" i="5"/>
  <c r="J690" i="5"/>
  <c r="L690" i="5" s="1"/>
  <c r="M690" i="5"/>
  <c r="N690" i="5" s="1"/>
  <c r="O690" i="5" s="1"/>
  <c r="P690" i="5" s="1"/>
  <c r="Q690" i="5" s="1"/>
  <c r="R690" i="5" s="1"/>
  <c r="S690" i="5" s="1"/>
  <c r="K698" i="5"/>
  <c r="J698" i="5"/>
  <c r="L698" i="5" s="1"/>
  <c r="M698" i="5"/>
  <c r="N698" i="5" s="1"/>
  <c r="O698" i="5" s="1"/>
  <c r="P698" i="5" s="1"/>
  <c r="Q698" i="5" s="1"/>
  <c r="R698" i="5" s="1"/>
  <c r="S698" i="5" s="1"/>
  <c r="J707" i="5"/>
  <c r="L707" i="5" s="1"/>
  <c r="M707" i="5"/>
  <c r="N707" i="5" s="1"/>
  <c r="O707" i="5" s="1"/>
  <c r="P707" i="5" s="1"/>
  <c r="Q707" i="5" s="1"/>
  <c r="R707" i="5" s="1"/>
  <c r="S707" i="5" s="1"/>
  <c r="K707" i="5"/>
  <c r="J708" i="5"/>
  <c r="L708" i="5" s="1"/>
  <c r="M708" i="5"/>
  <c r="N708" i="5" s="1"/>
  <c r="O708" i="5" s="1"/>
  <c r="P708" i="5" s="1"/>
  <c r="Q708" i="5" s="1"/>
  <c r="R708" i="5" s="1"/>
  <c r="S708" i="5" s="1"/>
  <c r="K708" i="5"/>
  <c r="J714" i="5"/>
  <c r="L714" i="5" s="1"/>
  <c r="K714" i="5"/>
  <c r="J723" i="5"/>
  <c r="L723" i="5" s="1"/>
  <c r="M723" i="5"/>
  <c r="N723" i="5" s="1"/>
  <c r="O723" i="5" s="1"/>
  <c r="P723" i="5" s="1"/>
  <c r="Q723" i="5" s="1"/>
  <c r="R723" i="5" s="1"/>
  <c r="S723" i="5" s="1"/>
  <c r="K723" i="5"/>
  <c r="J724" i="5"/>
  <c r="L724" i="5" s="1"/>
  <c r="M724" i="5"/>
  <c r="N724" i="5" s="1"/>
  <c r="O724" i="5" s="1"/>
  <c r="P724" i="5" s="1"/>
  <c r="Q724" i="5" s="1"/>
  <c r="R724" i="5" s="1"/>
  <c r="S724" i="5" s="1"/>
  <c r="K724" i="5"/>
  <c r="J730" i="5"/>
  <c r="L730" i="5" s="1"/>
  <c r="K730" i="5"/>
  <c r="J739" i="5"/>
  <c r="L739" i="5" s="1"/>
  <c r="M739" i="5"/>
  <c r="N739" i="5" s="1"/>
  <c r="O739" i="5" s="1"/>
  <c r="P739" i="5" s="1"/>
  <c r="Q739" i="5" s="1"/>
  <c r="R739" i="5" s="1"/>
  <c r="S739" i="5" s="1"/>
  <c r="K739" i="5"/>
  <c r="J740" i="5"/>
  <c r="L740" i="5" s="1"/>
  <c r="M740" i="5"/>
  <c r="N740" i="5" s="1"/>
  <c r="O740" i="5" s="1"/>
  <c r="P740" i="5" s="1"/>
  <c r="Q740" i="5" s="1"/>
  <c r="R740" i="5" s="1"/>
  <c r="S740" i="5" s="1"/>
  <c r="K740" i="5"/>
  <c r="J746" i="5"/>
  <c r="L746" i="5" s="1"/>
  <c r="K746" i="5"/>
  <c r="J755" i="5"/>
  <c r="L755" i="5" s="1"/>
  <c r="M755" i="5"/>
  <c r="N755" i="5" s="1"/>
  <c r="O755" i="5" s="1"/>
  <c r="P755" i="5" s="1"/>
  <c r="Q755" i="5" s="1"/>
  <c r="R755" i="5" s="1"/>
  <c r="S755" i="5" s="1"/>
  <c r="K755" i="5"/>
  <c r="J756" i="5"/>
  <c r="L756" i="5" s="1"/>
  <c r="M756" i="5"/>
  <c r="N756" i="5" s="1"/>
  <c r="O756" i="5" s="1"/>
  <c r="P756" i="5" s="1"/>
  <c r="Q756" i="5" s="1"/>
  <c r="R756" i="5" s="1"/>
  <c r="S756" i="5" s="1"/>
  <c r="K756" i="5"/>
  <c r="J762" i="5"/>
  <c r="L762" i="5" s="1"/>
  <c r="K762" i="5"/>
  <c r="J771" i="5"/>
  <c r="L771" i="5" s="1"/>
  <c r="M771" i="5"/>
  <c r="N771" i="5" s="1"/>
  <c r="O771" i="5" s="1"/>
  <c r="P771" i="5" s="1"/>
  <c r="Q771" i="5" s="1"/>
  <c r="R771" i="5" s="1"/>
  <c r="S771" i="5" s="1"/>
  <c r="K771" i="5"/>
  <c r="J772" i="5"/>
  <c r="L772" i="5" s="1"/>
  <c r="M772" i="5"/>
  <c r="N772" i="5" s="1"/>
  <c r="O772" i="5" s="1"/>
  <c r="P772" i="5" s="1"/>
  <c r="Q772" i="5" s="1"/>
  <c r="R772" i="5" s="1"/>
  <c r="S772" i="5" s="1"/>
  <c r="K772" i="5"/>
  <c r="J779" i="5"/>
  <c r="L779" i="5" s="1"/>
  <c r="M779" i="5"/>
  <c r="N779" i="5" s="1"/>
  <c r="O779" i="5" s="1"/>
  <c r="P779" i="5" s="1"/>
  <c r="Q779" i="5" s="1"/>
  <c r="R779" i="5" s="1"/>
  <c r="S779" i="5" s="1"/>
  <c r="K779" i="5"/>
  <c r="J571" i="5"/>
  <c r="L571" i="5" s="1"/>
  <c r="I572" i="5"/>
  <c r="J579" i="5"/>
  <c r="L579" i="5" s="1"/>
  <c r="I580" i="5"/>
  <c r="J587" i="5"/>
  <c r="L587" i="5" s="1"/>
  <c r="I588" i="5"/>
  <c r="J595" i="5"/>
  <c r="L595" i="5" s="1"/>
  <c r="I596" i="5"/>
  <c r="J603" i="5"/>
  <c r="L603" i="5" s="1"/>
  <c r="I604" i="5"/>
  <c r="J611" i="5"/>
  <c r="L611" i="5" s="1"/>
  <c r="I612" i="5"/>
  <c r="M619" i="5"/>
  <c r="N619" i="5" s="1"/>
  <c r="O619" i="5" s="1"/>
  <c r="P619" i="5" s="1"/>
  <c r="Q619" i="5" s="1"/>
  <c r="R619" i="5" s="1"/>
  <c r="S619" i="5" s="1"/>
  <c r="K619" i="5"/>
  <c r="I622" i="5"/>
  <c r="M623" i="5"/>
  <c r="N623" i="5" s="1"/>
  <c r="O623" i="5" s="1"/>
  <c r="P623" i="5" s="1"/>
  <c r="Q623" i="5" s="1"/>
  <c r="R623" i="5" s="1"/>
  <c r="S623" i="5" s="1"/>
  <c r="K623" i="5"/>
  <c r="I626" i="5"/>
  <c r="M627" i="5"/>
  <c r="N627" i="5" s="1"/>
  <c r="O627" i="5" s="1"/>
  <c r="P627" i="5" s="1"/>
  <c r="Q627" i="5" s="1"/>
  <c r="R627" i="5" s="1"/>
  <c r="S627" i="5" s="1"/>
  <c r="K627" i="5"/>
  <c r="I630" i="5"/>
  <c r="M631" i="5"/>
  <c r="N631" i="5" s="1"/>
  <c r="O631" i="5" s="1"/>
  <c r="P631" i="5" s="1"/>
  <c r="Q631" i="5" s="1"/>
  <c r="R631" i="5" s="1"/>
  <c r="S631" i="5" s="1"/>
  <c r="K631" i="5"/>
  <c r="I634" i="5"/>
  <c r="M635" i="5"/>
  <c r="N635" i="5" s="1"/>
  <c r="O635" i="5" s="1"/>
  <c r="P635" i="5" s="1"/>
  <c r="Q635" i="5" s="1"/>
  <c r="R635" i="5" s="1"/>
  <c r="S635" i="5" s="1"/>
  <c r="K635" i="5"/>
  <c r="I638" i="5"/>
  <c r="M639" i="5"/>
  <c r="N639" i="5" s="1"/>
  <c r="O639" i="5" s="1"/>
  <c r="P639" i="5" s="1"/>
  <c r="Q639" i="5" s="1"/>
  <c r="R639" i="5" s="1"/>
  <c r="S639" i="5" s="1"/>
  <c r="K639" i="5"/>
  <c r="I642" i="5"/>
  <c r="I646" i="5"/>
  <c r="I650" i="5"/>
  <c r="I654" i="5"/>
  <c r="I658" i="5"/>
  <c r="I662" i="5"/>
  <c r="I666" i="5"/>
  <c r="I670" i="5"/>
  <c r="I674" i="5"/>
  <c r="I678" i="5"/>
  <c r="I682" i="5"/>
  <c r="I686" i="5"/>
  <c r="I692" i="5"/>
  <c r="I700" i="5"/>
  <c r="J703" i="5"/>
  <c r="L703" i="5" s="1"/>
  <c r="M703" i="5"/>
  <c r="N703" i="5" s="1"/>
  <c r="O703" i="5" s="1"/>
  <c r="P703" i="5" s="1"/>
  <c r="Q703" i="5" s="1"/>
  <c r="R703" i="5" s="1"/>
  <c r="S703" i="5" s="1"/>
  <c r="K703" i="5"/>
  <c r="J704" i="5"/>
  <c r="L704" i="5" s="1"/>
  <c r="M704" i="5"/>
  <c r="N704" i="5" s="1"/>
  <c r="O704" i="5" s="1"/>
  <c r="P704" i="5" s="1"/>
  <c r="Q704" i="5" s="1"/>
  <c r="R704" i="5" s="1"/>
  <c r="S704" i="5" s="1"/>
  <c r="K704" i="5"/>
  <c r="J710" i="5"/>
  <c r="L710" i="5" s="1"/>
  <c r="K710" i="5"/>
  <c r="M718" i="5"/>
  <c r="N718" i="5" s="1"/>
  <c r="O718" i="5" s="1"/>
  <c r="P718" i="5" s="1"/>
  <c r="Q718" i="5" s="1"/>
  <c r="R718" i="5" s="1"/>
  <c r="S718" i="5" s="1"/>
  <c r="J719" i="5"/>
  <c r="L719" i="5" s="1"/>
  <c r="M719" i="5"/>
  <c r="N719" i="5" s="1"/>
  <c r="O719" i="5" s="1"/>
  <c r="P719" i="5" s="1"/>
  <c r="Q719" i="5" s="1"/>
  <c r="R719" i="5" s="1"/>
  <c r="S719" i="5" s="1"/>
  <c r="K719" i="5"/>
  <c r="J720" i="5"/>
  <c r="L720" i="5" s="1"/>
  <c r="M720" i="5"/>
  <c r="N720" i="5" s="1"/>
  <c r="O720" i="5" s="1"/>
  <c r="P720" i="5" s="1"/>
  <c r="Q720" i="5" s="1"/>
  <c r="R720" i="5" s="1"/>
  <c r="S720" i="5" s="1"/>
  <c r="K720" i="5"/>
  <c r="J726" i="5"/>
  <c r="L726" i="5" s="1"/>
  <c r="K726" i="5"/>
  <c r="M734" i="5"/>
  <c r="N734" i="5" s="1"/>
  <c r="O734" i="5" s="1"/>
  <c r="P734" i="5" s="1"/>
  <c r="Q734" i="5" s="1"/>
  <c r="R734" i="5" s="1"/>
  <c r="S734" i="5" s="1"/>
  <c r="J735" i="5"/>
  <c r="L735" i="5" s="1"/>
  <c r="M735" i="5"/>
  <c r="N735" i="5" s="1"/>
  <c r="O735" i="5" s="1"/>
  <c r="P735" i="5" s="1"/>
  <c r="Q735" i="5" s="1"/>
  <c r="R735" i="5" s="1"/>
  <c r="S735" i="5" s="1"/>
  <c r="K735" i="5"/>
  <c r="J736" i="5"/>
  <c r="L736" i="5" s="1"/>
  <c r="M736" i="5"/>
  <c r="N736" i="5" s="1"/>
  <c r="O736" i="5" s="1"/>
  <c r="P736" i="5" s="1"/>
  <c r="Q736" i="5" s="1"/>
  <c r="R736" i="5" s="1"/>
  <c r="S736" i="5" s="1"/>
  <c r="K736" i="5"/>
  <c r="J742" i="5"/>
  <c r="L742" i="5" s="1"/>
  <c r="K742" i="5"/>
  <c r="M750" i="5"/>
  <c r="N750" i="5" s="1"/>
  <c r="O750" i="5" s="1"/>
  <c r="P750" i="5" s="1"/>
  <c r="Q750" i="5" s="1"/>
  <c r="R750" i="5" s="1"/>
  <c r="S750" i="5" s="1"/>
  <c r="J751" i="5"/>
  <c r="L751" i="5" s="1"/>
  <c r="M751" i="5"/>
  <c r="N751" i="5" s="1"/>
  <c r="O751" i="5" s="1"/>
  <c r="P751" i="5" s="1"/>
  <c r="Q751" i="5" s="1"/>
  <c r="R751" i="5" s="1"/>
  <c r="S751" i="5" s="1"/>
  <c r="K751" i="5"/>
  <c r="J752" i="5"/>
  <c r="L752" i="5" s="1"/>
  <c r="M752" i="5"/>
  <c r="N752" i="5" s="1"/>
  <c r="O752" i="5" s="1"/>
  <c r="P752" i="5" s="1"/>
  <c r="Q752" i="5" s="1"/>
  <c r="R752" i="5" s="1"/>
  <c r="S752" i="5" s="1"/>
  <c r="K752" i="5"/>
  <c r="J758" i="5"/>
  <c r="L758" i="5" s="1"/>
  <c r="K758" i="5"/>
  <c r="M766" i="5"/>
  <c r="N766" i="5" s="1"/>
  <c r="O766" i="5" s="1"/>
  <c r="P766" i="5" s="1"/>
  <c r="Q766" i="5" s="1"/>
  <c r="R766" i="5" s="1"/>
  <c r="S766" i="5" s="1"/>
  <c r="J767" i="5"/>
  <c r="L767" i="5" s="1"/>
  <c r="M767" i="5"/>
  <c r="N767" i="5" s="1"/>
  <c r="O767" i="5" s="1"/>
  <c r="P767" i="5" s="1"/>
  <c r="Q767" i="5" s="1"/>
  <c r="R767" i="5" s="1"/>
  <c r="S767" i="5" s="1"/>
  <c r="K767" i="5"/>
  <c r="J768" i="5"/>
  <c r="L768" i="5" s="1"/>
  <c r="M768" i="5"/>
  <c r="N768" i="5" s="1"/>
  <c r="O768" i="5" s="1"/>
  <c r="P768" i="5" s="1"/>
  <c r="Q768" i="5" s="1"/>
  <c r="R768" i="5" s="1"/>
  <c r="S768" i="5" s="1"/>
  <c r="K768" i="5"/>
  <c r="J774" i="5"/>
  <c r="L774" i="5" s="1"/>
  <c r="K774" i="5"/>
  <c r="J787" i="5"/>
  <c r="L787" i="5" s="1"/>
  <c r="K787" i="5"/>
  <c r="M787" i="5"/>
  <c r="N787" i="5" s="1"/>
  <c r="O787" i="5" s="1"/>
  <c r="P787" i="5" s="1"/>
  <c r="Q787" i="5" s="1"/>
  <c r="R787" i="5" s="1"/>
  <c r="S787" i="5" s="1"/>
  <c r="K816" i="5"/>
  <c r="J816" i="5"/>
  <c r="L816" i="5" s="1"/>
  <c r="M816" i="5"/>
  <c r="N816" i="5" s="1"/>
  <c r="O816" i="5" s="1"/>
  <c r="P816" i="5" s="1"/>
  <c r="Q816" i="5" s="1"/>
  <c r="R816" i="5" s="1"/>
  <c r="S816" i="5" s="1"/>
  <c r="K643" i="5"/>
  <c r="K645" i="5"/>
  <c r="K647" i="5"/>
  <c r="K649" i="5"/>
  <c r="K651" i="5"/>
  <c r="K653" i="5"/>
  <c r="K655" i="5"/>
  <c r="K657" i="5"/>
  <c r="K659" i="5"/>
  <c r="K661" i="5"/>
  <c r="K663" i="5"/>
  <c r="K665" i="5"/>
  <c r="K667" i="5"/>
  <c r="K669" i="5"/>
  <c r="K671" i="5"/>
  <c r="K673" i="5"/>
  <c r="K675" i="5"/>
  <c r="K677" i="5"/>
  <c r="K679" i="5"/>
  <c r="K681" i="5"/>
  <c r="K683" i="5"/>
  <c r="K685" i="5"/>
  <c r="K687" i="5"/>
  <c r="K689" i="5"/>
  <c r="K691" i="5"/>
  <c r="K693" i="5"/>
  <c r="K695" i="5"/>
  <c r="K697" i="5"/>
  <c r="K699" i="5"/>
  <c r="K701" i="5"/>
  <c r="M705" i="5"/>
  <c r="N705" i="5" s="1"/>
  <c r="O705" i="5" s="1"/>
  <c r="P705" i="5" s="1"/>
  <c r="Q705" i="5" s="1"/>
  <c r="R705" i="5" s="1"/>
  <c r="S705" i="5" s="1"/>
  <c r="M709" i="5"/>
  <c r="N709" i="5" s="1"/>
  <c r="O709" i="5" s="1"/>
  <c r="P709" i="5" s="1"/>
  <c r="Q709" i="5" s="1"/>
  <c r="R709" i="5" s="1"/>
  <c r="S709" i="5" s="1"/>
  <c r="M713" i="5"/>
  <c r="N713" i="5" s="1"/>
  <c r="O713" i="5" s="1"/>
  <c r="P713" i="5" s="1"/>
  <c r="Q713" i="5" s="1"/>
  <c r="R713" i="5" s="1"/>
  <c r="S713" i="5" s="1"/>
  <c r="M717" i="5"/>
  <c r="N717" i="5" s="1"/>
  <c r="O717" i="5" s="1"/>
  <c r="P717" i="5" s="1"/>
  <c r="Q717" i="5" s="1"/>
  <c r="R717" i="5" s="1"/>
  <c r="S717" i="5" s="1"/>
  <c r="M721" i="5"/>
  <c r="N721" i="5" s="1"/>
  <c r="O721" i="5" s="1"/>
  <c r="P721" i="5" s="1"/>
  <c r="Q721" i="5" s="1"/>
  <c r="R721" i="5" s="1"/>
  <c r="S721" i="5" s="1"/>
  <c r="M725" i="5"/>
  <c r="N725" i="5" s="1"/>
  <c r="O725" i="5" s="1"/>
  <c r="P725" i="5" s="1"/>
  <c r="Q725" i="5" s="1"/>
  <c r="R725" i="5" s="1"/>
  <c r="S725" i="5" s="1"/>
  <c r="M729" i="5"/>
  <c r="N729" i="5" s="1"/>
  <c r="O729" i="5" s="1"/>
  <c r="P729" i="5" s="1"/>
  <c r="Q729" i="5" s="1"/>
  <c r="R729" i="5" s="1"/>
  <c r="S729" i="5" s="1"/>
  <c r="M733" i="5"/>
  <c r="N733" i="5" s="1"/>
  <c r="O733" i="5" s="1"/>
  <c r="P733" i="5" s="1"/>
  <c r="Q733" i="5" s="1"/>
  <c r="R733" i="5" s="1"/>
  <c r="S733" i="5" s="1"/>
  <c r="M737" i="5"/>
  <c r="N737" i="5" s="1"/>
  <c r="O737" i="5" s="1"/>
  <c r="P737" i="5" s="1"/>
  <c r="Q737" i="5" s="1"/>
  <c r="R737" i="5" s="1"/>
  <c r="S737" i="5" s="1"/>
  <c r="M741" i="5"/>
  <c r="N741" i="5" s="1"/>
  <c r="O741" i="5" s="1"/>
  <c r="P741" i="5" s="1"/>
  <c r="Q741" i="5" s="1"/>
  <c r="R741" i="5" s="1"/>
  <c r="S741" i="5" s="1"/>
  <c r="M745" i="5"/>
  <c r="N745" i="5" s="1"/>
  <c r="O745" i="5" s="1"/>
  <c r="P745" i="5" s="1"/>
  <c r="Q745" i="5" s="1"/>
  <c r="R745" i="5" s="1"/>
  <c r="S745" i="5" s="1"/>
  <c r="M749" i="5"/>
  <c r="N749" i="5" s="1"/>
  <c r="O749" i="5" s="1"/>
  <c r="P749" i="5" s="1"/>
  <c r="Q749" i="5" s="1"/>
  <c r="R749" i="5" s="1"/>
  <c r="S749" i="5" s="1"/>
  <c r="M753" i="5"/>
  <c r="N753" i="5" s="1"/>
  <c r="O753" i="5" s="1"/>
  <c r="P753" i="5" s="1"/>
  <c r="Q753" i="5" s="1"/>
  <c r="R753" i="5" s="1"/>
  <c r="S753" i="5" s="1"/>
  <c r="M757" i="5"/>
  <c r="N757" i="5" s="1"/>
  <c r="O757" i="5" s="1"/>
  <c r="P757" i="5" s="1"/>
  <c r="Q757" i="5" s="1"/>
  <c r="R757" i="5" s="1"/>
  <c r="S757" i="5" s="1"/>
  <c r="M761" i="5"/>
  <c r="N761" i="5" s="1"/>
  <c r="O761" i="5" s="1"/>
  <c r="P761" i="5" s="1"/>
  <c r="Q761" i="5" s="1"/>
  <c r="R761" i="5" s="1"/>
  <c r="S761" i="5" s="1"/>
  <c r="M765" i="5"/>
  <c r="N765" i="5" s="1"/>
  <c r="O765" i="5" s="1"/>
  <c r="P765" i="5" s="1"/>
  <c r="Q765" i="5" s="1"/>
  <c r="R765" i="5" s="1"/>
  <c r="S765" i="5" s="1"/>
  <c r="M769" i="5"/>
  <c r="N769" i="5" s="1"/>
  <c r="O769" i="5" s="1"/>
  <c r="P769" i="5" s="1"/>
  <c r="Q769" i="5" s="1"/>
  <c r="R769" i="5" s="1"/>
  <c r="S769" i="5" s="1"/>
  <c r="M773" i="5"/>
  <c r="N773" i="5" s="1"/>
  <c r="O773" i="5" s="1"/>
  <c r="P773" i="5" s="1"/>
  <c r="Q773" i="5" s="1"/>
  <c r="R773" i="5" s="1"/>
  <c r="S773" i="5" s="1"/>
  <c r="M777" i="5"/>
  <c r="N777" i="5" s="1"/>
  <c r="O777" i="5" s="1"/>
  <c r="P777" i="5" s="1"/>
  <c r="Q777" i="5" s="1"/>
  <c r="R777" i="5" s="1"/>
  <c r="S777" i="5" s="1"/>
  <c r="J797" i="5"/>
  <c r="L797" i="5" s="1"/>
  <c r="M797" i="5"/>
  <c r="N797" i="5" s="1"/>
  <c r="O797" i="5" s="1"/>
  <c r="P797" i="5" s="1"/>
  <c r="Q797" i="5" s="1"/>
  <c r="R797" i="5" s="1"/>
  <c r="S797" i="5" s="1"/>
  <c r="K797" i="5"/>
  <c r="K808" i="5"/>
  <c r="J808" i="5"/>
  <c r="L808" i="5" s="1"/>
  <c r="M808" i="5"/>
  <c r="N808" i="5" s="1"/>
  <c r="O808" i="5" s="1"/>
  <c r="P808" i="5" s="1"/>
  <c r="Q808" i="5" s="1"/>
  <c r="R808" i="5" s="1"/>
  <c r="S808" i="5" s="1"/>
  <c r="J829" i="5"/>
  <c r="L829" i="5" s="1"/>
  <c r="M829" i="5"/>
  <c r="N829" i="5" s="1"/>
  <c r="O829" i="5" s="1"/>
  <c r="P829" i="5" s="1"/>
  <c r="Q829" i="5" s="1"/>
  <c r="R829" i="5" s="1"/>
  <c r="S829" i="5" s="1"/>
  <c r="K829" i="5"/>
  <c r="K778" i="5"/>
  <c r="J778" i="5"/>
  <c r="L778" i="5" s="1"/>
  <c r="K780" i="5"/>
  <c r="J780" i="5"/>
  <c r="L780" i="5" s="1"/>
  <c r="K782" i="5"/>
  <c r="J782" i="5"/>
  <c r="L782" i="5" s="1"/>
  <c r="I785" i="5"/>
  <c r="K790" i="5"/>
  <c r="J790" i="5"/>
  <c r="L790" i="5" s="1"/>
  <c r="J821" i="5"/>
  <c r="L821" i="5" s="1"/>
  <c r="M821" i="5"/>
  <c r="N821" i="5" s="1"/>
  <c r="O821" i="5" s="1"/>
  <c r="P821" i="5" s="1"/>
  <c r="Q821" i="5" s="1"/>
  <c r="R821" i="5" s="1"/>
  <c r="S821" i="5" s="1"/>
  <c r="K821" i="5"/>
  <c r="J783" i="5"/>
  <c r="L783" i="5" s="1"/>
  <c r="M783" i="5"/>
  <c r="N783" i="5" s="1"/>
  <c r="O783" i="5" s="1"/>
  <c r="P783" i="5" s="1"/>
  <c r="Q783" i="5" s="1"/>
  <c r="R783" i="5" s="1"/>
  <c r="S783" i="5" s="1"/>
  <c r="K783" i="5"/>
  <c r="J784" i="5"/>
  <c r="L784" i="5" s="1"/>
  <c r="M784" i="5"/>
  <c r="N784" i="5" s="1"/>
  <c r="O784" i="5" s="1"/>
  <c r="P784" i="5" s="1"/>
  <c r="Q784" i="5" s="1"/>
  <c r="R784" i="5" s="1"/>
  <c r="S784" i="5" s="1"/>
  <c r="J789" i="5"/>
  <c r="L789" i="5" s="1"/>
  <c r="M789" i="5"/>
  <c r="N789" i="5" s="1"/>
  <c r="O789" i="5" s="1"/>
  <c r="P789" i="5" s="1"/>
  <c r="Q789" i="5" s="1"/>
  <c r="R789" i="5" s="1"/>
  <c r="S789" i="5" s="1"/>
  <c r="J793" i="5"/>
  <c r="L793" i="5" s="1"/>
  <c r="M793" i="5"/>
  <c r="N793" i="5" s="1"/>
  <c r="O793" i="5" s="1"/>
  <c r="P793" i="5" s="1"/>
  <c r="Q793" i="5" s="1"/>
  <c r="R793" i="5" s="1"/>
  <c r="S793" i="5" s="1"/>
  <c r="K793" i="5"/>
  <c r="K800" i="5"/>
  <c r="J800" i="5"/>
  <c r="L800" i="5" s="1"/>
  <c r="M800" i="5"/>
  <c r="N800" i="5" s="1"/>
  <c r="O800" i="5" s="1"/>
  <c r="P800" i="5" s="1"/>
  <c r="Q800" i="5" s="1"/>
  <c r="R800" i="5" s="1"/>
  <c r="S800" i="5" s="1"/>
  <c r="J813" i="5"/>
  <c r="L813" i="5" s="1"/>
  <c r="M813" i="5"/>
  <c r="N813" i="5" s="1"/>
  <c r="O813" i="5" s="1"/>
  <c r="P813" i="5" s="1"/>
  <c r="Q813" i="5" s="1"/>
  <c r="R813" i="5" s="1"/>
  <c r="S813" i="5" s="1"/>
  <c r="K813" i="5"/>
  <c r="K824" i="5"/>
  <c r="J824" i="5"/>
  <c r="L824" i="5" s="1"/>
  <c r="M824" i="5"/>
  <c r="N824" i="5" s="1"/>
  <c r="O824" i="5" s="1"/>
  <c r="P824" i="5" s="1"/>
  <c r="Q824" i="5" s="1"/>
  <c r="R824" i="5" s="1"/>
  <c r="S824" i="5" s="1"/>
  <c r="J795" i="5"/>
  <c r="L795" i="5" s="1"/>
  <c r="M795" i="5"/>
  <c r="N795" i="5" s="1"/>
  <c r="O795" i="5" s="1"/>
  <c r="P795" i="5" s="1"/>
  <c r="Q795" i="5" s="1"/>
  <c r="R795" i="5" s="1"/>
  <c r="S795" i="5" s="1"/>
  <c r="K798" i="5"/>
  <c r="J798" i="5"/>
  <c r="L798" i="5" s="1"/>
  <c r="J803" i="5"/>
  <c r="L803" i="5" s="1"/>
  <c r="M803" i="5"/>
  <c r="N803" i="5" s="1"/>
  <c r="O803" i="5" s="1"/>
  <c r="P803" i="5" s="1"/>
  <c r="Q803" i="5" s="1"/>
  <c r="R803" i="5" s="1"/>
  <c r="S803" i="5" s="1"/>
  <c r="K806" i="5"/>
  <c r="J806" i="5"/>
  <c r="L806" i="5" s="1"/>
  <c r="J811" i="5"/>
  <c r="L811" i="5" s="1"/>
  <c r="M811" i="5"/>
  <c r="N811" i="5" s="1"/>
  <c r="O811" i="5" s="1"/>
  <c r="P811" i="5" s="1"/>
  <c r="Q811" i="5" s="1"/>
  <c r="R811" i="5" s="1"/>
  <c r="S811" i="5" s="1"/>
  <c r="K814" i="5"/>
  <c r="J814" i="5"/>
  <c r="L814" i="5" s="1"/>
  <c r="J819" i="5"/>
  <c r="L819" i="5" s="1"/>
  <c r="M819" i="5"/>
  <c r="N819" i="5" s="1"/>
  <c r="O819" i="5" s="1"/>
  <c r="P819" i="5" s="1"/>
  <c r="Q819" i="5" s="1"/>
  <c r="R819" i="5" s="1"/>
  <c r="S819" i="5" s="1"/>
  <c r="K822" i="5"/>
  <c r="J822" i="5"/>
  <c r="L822" i="5" s="1"/>
  <c r="J827" i="5"/>
  <c r="L827" i="5" s="1"/>
  <c r="M827" i="5"/>
  <c r="N827" i="5" s="1"/>
  <c r="O827" i="5" s="1"/>
  <c r="P827" i="5" s="1"/>
  <c r="Q827" i="5" s="1"/>
  <c r="R827" i="5" s="1"/>
  <c r="S827" i="5" s="1"/>
  <c r="K834" i="5"/>
  <c r="M834" i="5"/>
  <c r="N834" i="5" s="1"/>
  <c r="O834" i="5" s="1"/>
  <c r="P834" i="5" s="1"/>
  <c r="Q834" i="5" s="1"/>
  <c r="R834" i="5" s="1"/>
  <c r="S834" i="5" s="1"/>
  <c r="J834" i="5"/>
  <c r="L834" i="5" s="1"/>
  <c r="M863" i="5"/>
  <c r="N863" i="5" s="1"/>
  <c r="O863" i="5" s="1"/>
  <c r="P863" i="5" s="1"/>
  <c r="Q863" i="5" s="1"/>
  <c r="R863" i="5" s="1"/>
  <c r="S863" i="5" s="1"/>
  <c r="K863" i="5"/>
  <c r="J863" i="5"/>
  <c r="L863" i="5" s="1"/>
  <c r="J876" i="5"/>
  <c r="L876" i="5" s="1"/>
  <c r="M876" i="5"/>
  <c r="N876" i="5" s="1"/>
  <c r="O876" i="5" s="1"/>
  <c r="P876" i="5" s="1"/>
  <c r="Q876" i="5" s="1"/>
  <c r="R876" i="5" s="1"/>
  <c r="S876" i="5" s="1"/>
  <c r="K876" i="5"/>
  <c r="K796" i="5"/>
  <c r="J796" i="5"/>
  <c r="L796" i="5" s="1"/>
  <c r="J801" i="5"/>
  <c r="L801" i="5" s="1"/>
  <c r="M801" i="5"/>
  <c r="N801" i="5" s="1"/>
  <c r="O801" i="5" s="1"/>
  <c r="P801" i="5" s="1"/>
  <c r="Q801" i="5" s="1"/>
  <c r="R801" i="5" s="1"/>
  <c r="S801" i="5" s="1"/>
  <c r="K804" i="5"/>
  <c r="J804" i="5"/>
  <c r="L804" i="5" s="1"/>
  <c r="M806" i="5"/>
  <c r="N806" i="5" s="1"/>
  <c r="O806" i="5" s="1"/>
  <c r="P806" i="5" s="1"/>
  <c r="Q806" i="5" s="1"/>
  <c r="R806" i="5" s="1"/>
  <c r="S806" i="5" s="1"/>
  <c r="J809" i="5"/>
  <c r="L809" i="5" s="1"/>
  <c r="M809" i="5"/>
  <c r="N809" i="5" s="1"/>
  <c r="O809" i="5" s="1"/>
  <c r="P809" i="5" s="1"/>
  <c r="Q809" i="5" s="1"/>
  <c r="R809" i="5" s="1"/>
  <c r="S809" i="5" s="1"/>
  <c r="K812" i="5"/>
  <c r="J812" i="5"/>
  <c r="L812" i="5" s="1"/>
  <c r="M814" i="5"/>
  <c r="N814" i="5" s="1"/>
  <c r="O814" i="5" s="1"/>
  <c r="P814" i="5" s="1"/>
  <c r="Q814" i="5" s="1"/>
  <c r="R814" i="5" s="1"/>
  <c r="S814" i="5" s="1"/>
  <c r="J817" i="5"/>
  <c r="L817" i="5" s="1"/>
  <c r="M817" i="5"/>
  <c r="N817" i="5" s="1"/>
  <c r="O817" i="5" s="1"/>
  <c r="P817" i="5" s="1"/>
  <c r="Q817" i="5" s="1"/>
  <c r="R817" i="5" s="1"/>
  <c r="S817" i="5" s="1"/>
  <c r="K820" i="5"/>
  <c r="J820" i="5"/>
  <c r="L820" i="5" s="1"/>
  <c r="M822" i="5"/>
  <c r="N822" i="5" s="1"/>
  <c r="O822" i="5" s="1"/>
  <c r="P822" i="5" s="1"/>
  <c r="Q822" i="5" s="1"/>
  <c r="R822" i="5" s="1"/>
  <c r="S822" i="5" s="1"/>
  <c r="J825" i="5"/>
  <c r="L825" i="5" s="1"/>
  <c r="M825" i="5"/>
  <c r="N825" i="5" s="1"/>
  <c r="O825" i="5" s="1"/>
  <c r="P825" i="5" s="1"/>
  <c r="Q825" i="5" s="1"/>
  <c r="R825" i="5" s="1"/>
  <c r="S825" i="5" s="1"/>
  <c r="K828" i="5"/>
  <c r="J828" i="5"/>
  <c r="L828" i="5" s="1"/>
  <c r="M841" i="5"/>
  <c r="N841" i="5" s="1"/>
  <c r="O841" i="5" s="1"/>
  <c r="P841" i="5" s="1"/>
  <c r="Q841" i="5" s="1"/>
  <c r="R841" i="5" s="1"/>
  <c r="S841" i="5" s="1"/>
  <c r="K841" i="5"/>
  <c r="J841" i="5"/>
  <c r="L841" i="5" s="1"/>
  <c r="M843" i="5"/>
  <c r="N843" i="5" s="1"/>
  <c r="O843" i="5" s="1"/>
  <c r="P843" i="5" s="1"/>
  <c r="Q843" i="5" s="1"/>
  <c r="R843" i="5" s="1"/>
  <c r="S843" i="5" s="1"/>
  <c r="K843" i="5"/>
  <c r="J843" i="5"/>
  <c r="L843" i="5" s="1"/>
  <c r="M845" i="5"/>
  <c r="N845" i="5" s="1"/>
  <c r="O845" i="5" s="1"/>
  <c r="P845" i="5" s="1"/>
  <c r="Q845" i="5" s="1"/>
  <c r="R845" i="5" s="1"/>
  <c r="S845" i="5" s="1"/>
  <c r="K845" i="5"/>
  <c r="J845" i="5"/>
  <c r="L845" i="5" s="1"/>
  <c r="M847" i="5"/>
  <c r="N847" i="5" s="1"/>
  <c r="O847" i="5" s="1"/>
  <c r="P847" i="5" s="1"/>
  <c r="Q847" i="5" s="1"/>
  <c r="R847" i="5" s="1"/>
  <c r="S847" i="5" s="1"/>
  <c r="K847" i="5"/>
  <c r="J847" i="5"/>
  <c r="L847" i="5" s="1"/>
  <c r="M849" i="5"/>
  <c r="N849" i="5" s="1"/>
  <c r="O849" i="5" s="1"/>
  <c r="P849" i="5" s="1"/>
  <c r="Q849" i="5" s="1"/>
  <c r="R849" i="5" s="1"/>
  <c r="S849" i="5" s="1"/>
  <c r="K849" i="5"/>
  <c r="J849" i="5"/>
  <c r="L849" i="5" s="1"/>
  <c r="M851" i="5"/>
  <c r="N851" i="5" s="1"/>
  <c r="O851" i="5" s="1"/>
  <c r="P851" i="5" s="1"/>
  <c r="Q851" i="5" s="1"/>
  <c r="R851" i="5" s="1"/>
  <c r="S851" i="5" s="1"/>
  <c r="K851" i="5"/>
  <c r="J851" i="5"/>
  <c r="L851" i="5" s="1"/>
  <c r="M855" i="5"/>
  <c r="N855" i="5" s="1"/>
  <c r="O855" i="5" s="1"/>
  <c r="P855" i="5" s="1"/>
  <c r="Q855" i="5" s="1"/>
  <c r="R855" i="5" s="1"/>
  <c r="S855" i="5" s="1"/>
  <c r="K855" i="5"/>
  <c r="J855" i="5"/>
  <c r="L855" i="5" s="1"/>
  <c r="M857" i="5"/>
  <c r="N857" i="5" s="1"/>
  <c r="O857" i="5" s="1"/>
  <c r="P857" i="5" s="1"/>
  <c r="Q857" i="5" s="1"/>
  <c r="R857" i="5" s="1"/>
  <c r="S857" i="5" s="1"/>
  <c r="K857" i="5"/>
  <c r="J857" i="5"/>
  <c r="L857" i="5" s="1"/>
  <c r="M865" i="5"/>
  <c r="N865" i="5" s="1"/>
  <c r="O865" i="5" s="1"/>
  <c r="P865" i="5" s="1"/>
  <c r="Q865" i="5" s="1"/>
  <c r="R865" i="5" s="1"/>
  <c r="S865" i="5" s="1"/>
  <c r="K865" i="5"/>
  <c r="J865" i="5"/>
  <c r="L865" i="5" s="1"/>
  <c r="K794" i="5"/>
  <c r="J794" i="5"/>
  <c r="L794" i="5" s="1"/>
  <c r="M796" i="5"/>
  <c r="N796" i="5" s="1"/>
  <c r="O796" i="5" s="1"/>
  <c r="P796" i="5" s="1"/>
  <c r="Q796" i="5" s="1"/>
  <c r="R796" i="5" s="1"/>
  <c r="S796" i="5" s="1"/>
  <c r="J799" i="5"/>
  <c r="L799" i="5" s="1"/>
  <c r="M799" i="5"/>
  <c r="N799" i="5" s="1"/>
  <c r="O799" i="5" s="1"/>
  <c r="P799" i="5" s="1"/>
  <c r="Q799" i="5" s="1"/>
  <c r="R799" i="5" s="1"/>
  <c r="S799" i="5" s="1"/>
  <c r="K802" i="5"/>
  <c r="J802" i="5"/>
  <c r="L802" i="5" s="1"/>
  <c r="M804" i="5"/>
  <c r="N804" i="5" s="1"/>
  <c r="O804" i="5" s="1"/>
  <c r="P804" i="5" s="1"/>
  <c r="Q804" i="5" s="1"/>
  <c r="R804" i="5" s="1"/>
  <c r="S804" i="5" s="1"/>
  <c r="J807" i="5"/>
  <c r="L807" i="5" s="1"/>
  <c r="M807" i="5"/>
  <c r="N807" i="5" s="1"/>
  <c r="O807" i="5" s="1"/>
  <c r="P807" i="5" s="1"/>
  <c r="Q807" i="5" s="1"/>
  <c r="R807" i="5" s="1"/>
  <c r="S807" i="5" s="1"/>
  <c r="K810" i="5"/>
  <c r="J810" i="5"/>
  <c r="L810" i="5" s="1"/>
  <c r="J815" i="5"/>
  <c r="L815" i="5" s="1"/>
  <c r="M815" i="5"/>
  <c r="N815" i="5" s="1"/>
  <c r="O815" i="5" s="1"/>
  <c r="P815" i="5" s="1"/>
  <c r="Q815" i="5" s="1"/>
  <c r="R815" i="5" s="1"/>
  <c r="S815" i="5" s="1"/>
  <c r="K818" i="5"/>
  <c r="J818" i="5"/>
  <c r="L818" i="5" s="1"/>
  <c r="J823" i="5"/>
  <c r="L823" i="5" s="1"/>
  <c r="M823" i="5"/>
  <c r="N823" i="5" s="1"/>
  <c r="O823" i="5" s="1"/>
  <c r="P823" i="5" s="1"/>
  <c r="Q823" i="5" s="1"/>
  <c r="R823" i="5" s="1"/>
  <c r="S823" i="5" s="1"/>
  <c r="K826" i="5"/>
  <c r="J826" i="5"/>
  <c r="L826" i="5" s="1"/>
  <c r="K830" i="5"/>
  <c r="M830" i="5"/>
  <c r="N830" i="5" s="1"/>
  <c r="O830" i="5" s="1"/>
  <c r="P830" i="5" s="1"/>
  <c r="Q830" i="5" s="1"/>
  <c r="R830" i="5" s="1"/>
  <c r="S830" i="5" s="1"/>
  <c r="J830" i="5"/>
  <c r="L830" i="5" s="1"/>
  <c r="K838" i="5"/>
  <c r="M838" i="5"/>
  <c r="N838" i="5" s="1"/>
  <c r="O838" i="5" s="1"/>
  <c r="P838" i="5" s="1"/>
  <c r="Q838" i="5" s="1"/>
  <c r="R838" i="5" s="1"/>
  <c r="S838" i="5" s="1"/>
  <c r="J838" i="5"/>
  <c r="L838" i="5" s="1"/>
  <c r="M859" i="5"/>
  <c r="N859" i="5" s="1"/>
  <c r="O859" i="5" s="1"/>
  <c r="P859" i="5" s="1"/>
  <c r="Q859" i="5" s="1"/>
  <c r="R859" i="5" s="1"/>
  <c r="S859" i="5" s="1"/>
  <c r="K859" i="5"/>
  <c r="J859" i="5"/>
  <c r="L859" i="5" s="1"/>
  <c r="M833" i="5"/>
  <c r="N833" i="5" s="1"/>
  <c r="O833" i="5" s="1"/>
  <c r="P833" i="5" s="1"/>
  <c r="Q833" i="5" s="1"/>
  <c r="R833" i="5" s="1"/>
  <c r="S833" i="5" s="1"/>
  <c r="K833" i="5"/>
  <c r="M837" i="5"/>
  <c r="N837" i="5" s="1"/>
  <c r="O837" i="5" s="1"/>
  <c r="P837" i="5" s="1"/>
  <c r="Q837" i="5" s="1"/>
  <c r="R837" i="5" s="1"/>
  <c r="S837" i="5" s="1"/>
  <c r="K837" i="5"/>
  <c r="K840" i="5"/>
  <c r="J840" i="5"/>
  <c r="L840" i="5" s="1"/>
  <c r="M840" i="5"/>
  <c r="N840" i="5" s="1"/>
  <c r="O840" i="5" s="1"/>
  <c r="P840" i="5" s="1"/>
  <c r="Q840" i="5" s="1"/>
  <c r="R840" i="5" s="1"/>
  <c r="S840" i="5" s="1"/>
  <c r="K842" i="5"/>
  <c r="J842" i="5"/>
  <c r="L842" i="5" s="1"/>
  <c r="M842" i="5"/>
  <c r="N842" i="5" s="1"/>
  <c r="O842" i="5" s="1"/>
  <c r="P842" i="5" s="1"/>
  <c r="Q842" i="5" s="1"/>
  <c r="R842" i="5" s="1"/>
  <c r="S842" i="5" s="1"/>
  <c r="K844" i="5"/>
  <c r="J844" i="5"/>
  <c r="L844" i="5" s="1"/>
  <c r="M844" i="5"/>
  <c r="N844" i="5" s="1"/>
  <c r="O844" i="5" s="1"/>
  <c r="P844" i="5" s="1"/>
  <c r="Q844" i="5" s="1"/>
  <c r="R844" i="5" s="1"/>
  <c r="S844" i="5" s="1"/>
  <c r="K846" i="5"/>
  <c r="J846" i="5"/>
  <c r="L846" i="5" s="1"/>
  <c r="M846" i="5"/>
  <c r="N846" i="5" s="1"/>
  <c r="O846" i="5" s="1"/>
  <c r="P846" i="5" s="1"/>
  <c r="Q846" i="5" s="1"/>
  <c r="R846" i="5" s="1"/>
  <c r="S846" i="5" s="1"/>
  <c r="K848" i="5"/>
  <c r="J848" i="5"/>
  <c r="L848" i="5" s="1"/>
  <c r="M848" i="5"/>
  <c r="N848" i="5" s="1"/>
  <c r="O848" i="5" s="1"/>
  <c r="P848" i="5" s="1"/>
  <c r="Q848" i="5" s="1"/>
  <c r="R848" i="5" s="1"/>
  <c r="S848" i="5" s="1"/>
  <c r="K850" i="5"/>
  <c r="J850" i="5"/>
  <c r="L850" i="5" s="1"/>
  <c r="M850" i="5"/>
  <c r="N850" i="5" s="1"/>
  <c r="O850" i="5" s="1"/>
  <c r="P850" i="5" s="1"/>
  <c r="Q850" i="5" s="1"/>
  <c r="R850" i="5" s="1"/>
  <c r="S850" i="5" s="1"/>
  <c r="K852" i="5"/>
  <c r="J852" i="5"/>
  <c r="L852" i="5" s="1"/>
  <c r="M852" i="5"/>
  <c r="N852" i="5" s="1"/>
  <c r="O852" i="5" s="1"/>
  <c r="P852" i="5" s="1"/>
  <c r="Q852" i="5" s="1"/>
  <c r="R852" i="5" s="1"/>
  <c r="S852" i="5" s="1"/>
  <c r="M853" i="5"/>
  <c r="N853" i="5" s="1"/>
  <c r="O853" i="5" s="1"/>
  <c r="P853" i="5" s="1"/>
  <c r="Q853" i="5" s="1"/>
  <c r="R853" i="5" s="1"/>
  <c r="S853" i="5" s="1"/>
  <c r="K853" i="5"/>
  <c r="K854" i="5"/>
  <c r="J854" i="5"/>
  <c r="L854" i="5" s="1"/>
  <c r="M854" i="5"/>
  <c r="N854" i="5" s="1"/>
  <c r="O854" i="5" s="1"/>
  <c r="P854" i="5" s="1"/>
  <c r="Q854" i="5" s="1"/>
  <c r="R854" i="5" s="1"/>
  <c r="S854" i="5" s="1"/>
  <c r="M867" i="5"/>
  <c r="N867" i="5" s="1"/>
  <c r="O867" i="5" s="1"/>
  <c r="P867" i="5" s="1"/>
  <c r="Q867" i="5" s="1"/>
  <c r="R867" i="5" s="1"/>
  <c r="S867" i="5" s="1"/>
  <c r="K867" i="5"/>
  <c r="J867" i="5"/>
  <c r="L867" i="5" s="1"/>
  <c r="K832" i="5"/>
  <c r="M832" i="5"/>
  <c r="N832" i="5" s="1"/>
  <c r="O832" i="5" s="1"/>
  <c r="P832" i="5" s="1"/>
  <c r="Q832" i="5" s="1"/>
  <c r="R832" i="5" s="1"/>
  <c r="S832" i="5" s="1"/>
  <c r="K836" i="5"/>
  <c r="M836" i="5"/>
  <c r="N836" i="5" s="1"/>
  <c r="O836" i="5" s="1"/>
  <c r="P836" i="5" s="1"/>
  <c r="Q836" i="5" s="1"/>
  <c r="R836" i="5" s="1"/>
  <c r="S836" i="5" s="1"/>
  <c r="J853" i="5"/>
  <c r="L853" i="5" s="1"/>
  <c r="K856" i="5"/>
  <c r="J856" i="5"/>
  <c r="L856" i="5" s="1"/>
  <c r="M856" i="5"/>
  <c r="N856" i="5" s="1"/>
  <c r="O856" i="5" s="1"/>
  <c r="P856" i="5" s="1"/>
  <c r="Q856" i="5" s="1"/>
  <c r="R856" i="5" s="1"/>
  <c r="S856" i="5" s="1"/>
  <c r="K858" i="5"/>
  <c r="J858" i="5"/>
  <c r="L858" i="5" s="1"/>
  <c r="M858" i="5"/>
  <c r="N858" i="5" s="1"/>
  <c r="O858" i="5" s="1"/>
  <c r="P858" i="5" s="1"/>
  <c r="Q858" i="5" s="1"/>
  <c r="R858" i="5" s="1"/>
  <c r="S858" i="5" s="1"/>
  <c r="K860" i="5"/>
  <c r="J860" i="5"/>
  <c r="L860" i="5" s="1"/>
  <c r="M860" i="5"/>
  <c r="N860" i="5" s="1"/>
  <c r="O860" i="5" s="1"/>
  <c r="P860" i="5" s="1"/>
  <c r="Q860" i="5" s="1"/>
  <c r="R860" i="5" s="1"/>
  <c r="S860" i="5" s="1"/>
  <c r="K862" i="5"/>
  <c r="J862" i="5"/>
  <c r="L862" i="5" s="1"/>
  <c r="M862" i="5"/>
  <c r="N862" i="5" s="1"/>
  <c r="O862" i="5" s="1"/>
  <c r="P862" i="5" s="1"/>
  <c r="Q862" i="5" s="1"/>
  <c r="R862" i="5" s="1"/>
  <c r="S862" i="5" s="1"/>
  <c r="K864" i="5"/>
  <c r="J864" i="5"/>
  <c r="L864" i="5" s="1"/>
  <c r="M864" i="5"/>
  <c r="N864" i="5" s="1"/>
  <c r="O864" i="5" s="1"/>
  <c r="P864" i="5" s="1"/>
  <c r="Q864" i="5" s="1"/>
  <c r="R864" i="5" s="1"/>
  <c r="S864" i="5" s="1"/>
  <c r="K866" i="5"/>
  <c r="J866" i="5"/>
  <c r="L866" i="5" s="1"/>
  <c r="M866" i="5"/>
  <c r="N866" i="5" s="1"/>
  <c r="O866" i="5" s="1"/>
  <c r="P866" i="5" s="1"/>
  <c r="Q866" i="5" s="1"/>
  <c r="R866" i="5" s="1"/>
  <c r="S866" i="5" s="1"/>
  <c r="M873" i="5"/>
  <c r="N873" i="5" s="1"/>
  <c r="O873" i="5" s="1"/>
  <c r="P873" i="5" s="1"/>
  <c r="Q873" i="5" s="1"/>
  <c r="R873" i="5" s="1"/>
  <c r="S873" i="5" s="1"/>
  <c r="K873" i="5"/>
  <c r="J874" i="5"/>
  <c r="L874" i="5" s="1"/>
  <c r="K874" i="5"/>
  <c r="M874" i="5"/>
  <c r="N874" i="5" s="1"/>
  <c r="O874" i="5" s="1"/>
  <c r="P874" i="5" s="1"/>
  <c r="Q874" i="5" s="1"/>
  <c r="R874" i="5" s="1"/>
  <c r="S874" i="5" s="1"/>
  <c r="M875" i="5"/>
  <c r="N875" i="5" s="1"/>
  <c r="O875" i="5" s="1"/>
  <c r="P875" i="5" s="1"/>
  <c r="Q875" i="5" s="1"/>
  <c r="R875" i="5" s="1"/>
  <c r="S875" i="5" s="1"/>
  <c r="K875" i="5"/>
  <c r="J875" i="5"/>
  <c r="L875" i="5" s="1"/>
  <c r="I831" i="5"/>
  <c r="J833" i="5"/>
  <c r="L833" i="5" s="1"/>
  <c r="I835" i="5"/>
  <c r="J837" i="5"/>
  <c r="L837" i="5" s="1"/>
  <c r="I839" i="5"/>
  <c r="J868" i="5"/>
  <c r="L868" i="5" s="1"/>
  <c r="M868" i="5"/>
  <c r="N868" i="5" s="1"/>
  <c r="O868" i="5" s="1"/>
  <c r="P868" i="5" s="1"/>
  <c r="Q868" i="5" s="1"/>
  <c r="R868" i="5" s="1"/>
  <c r="S868" i="5" s="1"/>
  <c r="J870" i="5"/>
  <c r="L870" i="5" s="1"/>
  <c r="M870" i="5"/>
  <c r="N870" i="5" s="1"/>
  <c r="O870" i="5" s="1"/>
  <c r="P870" i="5" s="1"/>
  <c r="Q870" i="5" s="1"/>
  <c r="R870" i="5" s="1"/>
  <c r="S870" i="5" s="1"/>
  <c r="K870" i="5"/>
  <c r="J871" i="5"/>
  <c r="L871" i="5" s="1"/>
  <c r="M871" i="5"/>
  <c r="N871" i="5" s="1"/>
  <c r="O871" i="5" s="1"/>
  <c r="P871" i="5" s="1"/>
  <c r="Q871" i="5" s="1"/>
  <c r="R871" i="5" s="1"/>
  <c r="S871" i="5" s="1"/>
  <c r="J872" i="5"/>
  <c r="L872" i="5" s="1"/>
  <c r="K872" i="5"/>
  <c r="I878" i="5"/>
  <c r="I882" i="5"/>
  <c r="I884" i="5"/>
  <c r="K886" i="5"/>
  <c r="J886" i="5"/>
  <c r="L886" i="5" s="1"/>
  <c r="M886" i="5"/>
  <c r="N886" i="5" s="1"/>
  <c r="O886" i="5" s="1"/>
  <c r="P886" i="5" s="1"/>
  <c r="Q886" i="5" s="1"/>
  <c r="R886" i="5" s="1"/>
  <c r="S886" i="5" s="1"/>
  <c r="K894" i="5"/>
  <c r="J894" i="5"/>
  <c r="L894" i="5" s="1"/>
  <c r="M894" i="5"/>
  <c r="N894" i="5" s="1"/>
  <c r="O894" i="5" s="1"/>
  <c r="P894" i="5" s="1"/>
  <c r="Q894" i="5" s="1"/>
  <c r="R894" i="5" s="1"/>
  <c r="S894" i="5" s="1"/>
  <c r="K902" i="5"/>
  <c r="J902" i="5"/>
  <c r="L902" i="5" s="1"/>
  <c r="M902" i="5"/>
  <c r="N902" i="5" s="1"/>
  <c r="O902" i="5" s="1"/>
  <c r="P902" i="5" s="1"/>
  <c r="Q902" i="5" s="1"/>
  <c r="R902" i="5" s="1"/>
  <c r="S902" i="5" s="1"/>
  <c r="K908" i="5"/>
  <c r="J908" i="5"/>
  <c r="L908" i="5" s="1"/>
  <c r="M908" i="5"/>
  <c r="N908" i="5" s="1"/>
  <c r="O908" i="5" s="1"/>
  <c r="P908" i="5" s="1"/>
  <c r="Q908" i="5" s="1"/>
  <c r="R908" i="5" s="1"/>
  <c r="S908" i="5" s="1"/>
  <c r="K912" i="5"/>
  <c r="J912" i="5"/>
  <c r="L912" i="5" s="1"/>
  <c r="M912" i="5"/>
  <c r="N912" i="5" s="1"/>
  <c r="O912" i="5" s="1"/>
  <c r="P912" i="5" s="1"/>
  <c r="Q912" i="5" s="1"/>
  <c r="R912" i="5" s="1"/>
  <c r="S912" i="5" s="1"/>
  <c r="K892" i="5"/>
  <c r="J892" i="5"/>
  <c r="L892" i="5" s="1"/>
  <c r="M892" i="5"/>
  <c r="N892" i="5" s="1"/>
  <c r="O892" i="5" s="1"/>
  <c r="P892" i="5" s="1"/>
  <c r="Q892" i="5" s="1"/>
  <c r="R892" i="5" s="1"/>
  <c r="S892" i="5" s="1"/>
  <c r="K900" i="5"/>
  <c r="J900" i="5"/>
  <c r="L900" i="5" s="1"/>
  <c r="M900" i="5"/>
  <c r="N900" i="5" s="1"/>
  <c r="O900" i="5" s="1"/>
  <c r="P900" i="5" s="1"/>
  <c r="Q900" i="5" s="1"/>
  <c r="R900" i="5" s="1"/>
  <c r="S900" i="5" s="1"/>
  <c r="J909" i="5"/>
  <c r="L909" i="5" s="1"/>
  <c r="M909" i="5"/>
  <c r="N909" i="5" s="1"/>
  <c r="O909" i="5" s="1"/>
  <c r="P909" i="5" s="1"/>
  <c r="Q909" i="5" s="1"/>
  <c r="R909" i="5" s="1"/>
  <c r="S909" i="5" s="1"/>
  <c r="K909" i="5"/>
  <c r="M879" i="5"/>
  <c r="N879" i="5" s="1"/>
  <c r="O879" i="5" s="1"/>
  <c r="P879" i="5" s="1"/>
  <c r="Q879" i="5" s="1"/>
  <c r="R879" i="5" s="1"/>
  <c r="S879" i="5" s="1"/>
  <c r="I880" i="5"/>
  <c r="K890" i="5"/>
  <c r="J890" i="5"/>
  <c r="L890" i="5" s="1"/>
  <c r="M890" i="5"/>
  <c r="N890" i="5" s="1"/>
  <c r="O890" i="5" s="1"/>
  <c r="P890" i="5" s="1"/>
  <c r="Q890" i="5" s="1"/>
  <c r="R890" i="5" s="1"/>
  <c r="S890" i="5" s="1"/>
  <c r="K898" i="5"/>
  <c r="J898" i="5"/>
  <c r="L898" i="5" s="1"/>
  <c r="M898" i="5"/>
  <c r="N898" i="5" s="1"/>
  <c r="O898" i="5" s="1"/>
  <c r="P898" i="5" s="1"/>
  <c r="Q898" i="5" s="1"/>
  <c r="R898" i="5" s="1"/>
  <c r="S898" i="5" s="1"/>
  <c r="K906" i="5"/>
  <c r="J906" i="5"/>
  <c r="L906" i="5" s="1"/>
  <c r="M906" i="5"/>
  <c r="N906" i="5" s="1"/>
  <c r="O906" i="5" s="1"/>
  <c r="P906" i="5" s="1"/>
  <c r="Q906" i="5" s="1"/>
  <c r="R906" i="5" s="1"/>
  <c r="S906" i="5" s="1"/>
  <c r="K910" i="5"/>
  <c r="J910" i="5"/>
  <c r="L910" i="5" s="1"/>
  <c r="M910" i="5"/>
  <c r="N910" i="5" s="1"/>
  <c r="O910" i="5" s="1"/>
  <c r="P910" i="5" s="1"/>
  <c r="Q910" i="5" s="1"/>
  <c r="R910" i="5" s="1"/>
  <c r="S910" i="5" s="1"/>
  <c r="K883" i="5"/>
  <c r="K885" i="5"/>
  <c r="K887" i="5"/>
  <c r="K889" i="5"/>
  <c r="K891" i="5"/>
  <c r="K893" i="5"/>
  <c r="K895" i="5"/>
  <c r="K897" i="5"/>
  <c r="K899" i="5"/>
  <c r="K901" i="5"/>
  <c r="K903" i="5"/>
  <c r="K905" i="5"/>
  <c r="K913" i="5"/>
  <c r="M916" i="5"/>
  <c r="N916" i="5" s="1"/>
  <c r="O916" i="5" s="1"/>
  <c r="P916" i="5" s="1"/>
  <c r="Q916" i="5" s="1"/>
  <c r="R916" i="5" s="1"/>
  <c r="S916" i="5" s="1"/>
  <c r="J916" i="5"/>
  <c r="L916" i="5" s="1"/>
  <c r="M918" i="5"/>
  <c r="N918" i="5" s="1"/>
  <c r="O918" i="5" s="1"/>
  <c r="P918" i="5" s="1"/>
  <c r="Q918" i="5" s="1"/>
  <c r="R918" i="5" s="1"/>
  <c r="S918" i="5" s="1"/>
  <c r="J918" i="5"/>
  <c r="L918" i="5" s="1"/>
  <c r="M920" i="5"/>
  <c r="N920" i="5" s="1"/>
  <c r="O920" i="5" s="1"/>
  <c r="P920" i="5" s="1"/>
  <c r="Q920" i="5" s="1"/>
  <c r="R920" i="5" s="1"/>
  <c r="S920" i="5" s="1"/>
  <c r="K920" i="5"/>
  <c r="J920" i="5"/>
  <c r="L920" i="5" s="1"/>
  <c r="M928" i="5"/>
  <c r="N928" i="5" s="1"/>
  <c r="O928" i="5" s="1"/>
  <c r="P928" i="5" s="1"/>
  <c r="Q928" i="5" s="1"/>
  <c r="R928" i="5" s="1"/>
  <c r="S928" i="5" s="1"/>
  <c r="K928" i="5"/>
  <c r="J928" i="5"/>
  <c r="L928" i="5" s="1"/>
  <c r="J938" i="5"/>
  <c r="L938" i="5" s="1"/>
  <c r="M938" i="5"/>
  <c r="N938" i="5" s="1"/>
  <c r="O938" i="5" s="1"/>
  <c r="P938" i="5" s="1"/>
  <c r="Q938" i="5" s="1"/>
  <c r="R938" i="5" s="1"/>
  <c r="S938" i="5" s="1"/>
  <c r="K938" i="5"/>
  <c r="M913" i="5"/>
  <c r="N913" i="5" s="1"/>
  <c r="O913" i="5" s="1"/>
  <c r="P913" i="5" s="1"/>
  <c r="Q913" i="5" s="1"/>
  <c r="R913" i="5" s="1"/>
  <c r="S913" i="5" s="1"/>
  <c r="M915" i="5"/>
  <c r="N915" i="5" s="1"/>
  <c r="O915" i="5" s="1"/>
  <c r="P915" i="5" s="1"/>
  <c r="Q915" i="5" s="1"/>
  <c r="R915" i="5" s="1"/>
  <c r="S915" i="5" s="1"/>
  <c r="M926" i="5"/>
  <c r="N926" i="5" s="1"/>
  <c r="O926" i="5" s="1"/>
  <c r="P926" i="5" s="1"/>
  <c r="Q926" i="5" s="1"/>
  <c r="R926" i="5" s="1"/>
  <c r="S926" i="5" s="1"/>
  <c r="K926" i="5"/>
  <c r="J926" i="5"/>
  <c r="L926" i="5" s="1"/>
  <c r="M934" i="5"/>
  <c r="N934" i="5" s="1"/>
  <c r="O934" i="5" s="1"/>
  <c r="P934" i="5" s="1"/>
  <c r="Q934" i="5" s="1"/>
  <c r="R934" i="5" s="1"/>
  <c r="S934" i="5" s="1"/>
  <c r="K934" i="5"/>
  <c r="J934" i="5"/>
  <c r="L934" i="5" s="1"/>
  <c r="J939" i="5"/>
  <c r="L939" i="5" s="1"/>
  <c r="K939" i="5"/>
  <c r="M939" i="5"/>
  <c r="N939" i="5" s="1"/>
  <c r="O939" i="5" s="1"/>
  <c r="P939" i="5" s="1"/>
  <c r="Q939" i="5" s="1"/>
  <c r="R939" i="5" s="1"/>
  <c r="S939" i="5" s="1"/>
  <c r="M885" i="5"/>
  <c r="N885" i="5" s="1"/>
  <c r="O885" i="5" s="1"/>
  <c r="P885" i="5" s="1"/>
  <c r="Q885" i="5" s="1"/>
  <c r="R885" i="5" s="1"/>
  <c r="S885" i="5" s="1"/>
  <c r="M887" i="5"/>
  <c r="N887" i="5" s="1"/>
  <c r="O887" i="5" s="1"/>
  <c r="P887" i="5" s="1"/>
  <c r="Q887" i="5" s="1"/>
  <c r="R887" i="5" s="1"/>
  <c r="S887" i="5" s="1"/>
  <c r="M889" i="5"/>
  <c r="N889" i="5" s="1"/>
  <c r="O889" i="5" s="1"/>
  <c r="P889" i="5" s="1"/>
  <c r="Q889" i="5" s="1"/>
  <c r="R889" i="5" s="1"/>
  <c r="S889" i="5" s="1"/>
  <c r="M891" i="5"/>
  <c r="N891" i="5" s="1"/>
  <c r="O891" i="5" s="1"/>
  <c r="P891" i="5" s="1"/>
  <c r="Q891" i="5" s="1"/>
  <c r="R891" i="5" s="1"/>
  <c r="S891" i="5" s="1"/>
  <c r="M893" i="5"/>
  <c r="N893" i="5" s="1"/>
  <c r="O893" i="5" s="1"/>
  <c r="P893" i="5" s="1"/>
  <c r="Q893" i="5" s="1"/>
  <c r="R893" i="5" s="1"/>
  <c r="S893" i="5" s="1"/>
  <c r="M895" i="5"/>
  <c r="N895" i="5" s="1"/>
  <c r="O895" i="5" s="1"/>
  <c r="P895" i="5" s="1"/>
  <c r="Q895" i="5" s="1"/>
  <c r="R895" i="5" s="1"/>
  <c r="S895" i="5" s="1"/>
  <c r="M897" i="5"/>
  <c r="N897" i="5" s="1"/>
  <c r="O897" i="5" s="1"/>
  <c r="P897" i="5" s="1"/>
  <c r="Q897" i="5" s="1"/>
  <c r="R897" i="5" s="1"/>
  <c r="S897" i="5" s="1"/>
  <c r="M899" i="5"/>
  <c r="N899" i="5" s="1"/>
  <c r="O899" i="5" s="1"/>
  <c r="P899" i="5" s="1"/>
  <c r="Q899" i="5" s="1"/>
  <c r="R899" i="5" s="1"/>
  <c r="S899" i="5" s="1"/>
  <c r="M901" i="5"/>
  <c r="N901" i="5" s="1"/>
  <c r="O901" i="5" s="1"/>
  <c r="P901" i="5" s="1"/>
  <c r="Q901" i="5" s="1"/>
  <c r="R901" i="5" s="1"/>
  <c r="S901" i="5" s="1"/>
  <c r="M903" i="5"/>
  <c r="N903" i="5" s="1"/>
  <c r="O903" i="5" s="1"/>
  <c r="P903" i="5" s="1"/>
  <c r="Q903" i="5" s="1"/>
  <c r="R903" i="5" s="1"/>
  <c r="S903" i="5" s="1"/>
  <c r="M905" i="5"/>
  <c r="N905" i="5" s="1"/>
  <c r="O905" i="5" s="1"/>
  <c r="P905" i="5" s="1"/>
  <c r="Q905" i="5" s="1"/>
  <c r="R905" i="5" s="1"/>
  <c r="S905" i="5" s="1"/>
  <c r="K917" i="5"/>
  <c r="J917" i="5"/>
  <c r="L917" i="5" s="1"/>
  <c r="K919" i="5"/>
  <c r="J919" i="5"/>
  <c r="L919" i="5" s="1"/>
  <c r="M924" i="5"/>
  <c r="N924" i="5" s="1"/>
  <c r="O924" i="5" s="1"/>
  <c r="P924" i="5" s="1"/>
  <c r="Q924" i="5" s="1"/>
  <c r="R924" i="5" s="1"/>
  <c r="S924" i="5" s="1"/>
  <c r="K924" i="5"/>
  <c r="J924" i="5"/>
  <c r="L924" i="5" s="1"/>
  <c r="M932" i="5"/>
  <c r="N932" i="5" s="1"/>
  <c r="O932" i="5" s="1"/>
  <c r="P932" i="5" s="1"/>
  <c r="Q932" i="5" s="1"/>
  <c r="R932" i="5" s="1"/>
  <c r="S932" i="5" s="1"/>
  <c r="K932" i="5"/>
  <c r="J932" i="5"/>
  <c r="L932" i="5" s="1"/>
  <c r="J935" i="5"/>
  <c r="L935" i="5" s="1"/>
  <c r="K935" i="5"/>
  <c r="M935" i="5"/>
  <c r="N935" i="5" s="1"/>
  <c r="O935" i="5" s="1"/>
  <c r="P935" i="5" s="1"/>
  <c r="Q935" i="5" s="1"/>
  <c r="R935" i="5" s="1"/>
  <c r="S935" i="5" s="1"/>
  <c r="M917" i="5"/>
  <c r="N917" i="5" s="1"/>
  <c r="O917" i="5" s="1"/>
  <c r="P917" i="5" s="1"/>
  <c r="Q917" i="5" s="1"/>
  <c r="R917" i="5" s="1"/>
  <c r="S917" i="5" s="1"/>
  <c r="M919" i="5"/>
  <c r="N919" i="5" s="1"/>
  <c r="O919" i="5" s="1"/>
  <c r="P919" i="5" s="1"/>
  <c r="Q919" i="5" s="1"/>
  <c r="R919" i="5" s="1"/>
  <c r="S919" i="5" s="1"/>
  <c r="M922" i="5"/>
  <c r="N922" i="5" s="1"/>
  <c r="O922" i="5" s="1"/>
  <c r="P922" i="5" s="1"/>
  <c r="Q922" i="5" s="1"/>
  <c r="R922" i="5" s="1"/>
  <c r="S922" i="5" s="1"/>
  <c r="K922" i="5"/>
  <c r="J922" i="5"/>
  <c r="L922" i="5" s="1"/>
  <c r="M930" i="5"/>
  <c r="N930" i="5" s="1"/>
  <c r="O930" i="5" s="1"/>
  <c r="P930" i="5" s="1"/>
  <c r="Q930" i="5" s="1"/>
  <c r="R930" i="5" s="1"/>
  <c r="S930" i="5" s="1"/>
  <c r="K930" i="5"/>
  <c r="J930" i="5"/>
  <c r="L930" i="5" s="1"/>
  <c r="J937" i="5"/>
  <c r="L937" i="5" s="1"/>
  <c r="M937" i="5"/>
  <c r="N937" i="5" s="1"/>
  <c r="O937" i="5" s="1"/>
  <c r="P937" i="5" s="1"/>
  <c r="Q937" i="5" s="1"/>
  <c r="R937" i="5" s="1"/>
  <c r="S937" i="5" s="1"/>
  <c r="K937" i="5"/>
  <c r="M946" i="5"/>
  <c r="N946" i="5" s="1"/>
  <c r="O946" i="5" s="1"/>
  <c r="P946" i="5" s="1"/>
  <c r="Q946" i="5" s="1"/>
  <c r="R946" i="5" s="1"/>
  <c r="S946" i="5" s="1"/>
  <c r="K946" i="5"/>
  <c r="J946" i="5"/>
  <c r="L946" i="5" s="1"/>
  <c r="M954" i="5"/>
  <c r="N954" i="5" s="1"/>
  <c r="O954" i="5" s="1"/>
  <c r="P954" i="5" s="1"/>
  <c r="Q954" i="5" s="1"/>
  <c r="R954" i="5" s="1"/>
  <c r="S954" i="5" s="1"/>
  <c r="K954" i="5"/>
  <c r="J954" i="5"/>
  <c r="L954" i="5" s="1"/>
  <c r="J957" i="5"/>
  <c r="L957" i="5" s="1"/>
  <c r="M957" i="5"/>
  <c r="N957" i="5" s="1"/>
  <c r="O957" i="5" s="1"/>
  <c r="P957" i="5" s="1"/>
  <c r="Q957" i="5" s="1"/>
  <c r="R957" i="5" s="1"/>
  <c r="S957" i="5" s="1"/>
  <c r="K957" i="5"/>
  <c r="M921" i="5"/>
  <c r="N921" i="5" s="1"/>
  <c r="O921" i="5" s="1"/>
  <c r="P921" i="5" s="1"/>
  <c r="Q921" i="5" s="1"/>
  <c r="R921" i="5" s="1"/>
  <c r="S921" i="5" s="1"/>
  <c r="M923" i="5"/>
  <c r="N923" i="5" s="1"/>
  <c r="O923" i="5" s="1"/>
  <c r="P923" i="5" s="1"/>
  <c r="Q923" i="5" s="1"/>
  <c r="R923" i="5" s="1"/>
  <c r="S923" i="5" s="1"/>
  <c r="M925" i="5"/>
  <c r="N925" i="5" s="1"/>
  <c r="O925" i="5" s="1"/>
  <c r="P925" i="5" s="1"/>
  <c r="Q925" i="5" s="1"/>
  <c r="R925" i="5" s="1"/>
  <c r="S925" i="5" s="1"/>
  <c r="M927" i="5"/>
  <c r="N927" i="5" s="1"/>
  <c r="O927" i="5" s="1"/>
  <c r="P927" i="5" s="1"/>
  <c r="Q927" i="5" s="1"/>
  <c r="R927" i="5" s="1"/>
  <c r="S927" i="5" s="1"/>
  <c r="M929" i="5"/>
  <c r="N929" i="5" s="1"/>
  <c r="O929" i="5" s="1"/>
  <c r="P929" i="5" s="1"/>
  <c r="Q929" i="5" s="1"/>
  <c r="R929" i="5" s="1"/>
  <c r="S929" i="5" s="1"/>
  <c r="M931" i="5"/>
  <c r="N931" i="5" s="1"/>
  <c r="O931" i="5" s="1"/>
  <c r="P931" i="5" s="1"/>
  <c r="Q931" i="5" s="1"/>
  <c r="R931" i="5" s="1"/>
  <c r="S931" i="5" s="1"/>
  <c r="M933" i="5"/>
  <c r="N933" i="5" s="1"/>
  <c r="O933" i="5" s="1"/>
  <c r="P933" i="5" s="1"/>
  <c r="Q933" i="5" s="1"/>
  <c r="R933" i="5" s="1"/>
  <c r="S933" i="5" s="1"/>
  <c r="K941" i="5"/>
  <c r="J941" i="5"/>
  <c r="L941" i="5" s="1"/>
  <c r="M944" i="5"/>
  <c r="N944" i="5" s="1"/>
  <c r="O944" i="5" s="1"/>
  <c r="P944" i="5" s="1"/>
  <c r="Q944" i="5" s="1"/>
  <c r="R944" i="5" s="1"/>
  <c r="S944" i="5" s="1"/>
  <c r="K944" i="5"/>
  <c r="J944" i="5"/>
  <c r="L944" i="5" s="1"/>
  <c r="M952" i="5"/>
  <c r="N952" i="5" s="1"/>
  <c r="O952" i="5" s="1"/>
  <c r="P952" i="5" s="1"/>
  <c r="Q952" i="5" s="1"/>
  <c r="R952" i="5" s="1"/>
  <c r="S952" i="5" s="1"/>
  <c r="K952" i="5"/>
  <c r="J952" i="5"/>
  <c r="L952" i="5" s="1"/>
  <c r="J958" i="5"/>
  <c r="L958" i="5" s="1"/>
  <c r="K958" i="5"/>
  <c r="M958" i="5"/>
  <c r="N958" i="5" s="1"/>
  <c r="O958" i="5" s="1"/>
  <c r="P958" i="5" s="1"/>
  <c r="Q958" i="5" s="1"/>
  <c r="R958" i="5" s="1"/>
  <c r="S958" i="5" s="1"/>
  <c r="J921" i="5"/>
  <c r="L921" i="5" s="1"/>
  <c r="J923" i="5"/>
  <c r="L923" i="5" s="1"/>
  <c r="J925" i="5"/>
  <c r="L925" i="5" s="1"/>
  <c r="J927" i="5"/>
  <c r="L927" i="5" s="1"/>
  <c r="J929" i="5"/>
  <c r="L929" i="5" s="1"/>
  <c r="J931" i="5"/>
  <c r="L931" i="5" s="1"/>
  <c r="J933" i="5"/>
  <c r="L933" i="5" s="1"/>
  <c r="K936" i="5"/>
  <c r="M941" i="5"/>
  <c r="N941" i="5" s="1"/>
  <c r="O941" i="5" s="1"/>
  <c r="P941" i="5" s="1"/>
  <c r="Q941" i="5" s="1"/>
  <c r="R941" i="5" s="1"/>
  <c r="S941" i="5" s="1"/>
  <c r="M950" i="5"/>
  <c r="N950" i="5" s="1"/>
  <c r="O950" i="5" s="1"/>
  <c r="P950" i="5" s="1"/>
  <c r="Q950" i="5" s="1"/>
  <c r="R950" i="5" s="1"/>
  <c r="S950" i="5" s="1"/>
  <c r="K950" i="5"/>
  <c r="J950" i="5"/>
  <c r="L950" i="5" s="1"/>
  <c r="M940" i="5"/>
  <c r="N940" i="5" s="1"/>
  <c r="O940" i="5" s="1"/>
  <c r="P940" i="5" s="1"/>
  <c r="Q940" i="5" s="1"/>
  <c r="R940" i="5" s="1"/>
  <c r="S940" i="5" s="1"/>
  <c r="J940" i="5"/>
  <c r="L940" i="5" s="1"/>
  <c r="M942" i="5"/>
  <c r="N942" i="5" s="1"/>
  <c r="O942" i="5" s="1"/>
  <c r="P942" i="5" s="1"/>
  <c r="Q942" i="5" s="1"/>
  <c r="R942" i="5" s="1"/>
  <c r="S942" i="5" s="1"/>
  <c r="J942" i="5"/>
  <c r="L942" i="5" s="1"/>
  <c r="M948" i="5"/>
  <c r="N948" i="5" s="1"/>
  <c r="O948" i="5" s="1"/>
  <c r="P948" i="5" s="1"/>
  <c r="Q948" i="5" s="1"/>
  <c r="R948" i="5" s="1"/>
  <c r="S948" i="5" s="1"/>
  <c r="K948" i="5"/>
  <c r="J948" i="5"/>
  <c r="L948" i="5" s="1"/>
  <c r="M956" i="5"/>
  <c r="N956" i="5" s="1"/>
  <c r="O956" i="5" s="1"/>
  <c r="P956" i="5" s="1"/>
  <c r="Q956" i="5" s="1"/>
  <c r="R956" i="5" s="1"/>
  <c r="S956" i="5" s="1"/>
  <c r="K956" i="5"/>
  <c r="J956" i="5"/>
  <c r="L956" i="5" s="1"/>
  <c r="J984" i="5"/>
  <c r="L984" i="5" s="1"/>
  <c r="M984" i="5"/>
  <c r="N984" i="5" s="1"/>
  <c r="O984" i="5" s="1"/>
  <c r="P984" i="5" s="1"/>
  <c r="Q984" i="5" s="1"/>
  <c r="R984" i="5" s="1"/>
  <c r="S984" i="5" s="1"/>
  <c r="K984" i="5"/>
  <c r="M943" i="5"/>
  <c r="N943" i="5" s="1"/>
  <c r="O943" i="5" s="1"/>
  <c r="P943" i="5" s="1"/>
  <c r="Q943" i="5" s="1"/>
  <c r="R943" i="5" s="1"/>
  <c r="S943" i="5" s="1"/>
  <c r="M945" i="5"/>
  <c r="N945" i="5" s="1"/>
  <c r="O945" i="5" s="1"/>
  <c r="P945" i="5" s="1"/>
  <c r="Q945" i="5" s="1"/>
  <c r="R945" i="5" s="1"/>
  <c r="S945" i="5" s="1"/>
  <c r="M947" i="5"/>
  <c r="N947" i="5" s="1"/>
  <c r="O947" i="5" s="1"/>
  <c r="P947" i="5" s="1"/>
  <c r="Q947" i="5" s="1"/>
  <c r="R947" i="5" s="1"/>
  <c r="S947" i="5" s="1"/>
  <c r="M949" i="5"/>
  <c r="N949" i="5" s="1"/>
  <c r="O949" i="5" s="1"/>
  <c r="P949" i="5" s="1"/>
  <c r="Q949" i="5" s="1"/>
  <c r="R949" i="5" s="1"/>
  <c r="S949" i="5" s="1"/>
  <c r="M951" i="5"/>
  <c r="N951" i="5" s="1"/>
  <c r="O951" i="5" s="1"/>
  <c r="P951" i="5" s="1"/>
  <c r="Q951" i="5" s="1"/>
  <c r="R951" i="5" s="1"/>
  <c r="S951" i="5" s="1"/>
  <c r="M953" i="5"/>
  <c r="N953" i="5" s="1"/>
  <c r="O953" i="5" s="1"/>
  <c r="P953" i="5" s="1"/>
  <c r="Q953" i="5" s="1"/>
  <c r="R953" i="5" s="1"/>
  <c r="S953" i="5" s="1"/>
  <c r="M955" i="5"/>
  <c r="N955" i="5" s="1"/>
  <c r="O955" i="5" s="1"/>
  <c r="P955" i="5" s="1"/>
  <c r="Q955" i="5" s="1"/>
  <c r="R955" i="5" s="1"/>
  <c r="S955" i="5" s="1"/>
  <c r="J961" i="5"/>
  <c r="L961" i="5" s="1"/>
  <c r="M961" i="5"/>
  <c r="N961" i="5" s="1"/>
  <c r="O961" i="5" s="1"/>
  <c r="P961" i="5" s="1"/>
  <c r="Q961" i="5" s="1"/>
  <c r="R961" i="5" s="1"/>
  <c r="S961" i="5" s="1"/>
  <c r="J963" i="5"/>
  <c r="L963" i="5" s="1"/>
  <c r="M963" i="5"/>
  <c r="N963" i="5" s="1"/>
  <c r="O963" i="5" s="1"/>
  <c r="P963" i="5" s="1"/>
  <c r="Q963" i="5" s="1"/>
  <c r="R963" i="5" s="1"/>
  <c r="S963" i="5" s="1"/>
  <c r="J965" i="5"/>
  <c r="L965" i="5" s="1"/>
  <c r="M965" i="5"/>
  <c r="N965" i="5" s="1"/>
  <c r="O965" i="5" s="1"/>
  <c r="P965" i="5" s="1"/>
  <c r="Q965" i="5" s="1"/>
  <c r="R965" i="5" s="1"/>
  <c r="S965" i="5" s="1"/>
  <c r="J967" i="5"/>
  <c r="L967" i="5" s="1"/>
  <c r="M967" i="5"/>
  <c r="N967" i="5" s="1"/>
  <c r="O967" i="5" s="1"/>
  <c r="P967" i="5" s="1"/>
  <c r="Q967" i="5" s="1"/>
  <c r="R967" i="5" s="1"/>
  <c r="S967" i="5" s="1"/>
  <c r="J969" i="5"/>
  <c r="L969" i="5" s="1"/>
  <c r="M969" i="5"/>
  <c r="N969" i="5" s="1"/>
  <c r="O969" i="5" s="1"/>
  <c r="P969" i="5" s="1"/>
  <c r="Q969" i="5" s="1"/>
  <c r="R969" i="5" s="1"/>
  <c r="S969" i="5" s="1"/>
  <c r="K973" i="5"/>
  <c r="J973" i="5"/>
  <c r="L973" i="5" s="1"/>
  <c r="M973" i="5"/>
  <c r="N973" i="5" s="1"/>
  <c r="O973" i="5" s="1"/>
  <c r="P973" i="5" s="1"/>
  <c r="Q973" i="5" s="1"/>
  <c r="R973" i="5" s="1"/>
  <c r="S973" i="5" s="1"/>
  <c r="J979" i="5"/>
  <c r="L979" i="5" s="1"/>
  <c r="M979" i="5"/>
  <c r="N979" i="5" s="1"/>
  <c r="O979" i="5" s="1"/>
  <c r="P979" i="5" s="1"/>
  <c r="Q979" i="5" s="1"/>
  <c r="R979" i="5" s="1"/>
  <c r="S979" i="5" s="1"/>
  <c r="K979" i="5"/>
  <c r="J943" i="5"/>
  <c r="L943" i="5" s="1"/>
  <c r="J945" i="5"/>
  <c r="L945" i="5" s="1"/>
  <c r="J947" i="5"/>
  <c r="L947" i="5" s="1"/>
  <c r="J949" i="5"/>
  <c r="L949" i="5" s="1"/>
  <c r="J951" i="5"/>
  <c r="L951" i="5" s="1"/>
  <c r="J953" i="5"/>
  <c r="L953" i="5" s="1"/>
  <c r="J955" i="5"/>
  <c r="L955" i="5" s="1"/>
  <c r="K959" i="5"/>
  <c r="M960" i="5"/>
  <c r="N960" i="5" s="1"/>
  <c r="O960" i="5" s="1"/>
  <c r="P960" i="5" s="1"/>
  <c r="Q960" i="5" s="1"/>
  <c r="R960" i="5" s="1"/>
  <c r="S960" i="5" s="1"/>
  <c r="K971" i="5"/>
  <c r="J971" i="5"/>
  <c r="L971" i="5" s="1"/>
  <c r="M971" i="5"/>
  <c r="N971" i="5" s="1"/>
  <c r="O971" i="5" s="1"/>
  <c r="P971" i="5" s="1"/>
  <c r="Q971" i="5" s="1"/>
  <c r="R971" i="5" s="1"/>
  <c r="S971" i="5" s="1"/>
  <c r="J980" i="5"/>
  <c r="L980" i="5" s="1"/>
  <c r="M980" i="5"/>
  <c r="N980" i="5" s="1"/>
  <c r="O980" i="5" s="1"/>
  <c r="P980" i="5" s="1"/>
  <c r="Q980" i="5" s="1"/>
  <c r="R980" i="5" s="1"/>
  <c r="S980" i="5" s="1"/>
  <c r="K980" i="5"/>
  <c r="M959" i="5"/>
  <c r="N959" i="5" s="1"/>
  <c r="O959" i="5" s="1"/>
  <c r="P959" i="5" s="1"/>
  <c r="Q959" i="5" s="1"/>
  <c r="R959" i="5" s="1"/>
  <c r="S959" i="5" s="1"/>
  <c r="K961" i="5"/>
  <c r="J962" i="5"/>
  <c r="L962" i="5" s="1"/>
  <c r="K962" i="5"/>
  <c r="K963" i="5"/>
  <c r="J964" i="5"/>
  <c r="L964" i="5" s="1"/>
  <c r="K964" i="5"/>
  <c r="K965" i="5"/>
  <c r="J966" i="5"/>
  <c r="L966" i="5" s="1"/>
  <c r="K966" i="5"/>
  <c r="K967" i="5"/>
  <c r="J968" i="5"/>
  <c r="L968" i="5" s="1"/>
  <c r="K968" i="5"/>
  <c r="K969" i="5"/>
  <c r="K975" i="5"/>
  <c r="J975" i="5"/>
  <c r="L975" i="5" s="1"/>
  <c r="M975" i="5"/>
  <c r="N975" i="5" s="1"/>
  <c r="O975" i="5" s="1"/>
  <c r="P975" i="5" s="1"/>
  <c r="Q975" i="5" s="1"/>
  <c r="R975" i="5" s="1"/>
  <c r="S975" i="5" s="1"/>
  <c r="J983" i="5"/>
  <c r="L983" i="5" s="1"/>
  <c r="M983" i="5"/>
  <c r="N983" i="5" s="1"/>
  <c r="O983" i="5" s="1"/>
  <c r="P983" i="5" s="1"/>
  <c r="Q983" i="5" s="1"/>
  <c r="R983" i="5" s="1"/>
  <c r="S983" i="5" s="1"/>
  <c r="K983" i="5"/>
  <c r="K970" i="5"/>
  <c r="K972" i="5"/>
  <c r="K974" i="5"/>
  <c r="K976" i="5"/>
  <c r="K977" i="5"/>
  <c r="M978" i="5"/>
  <c r="N978" i="5" s="1"/>
  <c r="O978" i="5" s="1"/>
  <c r="P978" i="5" s="1"/>
  <c r="Q978" i="5" s="1"/>
  <c r="R978" i="5" s="1"/>
  <c r="S978" i="5" s="1"/>
  <c r="K981" i="5"/>
  <c r="M982" i="5"/>
  <c r="N982" i="5" s="1"/>
  <c r="O982" i="5" s="1"/>
  <c r="P982" i="5" s="1"/>
  <c r="Q982" i="5" s="1"/>
  <c r="R982" i="5" s="1"/>
  <c r="S982" i="5" s="1"/>
  <c r="K985" i="5"/>
  <c r="J987" i="5"/>
  <c r="L987" i="5" s="1"/>
  <c r="M987" i="5"/>
  <c r="N987" i="5" s="1"/>
  <c r="O987" i="5" s="1"/>
  <c r="P987" i="5" s="1"/>
  <c r="Q987" i="5" s="1"/>
  <c r="R987" i="5" s="1"/>
  <c r="S987" i="5" s="1"/>
  <c r="J989" i="5"/>
  <c r="L989" i="5" s="1"/>
  <c r="M989" i="5"/>
  <c r="N989" i="5" s="1"/>
  <c r="O989" i="5" s="1"/>
  <c r="P989" i="5" s="1"/>
  <c r="Q989" i="5" s="1"/>
  <c r="R989" i="5" s="1"/>
  <c r="S989" i="5" s="1"/>
  <c r="J991" i="5"/>
  <c r="L991" i="5" s="1"/>
  <c r="M991" i="5"/>
  <c r="N991" i="5" s="1"/>
  <c r="O991" i="5" s="1"/>
  <c r="P991" i="5" s="1"/>
  <c r="Q991" i="5" s="1"/>
  <c r="R991" i="5" s="1"/>
  <c r="S991" i="5" s="1"/>
  <c r="J993" i="5"/>
  <c r="L993" i="5" s="1"/>
  <c r="M993" i="5"/>
  <c r="N993" i="5" s="1"/>
  <c r="O993" i="5" s="1"/>
  <c r="P993" i="5" s="1"/>
  <c r="Q993" i="5" s="1"/>
  <c r="R993" i="5" s="1"/>
  <c r="S993" i="5" s="1"/>
  <c r="J995" i="5"/>
  <c r="L995" i="5" s="1"/>
  <c r="M995" i="5"/>
  <c r="N995" i="5" s="1"/>
  <c r="O995" i="5" s="1"/>
  <c r="P995" i="5" s="1"/>
  <c r="Q995" i="5" s="1"/>
  <c r="R995" i="5" s="1"/>
  <c r="S995" i="5" s="1"/>
  <c r="J997" i="5"/>
  <c r="L997" i="5" s="1"/>
  <c r="M997" i="5"/>
  <c r="N997" i="5" s="1"/>
  <c r="O997" i="5" s="1"/>
  <c r="P997" i="5" s="1"/>
  <c r="Q997" i="5" s="1"/>
  <c r="R997" i="5" s="1"/>
  <c r="S997" i="5" s="1"/>
  <c r="J999" i="5"/>
  <c r="L999" i="5" s="1"/>
  <c r="M999" i="5"/>
  <c r="N999" i="5" s="1"/>
  <c r="O999" i="5" s="1"/>
  <c r="P999" i="5" s="1"/>
  <c r="Q999" i="5" s="1"/>
  <c r="R999" i="5" s="1"/>
  <c r="S999" i="5" s="1"/>
  <c r="M977" i="5"/>
  <c r="N977" i="5" s="1"/>
  <c r="O977" i="5" s="1"/>
  <c r="P977" i="5" s="1"/>
  <c r="Q977" i="5" s="1"/>
  <c r="R977" i="5" s="1"/>
  <c r="S977" i="5" s="1"/>
  <c r="M981" i="5"/>
  <c r="N981" i="5" s="1"/>
  <c r="O981" i="5" s="1"/>
  <c r="P981" i="5" s="1"/>
  <c r="Q981" i="5" s="1"/>
  <c r="R981" i="5" s="1"/>
  <c r="S981" i="5" s="1"/>
  <c r="M985" i="5"/>
  <c r="N985" i="5" s="1"/>
  <c r="O985" i="5" s="1"/>
  <c r="P985" i="5" s="1"/>
  <c r="Q985" i="5" s="1"/>
  <c r="R985" i="5" s="1"/>
  <c r="S985" i="5" s="1"/>
  <c r="M970" i="5"/>
  <c r="N970" i="5" s="1"/>
  <c r="O970" i="5" s="1"/>
  <c r="P970" i="5" s="1"/>
  <c r="Q970" i="5" s="1"/>
  <c r="R970" i="5" s="1"/>
  <c r="S970" i="5" s="1"/>
  <c r="M972" i="5"/>
  <c r="N972" i="5" s="1"/>
  <c r="O972" i="5" s="1"/>
  <c r="P972" i="5" s="1"/>
  <c r="Q972" i="5" s="1"/>
  <c r="R972" i="5" s="1"/>
  <c r="S972" i="5" s="1"/>
  <c r="M974" i="5"/>
  <c r="N974" i="5" s="1"/>
  <c r="O974" i="5" s="1"/>
  <c r="P974" i="5" s="1"/>
  <c r="Q974" i="5" s="1"/>
  <c r="R974" i="5" s="1"/>
  <c r="S974" i="5" s="1"/>
  <c r="M976" i="5"/>
  <c r="N976" i="5" s="1"/>
  <c r="O976" i="5" s="1"/>
  <c r="P976" i="5" s="1"/>
  <c r="Q976" i="5" s="1"/>
  <c r="R976" i="5" s="1"/>
  <c r="S976" i="5" s="1"/>
  <c r="K986" i="5"/>
  <c r="J986" i="5"/>
  <c r="L986" i="5" s="1"/>
  <c r="K988" i="5"/>
  <c r="J988" i="5"/>
  <c r="L988" i="5" s="1"/>
  <c r="K990" i="5"/>
  <c r="J990" i="5"/>
  <c r="L990" i="5" s="1"/>
  <c r="K992" i="5"/>
  <c r="J992" i="5"/>
  <c r="L992" i="5" s="1"/>
  <c r="K994" i="5"/>
  <c r="J994" i="5"/>
  <c r="L994" i="5" s="1"/>
  <c r="K996" i="5"/>
  <c r="J996" i="5"/>
  <c r="L996" i="5" s="1"/>
  <c r="K998" i="5"/>
  <c r="J998" i="5"/>
  <c r="L998" i="5" s="1"/>
  <c r="K999" i="5"/>
  <c r="K1000" i="5"/>
  <c r="J1000" i="5"/>
  <c r="L1000" i="5" s="1"/>
  <c r="K978" i="5"/>
  <c r="K982" i="5"/>
  <c r="M986" i="5"/>
  <c r="N986" i="5" s="1"/>
  <c r="O986" i="5" s="1"/>
  <c r="P986" i="5" s="1"/>
  <c r="Q986" i="5" s="1"/>
  <c r="R986" i="5" s="1"/>
  <c r="S986" i="5" s="1"/>
  <c r="M988" i="5"/>
  <c r="N988" i="5" s="1"/>
  <c r="O988" i="5" s="1"/>
  <c r="P988" i="5" s="1"/>
  <c r="Q988" i="5" s="1"/>
  <c r="R988" i="5" s="1"/>
  <c r="S988" i="5" s="1"/>
  <c r="M990" i="5"/>
  <c r="N990" i="5" s="1"/>
  <c r="O990" i="5" s="1"/>
  <c r="P990" i="5" s="1"/>
  <c r="Q990" i="5" s="1"/>
  <c r="R990" i="5" s="1"/>
  <c r="S990" i="5" s="1"/>
  <c r="M992" i="5"/>
  <c r="N992" i="5" s="1"/>
  <c r="O992" i="5" s="1"/>
  <c r="P992" i="5" s="1"/>
  <c r="Q992" i="5" s="1"/>
  <c r="R992" i="5" s="1"/>
  <c r="S992" i="5" s="1"/>
  <c r="M994" i="5"/>
  <c r="N994" i="5" s="1"/>
  <c r="O994" i="5" s="1"/>
  <c r="P994" i="5" s="1"/>
  <c r="Q994" i="5" s="1"/>
  <c r="R994" i="5" s="1"/>
  <c r="S994" i="5" s="1"/>
  <c r="M996" i="5"/>
  <c r="N996" i="5" s="1"/>
  <c r="O996" i="5" s="1"/>
  <c r="P996" i="5" s="1"/>
  <c r="Q996" i="5" s="1"/>
  <c r="R996" i="5" s="1"/>
  <c r="S996" i="5" s="1"/>
  <c r="M998" i="5"/>
  <c r="N998" i="5" s="1"/>
  <c r="O998" i="5" s="1"/>
  <c r="P998" i="5" s="1"/>
  <c r="Q998" i="5" s="1"/>
  <c r="R998" i="5" s="1"/>
  <c r="S998" i="5" s="1"/>
  <c r="M1000" i="5"/>
  <c r="N1000" i="5" s="1"/>
  <c r="O1000" i="5" s="1"/>
  <c r="P1000" i="5" s="1"/>
  <c r="Q1000" i="5" s="1"/>
  <c r="R1000" i="5" s="1"/>
  <c r="S1000" i="5" s="1"/>
  <c r="M20" i="5" l="1"/>
  <c r="N20" i="5" s="1"/>
  <c r="O20" i="5" s="1"/>
  <c r="P20" i="5" s="1"/>
  <c r="Q20" i="5" s="1"/>
  <c r="R20" i="5" s="1"/>
  <c r="S20" i="5" s="1"/>
  <c r="K18" i="5"/>
  <c r="M16" i="5"/>
  <c r="N16" i="5" s="1"/>
  <c r="O16" i="5" s="1"/>
  <c r="P16" i="5" s="1"/>
  <c r="Q16" i="5" s="1"/>
  <c r="R16" i="5" s="1"/>
  <c r="S16" i="5" s="1"/>
  <c r="J14" i="5"/>
  <c r="L14" i="5" s="1"/>
  <c r="T21" i="5"/>
  <c r="U21" i="5" s="1" a="1"/>
  <c r="U21" i="5" s="1"/>
  <c r="K8" i="5"/>
  <c r="T17" i="5"/>
  <c r="U17" i="5" s="1" a="1"/>
  <c r="U17" i="5" s="1"/>
  <c r="T13" i="5"/>
  <c r="U13" i="5" s="1" a="1"/>
  <c r="U13" i="5" s="1"/>
  <c r="M8" i="5"/>
  <c r="N8" i="5" s="1"/>
  <c r="O8" i="5" s="1"/>
  <c r="P8" i="5" s="1"/>
  <c r="Q8" i="5" s="1"/>
  <c r="R8" i="5" s="1"/>
  <c r="S8" i="5" s="1"/>
  <c r="T15" i="5"/>
  <c r="U15" i="5" s="1" a="1"/>
  <c r="U15" i="5" s="1"/>
  <c r="T19" i="5"/>
  <c r="U19" i="5" s="1" a="1"/>
  <c r="U19" i="5" s="1"/>
  <c r="T20" i="5"/>
  <c r="U20" i="5" s="1" a="1"/>
  <c r="U20" i="5" s="1"/>
  <c r="T18" i="5"/>
  <c r="U18" i="5" s="1" a="1"/>
  <c r="U18" i="5" s="1"/>
  <c r="T16" i="5"/>
  <c r="U16" i="5" s="1" a="1"/>
  <c r="U16" i="5" s="1"/>
  <c r="T14" i="5"/>
  <c r="K12" i="5"/>
  <c r="K6" i="5"/>
  <c r="M12" i="5"/>
  <c r="T8" i="5"/>
  <c r="U8" i="5" s="1" a="1"/>
  <c r="U8" i="5" s="1"/>
  <c r="J882" i="5"/>
  <c r="L882" i="5" s="1"/>
  <c r="M882" i="5"/>
  <c r="N882" i="5" s="1"/>
  <c r="O882" i="5" s="1"/>
  <c r="P882" i="5" s="1"/>
  <c r="Q882" i="5" s="1"/>
  <c r="R882" i="5" s="1"/>
  <c r="S882" i="5" s="1"/>
  <c r="K882" i="5"/>
  <c r="J785" i="5"/>
  <c r="L785" i="5" s="1"/>
  <c r="K785" i="5"/>
  <c r="M785" i="5"/>
  <c r="N785" i="5" s="1"/>
  <c r="O785" i="5" s="1"/>
  <c r="P785" i="5" s="1"/>
  <c r="Q785" i="5" s="1"/>
  <c r="R785" i="5" s="1"/>
  <c r="S785" i="5" s="1"/>
  <c r="K692" i="5"/>
  <c r="J692" i="5"/>
  <c r="L692" i="5" s="1"/>
  <c r="M692" i="5"/>
  <c r="N692" i="5" s="1"/>
  <c r="O692" i="5" s="1"/>
  <c r="P692" i="5" s="1"/>
  <c r="Q692" i="5" s="1"/>
  <c r="R692" i="5" s="1"/>
  <c r="S692" i="5" s="1"/>
  <c r="K674" i="5"/>
  <c r="J674" i="5"/>
  <c r="L674" i="5" s="1"/>
  <c r="M674" i="5"/>
  <c r="N674" i="5" s="1"/>
  <c r="O674" i="5" s="1"/>
  <c r="P674" i="5" s="1"/>
  <c r="Q674" i="5" s="1"/>
  <c r="R674" i="5" s="1"/>
  <c r="S674" i="5" s="1"/>
  <c r="K658" i="5"/>
  <c r="J658" i="5"/>
  <c r="L658" i="5" s="1"/>
  <c r="M658" i="5"/>
  <c r="N658" i="5" s="1"/>
  <c r="O658" i="5" s="1"/>
  <c r="P658" i="5" s="1"/>
  <c r="Q658" i="5" s="1"/>
  <c r="R658" i="5" s="1"/>
  <c r="S658" i="5" s="1"/>
  <c r="K642" i="5"/>
  <c r="J642" i="5"/>
  <c r="L642" i="5" s="1"/>
  <c r="M642" i="5"/>
  <c r="N642" i="5" s="1"/>
  <c r="O642" i="5" s="1"/>
  <c r="P642" i="5" s="1"/>
  <c r="Q642" i="5" s="1"/>
  <c r="R642" i="5" s="1"/>
  <c r="S642" i="5" s="1"/>
  <c r="K626" i="5"/>
  <c r="M626" i="5"/>
  <c r="N626" i="5" s="1"/>
  <c r="O626" i="5" s="1"/>
  <c r="P626" i="5" s="1"/>
  <c r="Q626" i="5" s="1"/>
  <c r="R626" i="5" s="1"/>
  <c r="S626" i="5" s="1"/>
  <c r="J626" i="5"/>
  <c r="L626" i="5" s="1"/>
  <c r="M604" i="5"/>
  <c r="N604" i="5" s="1"/>
  <c r="O604" i="5" s="1"/>
  <c r="P604" i="5" s="1"/>
  <c r="Q604" i="5" s="1"/>
  <c r="R604" i="5" s="1"/>
  <c r="S604" i="5" s="1"/>
  <c r="K604" i="5"/>
  <c r="J604" i="5"/>
  <c r="L604" i="5" s="1"/>
  <c r="M588" i="5"/>
  <c r="N588" i="5" s="1"/>
  <c r="O588" i="5" s="1"/>
  <c r="P588" i="5" s="1"/>
  <c r="Q588" i="5" s="1"/>
  <c r="R588" i="5" s="1"/>
  <c r="S588" i="5" s="1"/>
  <c r="K588" i="5"/>
  <c r="J588" i="5"/>
  <c r="L588" i="5" s="1"/>
  <c r="M572" i="5"/>
  <c r="N572" i="5" s="1"/>
  <c r="O572" i="5" s="1"/>
  <c r="P572" i="5" s="1"/>
  <c r="Q572" i="5" s="1"/>
  <c r="R572" i="5" s="1"/>
  <c r="S572" i="5" s="1"/>
  <c r="K572" i="5"/>
  <c r="J572" i="5"/>
  <c r="L572" i="5" s="1"/>
  <c r="K696" i="5"/>
  <c r="J696" i="5"/>
  <c r="L696" i="5" s="1"/>
  <c r="M696" i="5"/>
  <c r="N696" i="5" s="1"/>
  <c r="O696" i="5" s="1"/>
  <c r="P696" i="5" s="1"/>
  <c r="Q696" i="5" s="1"/>
  <c r="R696" i="5" s="1"/>
  <c r="S696" i="5" s="1"/>
  <c r="K676" i="5"/>
  <c r="J676" i="5"/>
  <c r="L676" i="5" s="1"/>
  <c r="M676" i="5"/>
  <c r="N676" i="5" s="1"/>
  <c r="O676" i="5" s="1"/>
  <c r="P676" i="5" s="1"/>
  <c r="Q676" i="5" s="1"/>
  <c r="R676" i="5" s="1"/>
  <c r="S676" i="5" s="1"/>
  <c r="K660" i="5"/>
  <c r="J660" i="5"/>
  <c r="L660" i="5" s="1"/>
  <c r="M660" i="5"/>
  <c r="N660" i="5" s="1"/>
  <c r="O660" i="5" s="1"/>
  <c r="P660" i="5" s="1"/>
  <c r="Q660" i="5" s="1"/>
  <c r="R660" i="5" s="1"/>
  <c r="S660" i="5" s="1"/>
  <c r="K644" i="5"/>
  <c r="J644" i="5"/>
  <c r="L644" i="5" s="1"/>
  <c r="M644" i="5"/>
  <c r="N644" i="5" s="1"/>
  <c r="O644" i="5" s="1"/>
  <c r="P644" i="5" s="1"/>
  <c r="Q644" i="5" s="1"/>
  <c r="R644" i="5" s="1"/>
  <c r="S644" i="5" s="1"/>
  <c r="K628" i="5"/>
  <c r="M628" i="5"/>
  <c r="N628" i="5" s="1"/>
  <c r="O628" i="5" s="1"/>
  <c r="P628" i="5" s="1"/>
  <c r="Q628" i="5" s="1"/>
  <c r="R628" i="5" s="1"/>
  <c r="S628" i="5" s="1"/>
  <c r="J628" i="5"/>
  <c r="L628" i="5" s="1"/>
  <c r="M616" i="5"/>
  <c r="N616" i="5" s="1"/>
  <c r="O616" i="5" s="1"/>
  <c r="P616" i="5" s="1"/>
  <c r="Q616" i="5" s="1"/>
  <c r="R616" i="5" s="1"/>
  <c r="S616" i="5" s="1"/>
  <c r="J616" i="5"/>
  <c r="L616" i="5" s="1"/>
  <c r="K616" i="5"/>
  <c r="M584" i="5"/>
  <c r="N584" i="5" s="1"/>
  <c r="O584" i="5" s="1"/>
  <c r="P584" i="5" s="1"/>
  <c r="Q584" i="5" s="1"/>
  <c r="R584" i="5" s="1"/>
  <c r="S584" i="5" s="1"/>
  <c r="J584" i="5"/>
  <c r="L584" i="5" s="1"/>
  <c r="K584" i="5"/>
  <c r="K102" i="5"/>
  <c r="J102" i="5"/>
  <c r="L102" i="5" s="1"/>
  <c r="M102" i="5"/>
  <c r="N102" i="5" s="1"/>
  <c r="O102" i="5" s="1"/>
  <c r="P102" i="5" s="1"/>
  <c r="Q102" i="5" s="1"/>
  <c r="R102" i="5" s="1"/>
  <c r="S102" i="5" s="1"/>
  <c r="K82" i="5"/>
  <c r="J82" i="5"/>
  <c r="L82" i="5" s="1"/>
  <c r="M82" i="5"/>
  <c r="N82" i="5" s="1"/>
  <c r="O82" i="5" s="1"/>
  <c r="P82" i="5" s="1"/>
  <c r="Q82" i="5" s="1"/>
  <c r="R82" i="5" s="1"/>
  <c r="S82" i="5" s="1"/>
  <c r="J66" i="5"/>
  <c r="L66" i="5" s="1"/>
  <c r="M66" i="5"/>
  <c r="N66" i="5" s="1"/>
  <c r="O66" i="5" s="1"/>
  <c r="P66" i="5" s="1"/>
  <c r="Q66" i="5" s="1"/>
  <c r="R66" i="5" s="1"/>
  <c r="S66" i="5" s="1"/>
  <c r="K66" i="5"/>
  <c r="J50" i="5"/>
  <c r="L50" i="5" s="1"/>
  <c r="M50" i="5"/>
  <c r="N50" i="5" s="1"/>
  <c r="O50" i="5" s="1"/>
  <c r="P50" i="5" s="1"/>
  <c r="Q50" i="5" s="1"/>
  <c r="R50" i="5" s="1"/>
  <c r="S50" i="5" s="1"/>
  <c r="K50" i="5"/>
  <c r="K96" i="5"/>
  <c r="J96" i="5"/>
  <c r="L96" i="5" s="1"/>
  <c r="M96" i="5"/>
  <c r="N96" i="5" s="1"/>
  <c r="O96" i="5" s="1"/>
  <c r="P96" i="5" s="1"/>
  <c r="Q96" i="5" s="1"/>
  <c r="R96" i="5" s="1"/>
  <c r="S96" i="5" s="1"/>
  <c r="I323" i="6"/>
  <c r="J323" i="6" s="1"/>
  <c r="K323" i="6" s="1"/>
  <c r="L323" i="6" s="1"/>
  <c r="M323" i="6" s="1"/>
  <c r="N323" i="6" s="1"/>
  <c r="O323" i="6" s="1"/>
  <c r="H323" i="6"/>
  <c r="I315" i="6"/>
  <c r="J315" i="6" s="1"/>
  <c r="K315" i="6" s="1"/>
  <c r="L315" i="6" s="1"/>
  <c r="M315" i="6" s="1"/>
  <c r="N315" i="6" s="1"/>
  <c r="O315" i="6" s="1"/>
  <c r="H315" i="6"/>
  <c r="I293" i="6"/>
  <c r="J293" i="6" s="1"/>
  <c r="K293" i="6" s="1"/>
  <c r="L293" i="6" s="1"/>
  <c r="M293" i="6" s="1"/>
  <c r="N293" i="6" s="1"/>
  <c r="O293" i="6" s="1"/>
  <c r="H293" i="6"/>
  <c r="I217" i="6"/>
  <c r="H217" i="6"/>
  <c r="I185" i="6"/>
  <c r="H185" i="6"/>
  <c r="I105" i="6"/>
  <c r="H105" i="6"/>
  <c r="R73" i="6"/>
  <c r="I59" i="6"/>
  <c r="H59" i="6"/>
  <c r="R51" i="6"/>
  <c r="I37" i="6"/>
  <c r="H37" i="6"/>
  <c r="I19" i="6"/>
  <c r="H19" i="6"/>
  <c r="K331" i="2"/>
  <c r="P331" i="2"/>
  <c r="Q331" i="2" s="1"/>
  <c r="K323" i="2"/>
  <c r="P323" i="2"/>
  <c r="Q323" i="2" s="1"/>
  <c r="K3" i="5"/>
  <c r="M3" i="5"/>
  <c r="N3" i="5" s="1"/>
  <c r="O3" i="5" s="1"/>
  <c r="P3" i="5" s="1"/>
  <c r="Q3" i="5" s="1"/>
  <c r="R3" i="5" s="1"/>
  <c r="S3" i="5" s="1"/>
  <c r="T4" i="5"/>
  <c r="U4" i="5" s="1" a="1"/>
  <c r="U4" i="5" s="1"/>
  <c r="T2" i="5"/>
  <c r="J3" i="5"/>
  <c r="L3" i="5" s="1"/>
  <c r="I205" i="6"/>
  <c r="J205" i="6" s="1"/>
  <c r="K205" i="6" s="1"/>
  <c r="L205" i="6" s="1"/>
  <c r="M205" i="6" s="1"/>
  <c r="N205" i="6" s="1"/>
  <c r="O205" i="6" s="1"/>
  <c r="P205" i="6"/>
  <c r="I199" i="6"/>
  <c r="H199" i="6"/>
  <c r="I183" i="6"/>
  <c r="H183" i="6"/>
  <c r="I159" i="6"/>
  <c r="H159" i="6"/>
  <c r="I135" i="6"/>
  <c r="H135" i="6"/>
  <c r="I89" i="6"/>
  <c r="H89" i="6"/>
  <c r="I73" i="6"/>
  <c r="H73" i="6"/>
  <c r="R60" i="6"/>
  <c r="R52" i="6"/>
  <c r="R44" i="6"/>
  <c r="R36" i="6"/>
  <c r="R8" i="6"/>
  <c r="P299" i="2"/>
  <c r="Q299" i="2" s="1"/>
  <c r="K299" i="2"/>
  <c r="J299" i="2"/>
  <c r="T6" i="5"/>
  <c r="U6" i="5" s="1" a="1"/>
  <c r="U6" i="5" s="1"/>
  <c r="T3" i="5"/>
  <c r="U3" i="5" s="1" a="1"/>
  <c r="U3" i="5" s="1"/>
  <c r="T11" i="5"/>
  <c r="P309" i="6"/>
  <c r="Q309" i="6" s="1" a="1"/>
  <c r="Q309" i="6" s="1"/>
  <c r="P271" i="6"/>
  <c r="P243" i="6"/>
  <c r="I219" i="6"/>
  <c r="H219" i="6"/>
  <c r="P213" i="6"/>
  <c r="R91" i="6"/>
  <c r="R47" i="6"/>
  <c r="I39" i="6"/>
  <c r="H39" i="6"/>
  <c r="R34" i="6"/>
  <c r="I15" i="6"/>
  <c r="H15" i="6"/>
  <c r="R243" i="6"/>
  <c r="I123" i="6"/>
  <c r="H123" i="6"/>
  <c r="I83" i="6"/>
  <c r="H83" i="6"/>
  <c r="R75" i="6"/>
  <c r="R37" i="6"/>
  <c r="K245" i="2"/>
  <c r="R64" i="6"/>
  <c r="R54" i="6"/>
  <c r="R32" i="6"/>
  <c r="R30" i="6"/>
  <c r="R70" i="6"/>
  <c r="R68" i="6"/>
  <c r="J55" i="2"/>
  <c r="K55" i="2"/>
  <c r="J39" i="2"/>
  <c r="K39" i="2"/>
  <c r="J42" i="2"/>
  <c r="K42" i="2"/>
  <c r="J26" i="2"/>
  <c r="K26" i="2"/>
  <c r="R7" i="6"/>
  <c r="N4" i="2"/>
  <c r="J880" i="5"/>
  <c r="L880" i="5" s="1"/>
  <c r="M880" i="5"/>
  <c r="N880" i="5" s="1"/>
  <c r="O880" i="5" s="1"/>
  <c r="P880" i="5" s="1"/>
  <c r="Q880" i="5" s="1"/>
  <c r="R880" i="5" s="1"/>
  <c r="S880" i="5" s="1"/>
  <c r="K880" i="5"/>
  <c r="J878" i="5"/>
  <c r="L878" i="5" s="1"/>
  <c r="M878" i="5"/>
  <c r="N878" i="5" s="1"/>
  <c r="O878" i="5" s="1"/>
  <c r="P878" i="5" s="1"/>
  <c r="Q878" i="5" s="1"/>
  <c r="R878" i="5" s="1"/>
  <c r="S878" i="5" s="1"/>
  <c r="K878" i="5"/>
  <c r="M835" i="5"/>
  <c r="N835" i="5" s="1"/>
  <c r="O835" i="5" s="1"/>
  <c r="P835" i="5" s="1"/>
  <c r="Q835" i="5" s="1"/>
  <c r="R835" i="5" s="1"/>
  <c r="S835" i="5" s="1"/>
  <c r="K835" i="5"/>
  <c r="J835" i="5"/>
  <c r="L835" i="5" s="1"/>
  <c r="K686" i="5"/>
  <c r="J686" i="5"/>
  <c r="L686" i="5" s="1"/>
  <c r="M686" i="5"/>
  <c r="N686" i="5" s="1"/>
  <c r="O686" i="5" s="1"/>
  <c r="P686" i="5" s="1"/>
  <c r="Q686" i="5" s="1"/>
  <c r="R686" i="5" s="1"/>
  <c r="S686" i="5" s="1"/>
  <c r="K670" i="5"/>
  <c r="J670" i="5"/>
  <c r="L670" i="5" s="1"/>
  <c r="M670" i="5"/>
  <c r="N670" i="5" s="1"/>
  <c r="O670" i="5" s="1"/>
  <c r="P670" i="5" s="1"/>
  <c r="Q670" i="5" s="1"/>
  <c r="R670" i="5" s="1"/>
  <c r="S670" i="5" s="1"/>
  <c r="K654" i="5"/>
  <c r="J654" i="5"/>
  <c r="L654" i="5" s="1"/>
  <c r="M654" i="5"/>
  <c r="N654" i="5" s="1"/>
  <c r="O654" i="5" s="1"/>
  <c r="P654" i="5" s="1"/>
  <c r="Q654" i="5" s="1"/>
  <c r="R654" i="5" s="1"/>
  <c r="S654" i="5" s="1"/>
  <c r="K630" i="5"/>
  <c r="M630" i="5"/>
  <c r="N630" i="5" s="1"/>
  <c r="O630" i="5" s="1"/>
  <c r="P630" i="5" s="1"/>
  <c r="Q630" i="5" s="1"/>
  <c r="R630" i="5" s="1"/>
  <c r="S630" i="5" s="1"/>
  <c r="J630" i="5"/>
  <c r="L630" i="5" s="1"/>
  <c r="K688" i="5"/>
  <c r="J688" i="5"/>
  <c r="L688" i="5" s="1"/>
  <c r="M688" i="5"/>
  <c r="N688" i="5" s="1"/>
  <c r="O688" i="5" s="1"/>
  <c r="P688" i="5" s="1"/>
  <c r="Q688" i="5" s="1"/>
  <c r="R688" i="5" s="1"/>
  <c r="S688" i="5" s="1"/>
  <c r="K672" i="5"/>
  <c r="J672" i="5"/>
  <c r="L672" i="5" s="1"/>
  <c r="M672" i="5"/>
  <c r="N672" i="5" s="1"/>
  <c r="O672" i="5" s="1"/>
  <c r="P672" i="5" s="1"/>
  <c r="Q672" i="5" s="1"/>
  <c r="R672" i="5" s="1"/>
  <c r="S672" i="5" s="1"/>
  <c r="K656" i="5"/>
  <c r="J656" i="5"/>
  <c r="L656" i="5" s="1"/>
  <c r="M656" i="5"/>
  <c r="N656" i="5" s="1"/>
  <c r="O656" i="5" s="1"/>
  <c r="P656" i="5" s="1"/>
  <c r="Q656" i="5" s="1"/>
  <c r="R656" i="5" s="1"/>
  <c r="S656" i="5" s="1"/>
  <c r="K632" i="5"/>
  <c r="M632" i="5"/>
  <c r="N632" i="5" s="1"/>
  <c r="O632" i="5" s="1"/>
  <c r="P632" i="5" s="1"/>
  <c r="Q632" i="5" s="1"/>
  <c r="R632" i="5" s="1"/>
  <c r="S632" i="5" s="1"/>
  <c r="J632" i="5"/>
  <c r="L632" i="5" s="1"/>
  <c r="M592" i="5"/>
  <c r="N592" i="5" s="1"/>
  <c r="O592" i="5" s="1"/>
  <c r="P592" i="5" s="1"/>
  <c r="Q592" i="5" s="1"/>
  <c r="R592" i="5" s="1"/>
  <c r="S592" i="5" s="1"/>
  <c r="J592" i="5"/>
  <c r="L592" i="5" s="1"/>
  <c r="K592" i="5"/>
  <c r="J364" i="5"/>
  <c r="L364" i="5" s="1"/>
  <c r="K364" i="5"/>
  <c r="M364" i="5"/>
  <c r="N364" i="5" s="1"/>
  <c r="O364" i="5" s="1"/>
  <c r="P364" i="5" s="1"/>
  <c r="Q364" i="5" s="1"/>
  <c r="R364" i="5" s="1"/>
  <c r="S364" i="5" s="1"/>
  <c r="J340" i="5"/>
  <c r="L340" i="5" s="1"/>
  <c r="K340" i="5"/>
  <c r="M340" i="5"/>
  <c r="N340" i="5" s="1"/>
  <c r="O340" i="5" s="1"/>
  <c r="P340" i="5" s="1"/>
  <c r="Q340" i="5" s="1"/>
  <c r="R340" i="5" s="1"/>
  <c r="S340" i="5" s="1"/>
  <c r="K98" i="5"/>
  <c r="J98" i="5"/>
  <c r="L98" i="5" s="1"/>
  <c r="M98" i="5"/>
  <c r="N98" i="5" s="1"/>
  <c r="O98" i="5" s="1"/>
  <c r="P98" i="5" s="1"/>
  <c r="Q98" i="5" s="1"/>
  <c r="R98" i="5" s="1"/>
  <c r="S98" i="5" s="1"/>
  <c r="J78" i="5"/>
  <c r="L78" i="5" s="1"/>
  <c r="M78" i="5"/>
  <c r="N78" i="5" s="1"/>
  <c r="O78" i="5" s="1"/>
  <c r="P78" i="5" s="1"/>
  <c r="Q78" i="5" s="1"/>
  <c r="R78" i="5" s="1"/>
  <c r="S78" i="5" s="1"/>
  <c r="K78" i="5"/>
  <c r="J62" i="5"/>
  <c r="L62" i="5" s="1"/>
  <c r="M62" i="5"/>
  <c r="N62" i="5" s="1"/>
  <c r="O62" i="5" s="1"/>
  <c r="P62" i="5" s="1"/>
  <c r="Q62" i="5" s="1"/>
  <c r="R62" i="5" s="1"/>
  <c r="S62" i="5" s="1"/>
  <c r="K62" i="5"/>
  <c r="J46" i="5"/>
  <c r="L46" i="5" s="1"/>
  <c r="M46" i="5"/>
  <c r="N46" i="5" s="1"/>
  <c r="O46" i="5" s="1"/>
  <c r="P46" i="5" s="1"/>
  <c r="Q46" i="5" s="1"/>
  <c r="R46" i="5" s="1"/>
  <c r="S46" i="5" s="1"/>
  <c r="K46" i="5"/>
  <c r="K108" i="5"/>
  <c r="J108" i="5"/>
  <c r="L108" i="5" s="1"/>
  <c r="M108" i="5"/>
  <c r="N108" i="5" s="1"/>
  <c r="O108" i="5" s="1"/>
  <c r="P108" i="5" s="1"/>
  <c r="Q108" i="5" s="1"/>
  <c r="R108" i="5" s="1"/>
  <c r="S108" i="5" s="1"/>
  <c r="K92" i="5"/>
  <c r="J92" i="5"/>
  <c r="L92" i="5" s="1"/>
  <c r="M92" i="5"/>
  <c r="N92" i="5" s="1"/>
  <c r="O92" i="5" s="1"/>
  <c r="P92" i="5" s="1"/>
  <c r="Q92" i="5" s="1"/>
  <c r="R92" i="5" s="1"/>
  <c r="S92" i="5" s="1"/>
  <c r="J76" i="5"/>
  <c r="L76" i="5" s="1"/>
  <c r="M76" i="5"/>
  <c r="N76" i="5" s="1"/>
  <c r="O76" i="5" s="1"/>
  <c r="P76" i="5" s="1"/>
  <c r="Q76" i="5" s="1"/>
  <c r="R76" i="5" s="1"/>
  <c r="S76" i="5" s="1"/>
  <c r="K76" i="5"/>
  <c r="J68" i="5"/>
  <c r="L68" i="5" s="1"/>
  <c r="M68" i="5"/>
  <c r="N68" i="5" s="1"/>
  <c r="O68" i="5" s="1"/>
  <c r="P68" i="5" s="1"/>
  <c r="Q68" i="5" s="1"/>
  <c r="R68" i="5" s="1"/>
  <c r="S68" i="5" s="1"/>
  <c r="K68" i="5"/>
  <c r="J60" i="5"/>
  <c r="L60" i="5" s="1"/>
  <c r="M60" i="5"/>
  <c r="N60" i="5" s="1"/>
  <c r="O60" i="5" s="1"/>
  <c r="P60" i="5" s="1"/>
  <c r="Q60" i="5" s="1"/>
  <c r="R60" i="5" s="1"/>
  <c r="S60" i="5" s="1"/>
  <c r="K60" i="5"/>
  <c r="J52" i="5"/>
  <c r="L52" i="5" s="1"/>
  <c r="M52" i="5"/>
  <c r="N52" i="5" s="1"/>
  <c r="O52" i="5" s="1"/>
  <c r="P52" i="5" s="1"/>
  <c r="Q52" i="5" s="1"/>
  <c r="R52" i="5" s="1"/>
  <c r="S52" i="5" s="1"/>
  <c r="K52" i="5"/>
  <c r="I301" i="6"/>
  <c r="J301" i="6" s="1"/>
  <c r="K301" i="6" s="1"/>
  <c r="L301" i="6" s="1"/>
  <c r="M301" i="6" s="1"/>
  <c r="N301" i="6" s="1"/>
  <c r="O301" i="6" s="1"/>
  <c r="H301" i="6"/>
  <c r="I277" i="6"/>
  <c r="J277" i="6" s="1"/>
  <c r="K277" i="6" s="1"/>
  <c r="L277" i="6" s="1"/>
  <c r="M277" i="6" s="1"/>
  <c r="N277" i="6" s="1"/>
  <c r="O277" i="6" s="1"/>
  <c r="H277" i="6"/>
  <c r="I153" i="6"/>
  <c r="H153" i="6"/>
  <c r="I113" i="6"/>
  <c r="H113" i="6"/>
  <c r="R95" i="6"/>
  <c r="R59" i="6"/>
  <c r="I45" i="6"/>
  <c r="H45" i="6"/>
  <c r="R27" i="6"/>
  <c r="R19" i="6"/>
  <c r="R6" i="6"/>
  <c r="K7" i="5"/>
  <c r="M7" i="5"/>
  <c r="N7" i="5" s="1"/>
  <c r="O7" i="5" s="1"/>
  <c r="P7" i="5" s="1"/>
  <c r="Q7" i="5" s="1"/>
  <c r="R7" i="5" s="1"/>
  <c r="S7" i="5" s="1"/>
  <c r="J7" i="5"/>
  <c r="L7" i="5" s="1"/>
  <c r="I299" i="6"/>
  <c r="J299" i="6" s="1"/>
  <c r="K299" i="6" s="1"/>
  <c r="L299" i="6" s="1"/>
  <c r="M299" i="6" s="1"/>
  <c r="N299" i="6" s="1"/>
  <c r="O299" i="6" s="1"/>
  <c r="P299" i="6"/>
  <c r="Q299" i="6" s="1" a="1"/>
  <c r="Q299" i="6" s="1"/>
  <c r="H299" i="6"/>
  <c r="I283" i="6"/>
  <c r="J283" i="6" s="1"/>
  <c r="K283" i="6" s="1"/>
  <c r="L283" i="6" s="1"/>
  <c r="M283" i="6" s="1"/>
  <c r="N283" i="6" s="1"/>
  <c r="O283" i="6" s="1"/>
  <c r="P283" i="6"/>
  <c r="Q283" i="6" s="1" a="1"/>
  <c r="Q283" i="6" s="1"/>
  <c r="H283" i="6"/>
  <c r="I197" i="6"/>
  <c r="H197" i="6"/>
  <c r="I145" i="6"/>
  <c r="J145" i="6" s="1"/>
  <c r="K145" i="6" s="1"/>
  <c r="L145" i="6" s="1"/>
  <c r="M145" i="6" s="1"/>
  <c r="N145" i="6" s="1"/>
  <c r="O145" i="6" s="1"/>
  <c r="P145" i="6"/>
  <c r="I129" i="6"/>
  <c r="H129" i="6"/>
  <c r="I103" i="6"/>
  <c r="H103" i="6"/>
  <c r="R93" i="6"/>
  <c r="I87" i="6"/>
  <c r="H87" i="6"/>
  <c r="R82" i="6"/>
  <c r="I71" i="6"/>
  <c r="H71" i="6"/>
  <c r="I35" i="6"/>
  <c r="H35" i="6"/>
  <c r="I25" i="6"/>
  <c r="H25" i="6"/>
  <c r="R20" i="6"/>
  <c r="R12" i="6"/>
  <c r="I6" i="6"/>
  <c r="P6" i="6" s="1"/>
  <c r="Q6" i="6" s="1" a="1"/>
  <c r="Q6" i="6" s="1"/>
  <c r="H6" i="6"/>
  <c r="P291" i="2"/>
  <c r="Q291" i="2" s="1"/>
  <c r="K291" i="2"/>
  <c r="J291" i="2"/>
  <c r="T12" i="5"/>
  <c r="U12" i="5" s="1" a="1"/>
  <c r="U12" i="5" s="1"/>
  <c r="P301" i="6"/>
  <c r="Q301" i="6" s="1" a="1"/>
  <c r="Q301" i="6" s="1"/>
  <c r="P261" i="6"/>
  <c r="R219" i="6"/>
  <c r="I119" i="6"/>
  <c r="H119" i="6"/>
  <c r="R94" i="6"/>
  <c r="I63" i="6"/>
  <c r="H63" i="6"/>
  <c r="R58" i="6"/>
  <c r="R39" i="6"/>
  <c r="R26" i="6"/>
  <c r="R15" i="6"/>
  <c r="R293" i="6"/>
  <c r="R271" i="6"/>
  <c r="R217" i="6"/>
  <c r="R153" i="6"/>
  <c r="I131" i="6"/>
  <c r="H131" i="6"/>
  <c r="R113" i="6"/>
  <c r="R83" i="6"/>
  <c r="R88" i="6"/>
  <c r="R24" i="6"/>
  <c r="R22" i="6"/>
  <c r="R9" i="6"/>
  <c r="J294" i="2"/>
  <c r="P294" i="2"/>
  <c r="Q294" i="2" s="1"/>
  <c r="K294" i="2"/>
  <c r="K269" i="2"/>
  <c r="K205" i="2"/>
  <c r="R62" i="6"/>
  <c r="R40" i="6"/>
  <c r="R100" i="6"/>
  <c r="R98" i="6"/>
  <c r="R78" i="6"/>
  <c r="J43" i="2"/>
  <c r="K43" i="2"/>
  <c r="J27" i="2"/>
  <c r="K27" i="2"/>
  <c r="K79" i="2"/>
  <c r="J46" i="2"/>
  <c r="K46" i="2"/>
  <c r="J30" i="2"/>
  <c r="K30" i="2"/>
  <c r="K682" i="5"/>
  <c r="J682" i="5"/>
  <c r="L682" i="5" s="1"/>
  <c r="M682" i="5"/>
  <c r="N682" i="5" s="1"/>
  <c r="O682" i="5" s="1"/>
  <c r="P682" i="5" s="1"/>
  <c r="Q682" i="5" s="1"/>
  <c r="R682" i="5" s="1"/>
  <c r="S682" i="5" s="1"/>
  <c r="K666" i="5"/>
  <c r="J666" i="5"/>
  <c r="L666" i="5" s="1"/>
  <c r="M666" i="5"/>
  <c r="N666" i="5" s="1"/>
  <c r="O666" i="5" s="1"/>
  <c r="P666" i="5" s="1"/>
  <c r="Q666" i="5" s="1"/>
  <c r="R666" i="5" s="1"/>
  <c r="S666" i="5" s="1"/>
  <c r="K650" i="5"/>
  <c r="J650" i="5"/>
  <c r="L650" i="5" s="1"/>
  <c r="M650" i="5"/>
  <c r="N650" i="5" s="1"/>
  <c r="O650" i="5" s="1"/>
  <c r="P650" i="5" s="1"/>
  <c r="Q650" i="5" s="1"/>
  <c r="R650" i="5" s="1"/>
  <c r="S650" i="5" s="1"/>
  <c r="K634" i="5"/>
  <c r="M634" i="5"/>
  <c r="N634" i="5" s="1"/>
  <c r="O634" i="5" s="1"/>
  <c r="P634" i="5" s="1"/>
  <c r="Q634" i="5" s="1"/>
  <c r="R634" i="5" s="1"/>
  <c r="S634" i="5" s="1"/>
  <c r="J634" i="5"/>
  <c r="L634" i="5" s="1"/>
  <c r="M612" i="5"/>
  <c r="N612" i="5" s="1"/>
  <c r="O612" i="5" s="1"/>
  <c r="P612" i="5" s="1"/>
  <c r="Q612" i="5" s="1"/>
  <c r="R612" i="5" s="1"/>
  <c r="S612" i="5" s="1"/>
  <c r="K612" i="5"/>
  <c r="J612" i="5"/>
  <c r="L612" i="5" s="1"/>
  <c r="M596" i="5"/>
  <c r="N596" i="5" s="1"/>
  <c r="O596" i="5" s="1"/>
  <c r="P596" i="5" s="1"/>
  <c r="Q596" i="5" s="1"/>
  <c r="R596" i="5" s="1"/>
  <c r="S596" i="5" s="1"/>
  <c r="K596" i="5"/>
  <c r="J596" i="5"/>
  <c r="L596" i="5" s="1"/>
  <c r="M580" i="5"/>
  <c r="N580" i="5" s="1"/>
  <c r="O580" i="5" s="1"/>
  <c r="P580" i="5" s="1"/>
  <c r="Q580" i="5" s="1"/>
  <c r="R580" i="5" s="1"/>
  <c r="S580" i="5" s="1"/>
  <c r="K580" i="5"/>
  <c r="J580" i="5"/>
  <c r="L580" i="5" s="1"/>
  <c r="K684" i="5"/>
  <c r="J684" i="5"/>
  <c r="L684" i="5" s="1"/>
  <c r="M684" i="5"/>
  <c r="N684" i="5" s="1"/>
  <c r="O684" i="5" s="1"/>
  <c r="P684" i="5" s="1"/>
  <c r="Q684" i="5" s="1"/>
  <c r="R684" i="5" s="1"/>
  <c r="S684" i="5" s="1"/>
  <c r="K668" i="5"/>
  <c r="J668" i="5"/>
  <c r="L668" i="5" s="1"/>
  <c r="M668" i="5"/>
  <c r="N668" i="5" s="1"/>
  <c r="O668" i="5" s="1"/>
  <c r="P668" i="5" s="1"/>
  <c r="Q668" i="5" s="1"/>
  <c r="R668" i="5" s="1"/>
  <c r="S668" i="5" s="1"/>
  <c r="K652" i="5"/>
  <c r="J652" i="5"/>
  <c r="L652" i="5" s="1"/>
  <c r="M652" i="5"/>
  <c r="N652" i="5" s="1"/>
  <c r="O652" i="5" s="1"/>
  <c r="P652" i="5" s="1"/>
  <c r="Q652" i="5" s="1"/>
  <c r="R652" i="5" s="1"/>
  <c r="S652" i="5" s="1"/>
  <c r="K636" i="5"/>
  <c r="M636" i="5"/>
  <c r="N636" i="5" s="1"/>
  <c r="O636" i="5" s="1"/>
  <c r="P636" i="5" s="1"/>
  <c r="Q636" i="5" s="1"/>
  <c r="R636" i="5" s="1"/>
  <c r="S636" i="5" s="1"/>
  <c r="J636" i="5"/>
  <c r="L636" i="5" s="1"/>
  <c r="K620" i="5"/>
  <c r="M620" i="5"/>
  <c r="N620" i="5" s="1"/>
  <c r="O620" i="5" s="1"/>
  <c r="P620" i="5" s="1"/>
  <c r="Q620" i="5" s="1"/>
  <c r="R620" i="5" s="1"/>
  <c r="S620" i="5" s="1"/>
  <c r="J620" i="5"/>
  <c r="L620" i="5" s="1"/>
  <c r="M600" i="5"/>
  <c r="N600" i="5" s="1"/>
  <c r="O600" i="5" s="1"/>
  <c r="P600" i="5" s="1"/>
  <c r="Q600" i="5" s="1"/>
  <c r="R600" i="5" s="1"/>
  <c r="S600" i="5" s="1"/>
  <c r="J600" i="5"/>
  <c r="L600" i="5" s="1"/>
  <c r="K600" i="5"/>
  <c r="M568" i="5"/>
  <c r="N568" i="5" s="1"/>
  <c r="O568" i="5" s="1"/>
  <c r="P568" i="5" s="1"/>
  <c r="Q568" i="5" s="1"/>
  <c r="R568" i="5" s="1"/>
  <c r="S568" i="5" s="1"/>
  <c r="J568" i="5"/>
  <c r="L568" i="5" s="1"/>
  <c r="K568" i="5"/>
  <c r="K94" i="5"/>
  <c r="J94" i="5"/>
  <c r="L94" i="5" s="1"/>
  <c r="M94" i="5"/>
  <c r="N94" i="5" s="1"/>
  <c r="O94" i="5" s="1"/>
  <c r="P94" i="5" s="1"/>
  <c r="Q94" i="5" s="1"/>
  <c r="R94" i="5" s="1"/>
  <c r="S94" i="5" s="1"/>
  <c r="J74" i="5"/>
  <c r="L74" i="5" s="1"/>
  <c r="M74" i="5"/>
  <c r="N74" i="5" s="1"/>
  <c r="O74" i="5" s="1"/>
  <c r="P74" i="5" s="1"/>
  <c r="Q74" i="5" s="1"/>
  <c r="R74" i="5" s="1"/>
  <c r="S74" i="5" s="1"/>
  <c r="K74" i="5"/>
  <c r="J58" i="5"/>
  <c r="L58" i="5" s="1"/>
  <c r="M58" i="5"/>
  <c r="N58" i="5" s="1"/>
  <c r="O58" i="5" s="1"/>
  <c r="P58" i="5" s="1"/>
  <c r="Q58" i="5" s="1"/>
  <c r="R58" i="5" s="1"/>
  <c r="S58" i="5" s="1"/>
  <c r="K58" i="5"/>
  <c r="K104" i="5"/>
  <c r="J104" i="5"/>
  <c r="L104" i="5" s="1"/>
  <c r="M104" i="5"/>
  <c r="N104" i="5" s="1"/>
  <c r="O104" i="5" s="1"/>
  <c r="P104" i="5" s="1"/>
  <c r="Q104" i="5" s="1"/>
  <c r="R104" i="5" s="1"/>
  <c r="S104" i="5" s="1"/>
  <c r="K86" i="5"/>
  <c r="J86" i="5"/>
  <c r="L86" i="5" s="1"/>
  <c r="M86" i="5"/>
  <c r="N86" i="5" s="1"/>
  <c r="O86" i="5" s="1"/>
  <c r="P86" i="5" s="1"/>
  <c r="Q86" i="5" s="1"/>
  <c r="R86" i="5" s="1"/>
  <c r="S86" i="5" s="1"/>
  <c r="I321" i="6"/>
  <c r="J321" i="6" s="1"/>
  <c r="K321" i="6" s="1"/>
  <c r="L321" i="6" s="1"/>
  <c r="M321" i="6" s="1"/>
  <c r="N321" i="6" s="1"/>
  <c r="O321" i="6" s="1"/>
  <c r="H321" i="6"/>
  <c r="I309" i="6"/>
  <c r="J309" i="6" s="1"/>
  <c r="K309" i="6" s="1"/>
  <c r="L309" i="6" s="1"/>
  <c r="M309" i="6" s="1"/>
  <c r="N309" i="6" s="1"/>
  <c r="O309" i="6" s="1"/>
  <c r="H309" i="6"/>
  <c r="I211" i="6"/>
  <c r="J211" i="6" s="1"/>
  <c r="K211" i="6" s="1"/>
  <c r="L211" i="6" s="1"/>
  <c r="M211" i="6" s="1"/>
  <c r="N211" i="6" s="1"/>
  <c r="O211" i="6" s="1"/>
  <c r="P211" i="6"/>
  <c r="I111" i="6"/>
  <c r="H111" i="6"/>
  <c r="I53" i="6"/>
  <c r="H53" i="6"/>
  <c r="I43" i="6"/>
  <c r="H43" i="6"/>
  <c r="R35" i="6"/>
  <c r="I21" i="6"/>
  <c r="H21" i="6"/>
  <c r="I13" i="6"/>
  <c r="H13" i="6"/>
  <c r="K5" i="5"/>
  <c r="T5" i="5" s="1"/>
  <c r="U5" i="5" s="1" a="1"/>
  <c r="U5" i="5" s="1"/>
  <c r="M5" i="5"/>
  <c r="J5" i="5"/>
  <c r="L5" i="5" s="1"/>
  <c r="I269" i="6"/>
  <c r="J269" i="6" s="1"/>
  <c r="K269" i="6" s="1"/>
  <c r="L269" i="6" s="1"/>
  <c r="M269" i="6" s="1"/>
  <c r="N269" i="6" s="1"/>
  <c r="O269" i="6" s="1"/>
  <c r="P269" i="6"/>
  <c r="I215" i="6"/>
  <c r="H215" i="6"/>
  <c r="I191" i="6"/>
  <c r="H191" i="6"/>
  <c r="I175" i="6"/>
  <c r="J175" i="6" s="1"/>
  <c r="K175" i="6" s="1"/>
  <c r="L175" i="6" s="1"/>
  <c r="M175" i="6" s="1"/>
  <c r="N175" i="6" s="1"/>
  <c r="O175" i="6" s="1"/>
  <c r="P175" i="6"/>
  <c r="I165" i="6"/>
  <c r="H165" i="6"/>
  <c r="I157" i="6"/>
  <c r="J157" i="6" s="1"/>
  <c r="K157" i="6" s="1"/>
  <c r="L157" i="6" s="1"/>
  <c r="M157" i="6" s="1"/>
  <c r="N157" i="6" s="1"/>
  <c r="O157" i="6" s="1"/>
  <c r="P157" i="6"/>
  <c r="I127" i="6"/>
  <c r="H127" i="6"/>
  <c r="R96" i="6"/>
  <c r="R87" i="6"/>
  <c r="I81" i="6"/>
  <c r="H81" i="6"/>
  <c r="R71" i="6"/>
  <c r="R65" i="6"/>
  <c r="R57" i="6"/>
  <c r="R49" i="6"/>
  <c r="R41" i="6"/>
  <c r="R28" i="6"/>
  <c r="R25" i="6"/>
  <c r="R11" i="6"/>
  <c r="I2" i="6"/>
  <c r="H2" i="6"/>
  <c r="P283" i="2"/>
  <c r="Q283" i="2" s="1"/>
  <c r="K283" i="2"/>
  <c r="J283" i="2"/>
  <c r="P267" i="6"/>
  <c r="R99" i="6"/>
  <c r="R85" i="6"/>
  <c r="R69" i="6"/>
  <c r="R63" i="6"/>
  <c r="I55" i="6"/>
  <c r="H55" i="6"/>
  <c r="R50" i="6"/>
  <c r="R31" i="6"/>
  <c r="R18" i="6"/>
  <c r="R247" i="6"/>
  <c r="I223" i="6"/>
  <c r="H223" i="6"/>
  <c r="I201" i="6"/>
  <c r="H201" i="6"/>
  <c r="I193" i="6"/>
  <c r="H193" i="6"/>
  <c r="R105" i="6"/>
  <c r="I67" i="6"/>
  <c r="H67" i="6"/>
  <c r="R53" i="6"/>
  <c r="R21" i="6"/>
  <c r="R10" i="6"/>
  <c r="J310" i="2"/>
  <c r="K310" i="2"/>
  <c r="K253" i="2"/>
  <c r="K229" i="2"/>
  <c r="K213" i="2"/>
  <c r="R48" i="6"/>
  <c r="R38" i="6"/>
  <c r="R86" i="6"/>
  <c r="R84" i="6"/>
  <c r="K313" i="2"/>
  <c r="J313" i="2"/>
  <c r="J47" i="2"/>
  <c r="K47" i="2"/>
  <c r="J31" i="2"/>
  <c r="K31" i="2"/>
  <c r="J50" i="2"/>
  <c r="K50" i="2"/>
  <c r="J34" i="2"/>
  <c r="K34" i="2"/>
  <c r="J18" i="2"/>
  <c r="K18" i="2"/>
  <c r="K884" i="5"/>
  <c r="J884" i="5"/>
  <c r="L884" i="5" s="1"/>
  <c r="M884" i="5"/>
  <c r="N884" i="5" s="1"/>
  <c r="O884" i="5" s="1"/>
  <c r="P884" i="5" s="1"/>
  <c r="Q884" i="5" s="1"/>
  <c r="R884" i="5" s="1"/>
  <c r="S884" i="5" s="1"/>
  <c r="M839" i="5"/>
  <c r="N839" i="5" s="1"/>
  <c r="O839" i="5" s="1"/>
  <c r="P839" i="5" s="1"/>
  <c r="Q839" i="5" s="1"/>
  <c r="R839" i="5" s="1"/>
  <c r="S839" i="5" s="1"/>
  <c r="K839" i="5"/>
  <c r="J839" i="5"/>
  <c r="L839" i="5" s="1"/>
  <c r="M831" i="5"/>
  <c r="N831" i="5" s="1"/>
  <c r="O831" i="5" s="1"/>
  <c r="P831" i="5" s="1"/>
  <c r="Q831" i="5" s="1"/>
  <c r="R831" i="5" s="1"/>
  <c r="S831" i="5" s="1"/>
  <c r="K831" i="5"/>
  <c r="J831" i="5"/>
  <c r="L831" i="5" s="1"/>
  <c r="K700" i="5"/>
  <c r="J700" i="5"/>
  <c r="L700" i="5" s="1"/>
  <c r="M700" i="5"/>
  <c r="N700" i="5" s="1"/>
  <c r="O700" i="5" s="1"/>
  <c r="P700" i="5" s="1"/>
  <c r="Q700" i="5" s="1"/>
  <c r="R700" i="5" s="1"/>
  <c r="S700" i="5" s="1"/>
  <c r="K678" i="5"/>
  <c r="J678" i="5"/>
  <c r="L678" i="5" s="1"/>
  <c r="M678" i="5"/>
  <c r="N678" i="5" s="1"/>
  <c r="O678" i="5" s="1"/>
  <c r="P678" i="5" s="1"/>
  <c r="Q678" i="5" s="1"/>
  <c r="R678" i="5" s="1"/>
  <c r="S678" i="5" s="1"/>
  <c r="K662" i="5"/>
  <c r="J662" i="5"/>
  <c r="L662" i="5" s="1"/>
  <c r="M662" i="5"/>
  <c r="N662" i="5" s="1"/>
  <c r="O662" i="5" s="1"/>
  <c r="P662" i="5" s="1"/>
  <c r="Q662" i="5" s="1"/>
  <c r="R662" i="5" s="1"/>
  <c r="S662" i="5" s="1"/>
  <c r="K646" i="5"/>
  <c r="J646" i="5"/>
  <c r="L646" i="5" s="1"/>
  <c r="M646" i="5"/>
  <c r="N646" i="5" s="1"/>
  <c r="O646" i="5" s="1"/>
  <c r="P646" i="5" s="1"/>
  <c r="Q646" i="5" s="1"/>
  <c r="R646" i="5" s="1"/>
  <c r="S646" i="5" s="1"/>
  <c r="K638" i="5"/>
  <c r="M638" i="5"/>
  <c r="N638" i="5" s="1"/>
  <c r="O638" i="5" s="1"/>
  <c r="P638" i="5" s="1"/>
  <c r="Q638" i="5" s="1"/>
  <c r="R638" i="5" s="1"/>
  <c r="S638" i="5" s="1"/>
  <c r="J638" i="5"/>
  <c r="L638" i="5" s="1"/>
  <c r="K622" i="5"/>
  <c r="M622" i="5"/>
  <c r="N622" i="5" s="1"/>
  <c r="O622" i="5" s="1"/>
  <c r="P622" i="5" s="1"/>
  <c r="Q622" i="5" s="1"/>
  <c r="R622" i="5" s="1"/>
  <c r="S622" i="5" s="1"/>
  <c r="J622" i="5"/>
  <c r="L622" i="5" s="1"/>
  <c r="K680" i="5"/>
  <c r="J680" i="5"/>
  <c r="L680" i="5" s="1"/>
  <c r="M680" i="5"/>
  <c r="N680" i="5" s="1"/>
  <c r="O680" i="5" s="1"/>
  <c r="P680" i="5" s="1"/>
  <c r="Q680" i="5" s="1"/>
  <c r="R680" i="5" s="1"/>
  <c r="S680" i="5" s="1"/>
  <c r="K664" i="5"/>
  <c r="J664" i="5"/>
  <c r="L664" i="5" s="1"/>
  <c r="M664" i="5"/>
  <c r="N664" i="5" s="1"/>
  <c r="O664" i="5" s="1"/>
  <c r="P664" i="5" s="1"/>
  <c r="Q664" i="5" s="1"/>
  <c r="R664" i="5" s="1"/>
  <c r="S664" i="5" s="1"/>
  <c r="K648" i="5"/>
  <c r="J648" i="5"/>
  <c r="L648" i="5" s="1"/>
  <c r="M648" i="5"/>
  <c r="N648" i="5" s="1"/>
  <c r="O648" i="5" s="1"/>
  <c r="P648" i="5" s="1"/>
  <c r="Q648" i="5" s="1"/>
  <c r="R648" i="5" s="1"/>
  <c r="S648" i="5" s="1"/>
  <c r="K640" i="5"/>
  <c r="M640" i="5"/>
  <c r="N640" i="5" s="1"/>
  <c r="O640" i="5" s="1"/>
  <c r="P640" i="5" s="1"/>
  <c r="Q640" i="5" s="1"/>
  <c r="R640" i="5" s="1"/>
  <c r="S640" i="5" s="1"/>
  <c r="J640" i="5"/>
  <c r="L640" i="5" s="1"/>
  <c r="K624" i="5"/>
  <c r="M624" i="5"/>
  <c r="N624" i="5" s="1"/>
  <c r="O624" i="5" s="1"/>
  <c r="P624" i="5" s="1"/>
  <c r="Q624" i="5" s="1"/>
  <c r="R624" i="5" s="1"/>
  <c r="S624" i="5" s="1"/>
  <c r="J624" i="5"/>
  <c r="L624" i="5" s="1"/>
  <c r="M608" i="5"/>
  <c r="N608" i="5" s="1"/>
  <c r="O608" i="5" s="1"/>
  <c r="P608" i="5" s="1"/>
  <c r="Q608" i="5" s="1"/>
  <c r="R608" i="5" s="1"/>
  <c r="S608" i="5" s="1"/>
  <c r="J608" i="5"/>
  <c r="L608" i="5" s="1"/>
  <c r="K608" i="5"/>
  <c r="M576" i="5"/>
  <c r="N576" i="5" s="1"/>
  <c r="O576" i="5" s="1"/>
  <c r="P576" i="5" s="1"/>
  <c r="Q576" i="5" s="1"/>
  <c r="R576" i="5" s="1"/>
  <c r="S576" i="5" s="1"/>
  <c r="J576" i="5"/>
  <c r="L576" i="5" s="1"/>
  <c r="K576" i="5"/>
  <c r="K106" i="5"/>
  <c r="J106" i="5"/>
  <c r="L106" i="5" s="1"/>
  <c r="M106" i="5"/>
  <c r="N106" i="5" s="1"/>
  <c r="O106" i="5" s="1"/>
  <c r="P106" i="5" s="1"/>
  <c r="Q106" i="5" s="1"/>
  <c r="R106" i="5" s="1"/>
  <c r="S106" i="5" s="1"/>
  <c r="K90" i="5"/>
  <c r="J90" i="5"/>
  <c r="L90" i="5" s="1"/>
  <c r="M90" i="5"/>
  <c r="N90" i="5" s="1"/>
  <c r="O90" i="5" s="1"/>
  <c r="P90" i="5" s="1"/>
  <c r="Q90" i="5" s="1"/>
  <c r="R90" i="5" s="1"/>
  <c r="S90" i="5" s="1"/>
  <c r="J70" i="5"/>
  <c r="L70" i="5" s="1"/>
  <c r="M70" i="5"/>
  <c r="N70" i="5" s="1"/>
  <c r="O70" i="5" s="1"/>
  <c r="P70" i="5" s="1"/>
  <c r="Q70" i="5" s="1"/>
  <c r="R70" i="5" s="1"/>
  <c r="S70" i="5" s="1"/>
  <c r="K70" i="5"/>
  <c r="J54" i="5"/>
  <c r="L54" i="5" s="1"/>
  <c r="M54" i="5"/>
  <c r="N54" i="5" s="1"/>
  <c r="O54" i="5" s="1"/>
  <c r="P54" i="5" s="1"/>
  <c r="Q54" i="5" s="1"/>
  <c r="R54" i="5" s="1"/>
  <c r="S54" i="5" s="1"/>
  <c r="K54" i="5"/>
  <c r="K100" i="5"/>
  <c r="J100" i="5"/>
  <c r="L100" i="5" s="1"/>
  <c r="M100" i="5"/>
  <c r="N100" i="5" s="1"/>
  <c r="O100" i="5" s="1"/>
  <c r="P100" i="5" s="1"/>
  <c r="Q100" i="5" s="1"/>
  <c r="R100" i="5" s="1"/>
  <c r="S100" i="5" s="1"/>
  <c r="J80" i="5"/>
  <c r="L80" i="5" s="1"/>
  <c r="M80" i="5"/>
  <c r="N80" i="5" s="1"/>
  <c r="O80" i="5" s="1"/>
  <c r="P80" i="5" s="1"/>
  <c r="Q80" i="5" s="1"/>
  <c r="R80" i="5" s="1"/>
  <c r="S80" i="5" s="1"/>
  <c r="K80" i="5"/>
  <c r="J72" i="5"/>
  <c r="L72" i="5" s="1"/>
  <c r="M72" i="5"/>
  <c r="N72" i="5" s="1"/>
  <c r="O72" i="5" s="1"/>
  <c r="P72" i="5" s="1"/>
  <c r="Q72" i="5" s="1"/>
  <c r="R72" i="5" s="1"/>
  <c r="S72" i="5" s="1"/>
  <c r="K72" i="5"/>
  <c r="J64" i="5"/>
  <c r="L64" i="5" s="1"/>
  <c r="M64" i="5"/>
  <c r="N64" i="5" s="1"/>
  <c r="O64" i="5" s="1"/>
  <c r="P64" i="5" s="1"/>
  <c r="Q64" i="5" s="1"/>
  <c r="R64" i="5" s="1"/>
  <c r="S64" i="5" s="1"/>
  <c r="K64" i="5"/>
  <c r="J56" i="5"/>
  <c r="L56" i="5" s="1"/>
  <c r="M56" i="5"/>
  <c r="N56" i="5" s="1"/>
  <c r="O56" i="5" s="1"/>
  <c r="P56" i="5" s="1"/>
  <c r="Q56" i="5" s="1"/>
  <c r="R56" i="5" s="1"/>
  <c r="S56" i="5" s="1"/>
  <c r="K56" i="5"/>
  <c r="J48" i="5"/>
  <c r="L48" i="5" s="1"/>
  <c r="M48" i="5"/>
  <c r="N48" i="5" s="1"/>
  <c r="O48" i="5" s="1"/>
  <c r="P48" i="5" s="1"/>
  <c r="Q48" i="5" s="1"/>
  <c r="R48" i="5" s="1"/>
  <c r="S48" i="5" s="1"/>
  <c r="K48" i="5"/>
  <c r="I285" i="6"/>
  <c r="J285" i="6" s="1"/>
  <c r="K285" i="6" s="1"/>
  <c r="L285" i="6" s="1"/>
  <c r="M285" i="6" s="1"/>
  <c r="N285" i="6" s="1"/>
  <c r="O285" i="6" s="1"/>
  <c r="H285" i="6"/>
  <c r="I275" i="6"/>
  <c r="J275" i="6" s="1"/>
  <c r="K275" i="6" s="1"/>
  <c r="L275" i="6" s="1"/>
  <c r="M275" i="6" s="1"/>
  <c r="N275" i="6" s="1"/>
  <c r="O275" i="6" s="1"/>
  <c r="P275" i="6"/>
  <c r="Q275" i="6" s="1" a="1"/>
  <c r="Q275" i="6" s="1"/>
  <c r="H275" i="6"/>
  <c r="I265" i="6"/>
  <c r="J265" i="6" s="1"/>
  <c r="K265" i="6" s="1"/>
  <c r="L265" i="6" s="1"/>
  <c r="M265" i="6" s="1"/>
  <c r="N265" i="6" s="1"/>
  <c r="O265" i="6" s="1"/>
  <c r="P265" i="6"/>
  <c r="R211" i="6"/>
  <c r="R191" i="6"/>
  <c r="I177" i="6"/>
  <c r="H177" i="6"/>
  <c r="I117" i="6"/>
  <c r="H117" i="6"/>
  <c r="R111" i="6"/>
  <c r="I97" i="6"/>
  <c r="H97" i="6"/>
  <c r="R89" i="6"/>
  <c r="R81" i="6"/>
  <c r="I61" i="6"/>
  <c r="H61" i="6"/>
  <c r="I51" i="6"/>
  <c r="H51" i="6"/>
  <c r="R43" i="6"/>
  <c r="I29" i="6"/>
  <c r="H29" i="6"/>
  <c r="R2" i="6"/>
  <c r="K9" i="5"/>
  <c r="T9" i="5" s="1"/>
  <c r="U9" i="5" s="1" a="1"/>
  <c r="U9" i="5" s="1"/>
  <c r="M9" i="5"/>
  <c r="J9" i="5"/>
  <c r="L9" i="5" s="1"/>
  <c r="I307" i="6"/>
  <c r="J307" i="6" s="1"/>
  <c r="K307" i="6" s="1"/>
  <c r="L307" i="6" s="1"/>
  <c r="M307" i="6" s="1"/>
  <c r="N307" i="6" s="1"/>
  <c r="O307" i="6" s="1"/>
  <c r="P307" i="6"/>
  <c r="Q307" i="6" s="1" a="1"/>
  <c r="Q307" i="6" s="1"/>
  <c r="H307" i="6"/>
  <c r="I291" i="6"/>
  <c r="J291" i="6" s="1"/>
  <c r="K291" i="6" s="1"/>
  <c r="L291" i="6" s="1"/>
  <c r="M291" i="6" s="1"/>
  <c r="N291" i="6" s="1"/>
  <c r="O291" i="6" s="1"/>
  <c r="P291" i="6"/>
  <c r="Q291" i="6" s="1" a="1"/>
  <c r="Q291" i="6" s="1"/>
  <c r="H291" i="6"/>
  <c r="R269" i="6"/>
  <c r="R215" i="6"/>
  <c r="R157" i="6"/>
  <c r="I151" i="6"/>
  <c r="H151" i="6"/>
  <c r="I137" i="6"/>
  <c r="H137" i="6"/>
  <c r="R127" i="6"/>
  <c r="I95" i="6"/>
  <c r="H95" i="6"/>
  <c r="I79" i="6"/>
  <c r="J79" i="6" s="1"/>
  <c r="K79" i="6" s="1"/>
  <c r="L79" i="6" s="1"/>
  <c r="M79" i="6" s="1"/>
  <c r="N79" i="6" s="1"/>
  <c r="O79" i="6" s="1"/>
  <c r="P79" i="6"/>
  <c r="R33" i="6"/>
  <c r="I27" i="6"/>
  <c r="H27" i="6"/>
  <c r="R17" i="6"/>
  <c r="I8" i="6"/>
  <c r="P8" i="6" s="1"/>
  <c r="Q8" i="6" s="1" a="1"/>
  <c r="Q8" i="6" s="1"/>
  <c r="H8" i="6"/>
  <c r="P307" i="2"/>
  <c r="Q307" i="2" s="1"/>
  <c r="K307" i="2"/>
  <c r="J307" i="2"/>
  <c r="T7" i="5"/>
  <c r="U7" i="5" s="1" a="1"/>
  <c r="U7" i="5" s="1"/>
  <c r="T10" i="5"/>
  <c r="P285" i="6"/>
  <c r="Q285" i="6" s="1" a="1"/>
  <c r="Q285" i="6" s="1"/>
  <c r="I91" i="6"/>
  <c r="H91" i="6"/>
  <c r="R55" i="6"/>
  <c r="I47" i="6"/>
  <c r="H47" i="6"/>
  <c r="R42" i="6"/>
  <c r="R23" i="6"/>
  <c r="R321" i="6"/>
  <c r="R301" i="6"/>
  <c r="R285" i="6"/>
  <c r="R277" i="6"/>
  <c r="R267" i="6"/>
  <c r="R261" i="6"/>
  <c r="R231" i="6"/>
  <c r="R223" i="6"/>
  <c r="R213" i="6"/>
  <c r="I207" i="6"/>
  <c r="H207" i="6"/>
  <c r="R201" i="6"/>
  <c r="R193" i="6"/>
  <c r="R139" i="6"/>
  <c r="R117" i="6"/>
  <c r="I75" i="6"/>
  <c r="H75" i="6"/>
  <c r="R67" i="6"/>
  <c r="R45" i="6"/>
  <c r="R29" i="6"/>
  <c r="R72" i="6"/>
  <c r="R16" i="6"/>
  <c r="R14" i="6"/>
  <c r="R5" i="6"/>
  <c r="K261" i="2"/>
  <c r="K237" i="2"/>
  <c r="R56" i="6"/>
  <c r="J48" i="6"/>
  <c r="R46" i="6"/>
  <c r="R3" i="6"/>
  <c r="R92" i="6"/>
  <c r="J86" i="6"/>
  <c r="J68" i="6"/>
  <c r="I4" i="6"/>
  <c r="J212" i="6" s="1"/>
  <c r="H4" i="6"/>
  <c r="R76" i="6"/>
  <c r="J51" i="2"/>
  <c r="K51" i="2"/>
  <c r="J35" i="2"/>
  <c r="K35" i="2"/>
  <c r="J19" i="2"/>
  <c r="K19" i="2"/>
  <c r="O2" i="2" s="1"/>
  <c r="J54" i="2"/>
  <c r="K54" i="2"/>
  <c r="J38" i="2"/>
  <c r="K38" i="2"/>
  <c r="N2" i="2"/>
  <c r="V21" i="5" a="1"/>
  <c r="V19" i="5" a="1"/>
  <c r="V17" i="5" a="1"/>
  <c r="V20" i="5" a="1"/>
  <c r="V6" i="5" a="1"/>
  <c r="V13" i="5" a="1"/>
  <c r="V18" i="5" a="1"/>
  <c r="V8" i="5" a="1"/>
  <c r="V15" i="5" a="1"/>
  <c r="V16" i="5" a="1"/>
  <c r="V12" i="5" a="1"/>
  <c r="V4" i="5" a="1"/>
  <c r="U11" i="5" l="1" a="1"/>
  <c r="U11" i="5" s="1"/>
  <c r="U14" i="5" a="1"/>
  <c r="U14" i="5" s="1"/>
  <c r="U10" i="5" a="1"/>
  <c r="U10" i="5" s="1"/>
  <c r="N18" i="5"/>
  <c r="V21" i="5"/>
  <c r="V13" i="5"/>
  <c r="V17" i="5"/>
  <c r="N9" i="5"/>
  <c r="V19" i="5"/>
  <c r="V15" i="5"/>
  <c r="V20" i="5"/>
  <c r="V18" i="5"/>
  <c r="V16" i="5"/>
  <c r="N12" i="5"/>
  <c r="N11" i="5"/>
  <c r="N5" i="5"/>
  <c r="V12" i="5"/>
  <c r="V4" i="5"/>
  <c r="V6" i="5"/>
  <c r="V8" i="5"/>
  <c r="R51" i="2"/>
  <c r="R35" i="2"/>
  <c r="R54" i="2"/>
  <c r="P38" i="2"/>
  <c r="Q38" i="2" s="1"/>
  <c r="R307" i="2"/>
  <c r="Q171" i="2"/>
  <c r="Q115" i="2"/>
  <c r="P51" i="2"/>
  <c r="P35" i="2"/>
  <c r="Q35" i="2" s="1"/>
  <c r="P54" i="2"/>
  <c r="P261" i="2"/>
  <c r="L261" i="2" s="1" a="1"/>
  <c r="L261" i="2" s="1"/>
  <c r="M261" i="2" s="1" a="1"/>
  <c r="M261" i="2" s="1"/>
  <c r="P237" i="2"/>
  <c r="L237" i="2" s="1" a="1"/>
  <c r="L237" i="2" s="1"/>
  <c r="M237" i="2" s="1" a="1"/>
  <c r="M237" i="2" s="1"/>
  <c r="R327" i="2"/>
  <c r="R319" i="2"/>
  <c r="R317" i="2"/>
  <c r="L298" i="2" a="1"/>
  <c r="L298" i="2" s="1"/>
  <c r="M298" i="2" s="1" a="1"/>
  <c r="M298" i="2" s="1"/>
  <c r="L311" i="2" a="1"/>
  <c r="L311" i="2" s="1"/>
  <c r="M311" i="2" s="1" a="1"/>
  <c r="M311" i="2" s="1"/>
  <c r="R303" i="2"/>
  <c r="L301" i="2" a="1"/>
  <c r="L301" i="2" s="1"/>
  <c r="M301" i="2" s="1" a="1"/>
  <c r="M301" i="2" s="1"/>
  <c r="L295" i="2" a="1"/>
  <c r="L295" i="2" s="1"/>
  <c r="M295" i="2" s="1" a="1"/>
  <c r="M295" i="2" s="1"/>
  <c r="R278" i="2"/>
  <c r="L276" i="2" a="1"/>
  <c r="L276" i="2" s="1"/>
  <c r="M276" i="2" s="1" a="1"/>
  <c r="M276" i="2" s="1"/>
  <c r="P270" i="2"/>
  <c r="P262" i="2"/>
  <c r="P254" i="2"/>
  <c r="P246" i="2"/>
  <c r="L246" i="2" s="1" a="1"/>
  <c r="L246" i="2" s="1"/>
  <c r="M246" i="2" s="1" a="1"/>
  <c r="M246" i="2" s="1"/>
  <c r="P238" i="2"/>
  <c r="P230" i="2"/>
  <c r="P222" i="2"/>
  <c r="P214" i="2"/>
  <c r="P206" i="2"/>
  <c r="Q206" i="2" s="1"/>
  <c r="Q174" i="2"/>
  <c r="Q170" i="2"/>
  <c r="Q166" i="2"/>
  <c r="Q146" i="2"/>
  <c r="Q114" i="2"/>
  <c r="R325" i="2"/>
  <c r="L290" i="2" a="1"/>
  <c r="L290" i="2" s="1"/>
  <c r="M290" i="2" s="1" a="1"/>
  <c r="M290" i="2" s="1"/>
  <c r="P276" i="2"/>
  <c r="Q276" i="2" s="1"/>
  <c r="Q169" i="2"/>
  <c r="Q157" i="2"/>
  <c r="Q149" i="2"/>
  <c r="Q145" i="2"/>
  <c r="Q125" i="2"/>
  <c r="Q77" i="2"/>
  <c r="P70" i="2"/>
  <c r="Q70" i="2" s="1"/>
  <c r="P62" i="2"/>
  <c r="Q62" i="2" s="1"/>
  <c r="P86" i="2"/>
  <c r="Q86" i="2" s="1"/>
  <c r="P78" i="2"/>
  <c r="Q78" i="2" s="1"/>
  <c r="R52" i="2"/>
  <c r="R48" i="2"/>
  <c r="R44" i="2"/>
  <c r="R40" i="2"/>
  <c r="R36" i="2"/>
  <c r="R32" i="2"/>
  <c r="R28" i="2"/>
  <c r="R20" i="2"/>
  <c r="R9" i="2"/>
  <c r="P5" i="2"/>
  <c r="Q5" i="2" s="1"/>
  <c r="P15" i="2"/>
  <c r="Q15" i="2" s="1"/>
  <c r="P8" i="2"/>
  <c r="Q8" i="2" s="1"/>
  <c r="P24" i="2"/>
  <c r="Q24" i="2" s="1"/>
  <c r="P33" i="2"/>
  <c r="Q33" i="2" s="1"/>
  <c r="P41" i="2"/>
  <c r="Q41" i="2" s="1"/>
  <c r="P49" i="2"/>
  <c r="Q49" i="2" s="1"/>
  <c r="P60" i="2"/>
  <c r="Q60" i="2" s="1"/>
  <c r="R61" i="2"/>
  <c r="P68" i="2"/>
  <c r="Q68" i="2" s="1"/>
  <c r="R69" i="2"/>
  <c r="P76" i="2"/>
  <c r="Q76" i="2" s="1"/>
  <c r="R77" i="2"/>
  <c r="R100" i="2"/>
  <c r="P111" i="2"/>
  <c r="Q111" i="2" s="1"/>
  <c r="R119" i="2"/>
  <c r="R136" i="2"/>
  <c r="R151" i="2"/>
  <c r="R164" i="2"/>
  <c r="P166" i="2"/>
  <c r="P182" i="2"/>
  <c r="Q182" i="2" s="1"/>
  <c r="P196" i="2"/>
  <c r="Q196" i="2" s="1"/>
  <c r="R215" i="2"/>
  <c r="P216" i="2"/>
  <c r="R226" i="2"/>
  <c r="R259" i="2"/>
  <c r="P260" i="2"/>
  <c r="R17" i="2"/>
  <c r="R33" i="2"/>
  <c r="R49" i="2"/>
  <c r="R84" i="2"/>
  <c r="P85" i="2"/>
  <c r="Q85" i="2" s="1"/>
  <c r="R104" i="2"/>
  <c r="P116" i="2"/>
  <c r="P123" i="2"/>
  <c r="Q123" i="2" s="1"/>
  <c r="R135" i="2"/>
  <c r="R142" i="2"/>
  <c r="P148" i="2"/>
  <c r="Q148" i="2" s="1"/>
  <c r="R155" i="2"/>
  <c r="P158" i="2"/>
  <c r="Q158" i="2" s="1"/>
  <c r="R163" i="2"/>
  <c r="R174" i="2"/>
  <c r="P179" i="2"/>
  <c r="P184" i="2"/>
  <c r="Q184" i="2" s="1"/>
  <c r="R195" i="2"/>
  <c r="R200" i="2"/>
  <c r="R210" i="2"/>
  <c r="P223" i="2"/>
  <c r="Q223" i="2" s="1"/>
  <c r="R246" i="2"/>
  <c r="Q259" i="2"/>
  <c r="R271" i="2"/>
  <c r="P305" i="2"/>
  <c r="Q305" i="2" s="1"/>
  <c r="P20" i="2"/>
  <c r="Q20" i="2" s="1"/>
  <c r="P28" i="2"/>
  <c r="Q28" i="2" s="1"/>
  <c r="P44" i="2"/>
  <c r="Q44" i="2" s="1"/>
  <c r="P64" i="2"/>
  <c r="Q64" i="2" s="1"/>
  <c r="R65" i="2"/>
  <c r="Q66" i="2"/>
  <c r="R86" i="2"/>
  <c r="P92" i="2"/>
  <c r="Q92" i="2" s="1"/>
  <c r="R103" i="2"/>
  <c r="R110" i="2"/>
  <c r="P115" i="2"/>
  <c r="P130" i="2"/>
  <c r="Q130" i="2" s="1"/>
  <c r="P147" i="2"/>
  <c r="Q147" i="2" s="1"/>
  <c r="P171" i="2"/>
  <c r="R183" i="2"/>
  <c r="R190" i="2"/>
  <c r="Q228" i="2"/>
  <c r="R247" i="2"/>
  <c r="R262" i="2"/>
  <c r="R288" i="2"/>
  <c r="P59" i="2"/>
  <c r="Q59" i="2" s="1"/>
  <c r="R67" i="2"/>
  <c r="R74" i="2"/>
  <c r="R75" i="2"/>
  <c r="R91" i="2"/>
  <c r="R98" i="2"/>
  <c r="R112" i="2"/>
  <c r="P114" i="2"/>
  <c r="P120" i="2"/>
  <c r="Q120" i="2" s="1"/>
  <c r="P127" i="2"/>
  <c r="Q127" i="2" s="1"/>
  <c r="P134" i="2"/>
  <c r="Q134" i="2" s="1"/>
  <c r="R146" i="2"/>
  <c r="P154" i="2"/>
  <c r="Q154" i="2" s="1"/>
  <c r="R159" i="2"/>
  <c r="R162" i="2"/>
  <c r="P167" i="2"/>
  <c r="Q167" i="2" s="1"/>
  <c r="L171" i="2" a="1"/>
  <c r="L171" i="2" s="1"/>
  <c r="P178" i="2"/>
  <c r="Q178" i="2" s="1"/>
  <c r="R194" i="2"/>
  <c r="R208" i="2"/>
  <c r="R239" i="2"/>
  <c r="R240" i="2"/>
  <c r="R258" i="2"/>
  <c r="R264" i="2"/>
  <c r="P101" i="2"/>
  <c r="Q101" i="2" s="1"/>
  <c r="P125" i="2"/>
  <c r="P153" i="2"/>
  <c r="Q153" i="2" s="1"/>
  <c r="P161" i="2"/>
  <c r="Q161" i="2" s="1"/>
  <c r="P189" i="2"/>
  <c r="Q189" i="2" s="1"/>
  <c r="L216" i="2" a="1"/>
  <c r="L216" i="2" s="1"/>
  <c r="P234" i="2"/>
  <c r="P250" i="2"/>
  <c r="Q250" i="2" s="1"/>
  <c r="P274" i="2"/>
  <c r="R282" i="2"/>
  <c r="L286" i="2" a="1"/>
  <c r="L286" i="2" s="1"/>
  <c r="M286" i="2" s="1" a="1"/>
  <c r="M286" i="2" s="1"/>
  <c r="L303" i="2" a="1"/>
  <c r="L303" i="2" s="1"/>
  <c r="M303" i="2" s="1" a="1"/>
  <c r="M303" i="2" s="1"/>
  <c r="R201" i="2"/>
  <c r="P203" i="2"/>
  <c r="Q203" i="2" s="1"/>
  <c r="Q214" i="2"/>
  <c r="R218" i="2"/>
  <c r="Q229" i="2"/>
  <c r="P235" i="2"/>
  <c r="R241" i="2"/>
  <c r="Q245" i="2"/>
  <c r="R250" i="2"/>
  <c r="Q254" i="2"/>
  <c r="Q269" i="2"/>
  <c r="L274" i="2" a="1"/>
  <c r="L274" i="2" s="1"/>
  <c r="M274" i="2" s="1" a="1"/>
  <c r="M274" i="2" s="1"/>
  <c r="R316" i="2"/>
  <c r="R93" i="2"/>
  <c r="R125" i="2"/>
  <c r="R133" i="2"/>
  <c r="R141" i="2"/>
  <c r="R153" i="2"/>
  <c r="R173" i="2"/>
  <c r="R181" i="2"/>
  <c r="R189" i="2"/>
  <c r="R197" i="2"/>
  <c r="P233" i="2"/>
  <c r="L233" i="2" s="1" a="1"/>
  <c r="L233" i="2" s="1"/>
  <c r="M233" i="2" s="1" a="1"/>
  <c r="M233" i="2" s="1"/>
  <c r="P265" i="2"/>
  <c r="P281" i="2"/>
  <c r="Q281" i="2" s="1"/>
  <c r="L314" i="2" a="1"/>
  <c r="L314" i="2" s="1"/>
  <c r="M314" i="2" s="1" a="1"/>
  <c r="M314" i="2" s="1"/>
  <c r="Q241" i="2"/>
  <c r="L257" i="2" a="1"/>
  <c r="L257" i="2" s="1"/>
  <c r="M257" i="2" s="1" a="1"/>
  <c r="M257" i="2" s="1"/>
  <c r="Q265" i="2"/>
  <c r="P292" i="2"/>
  <c r="Q292" i="2" s="1"/>
  <c r="R297" i="2"/>
  <c r="R308" i="2"/>
  <c r="R309" i="2"/>
  <c r="L312" i="2" a="1"/>
  <c r="L312" i="2" s="1"/>
  <c r="M312" i="2" s="1" a="1"/>
  <c r="M312" i="2" s="1"/>
  <c r="R324" i="2"/>
  <c r="L308" i="2" a="1"/>
  <c r="L308" i="2" s="1"/>
  <c r="M308" i="2" s="1" a="1"/>
  <c r="M308" i="2" s="1"/>
  <c r="R329" i="2"/>
  <c r="R11" i="2"/>
  <c r="P6" i="2"/>
  <c r="Q6" i="2" s="1"/>
  <c r="P13" i="2"/>
  <c r="Q13" i="2" s="1"/>
  <c r="P4" i="2"/>
  <c r="Q4" i="2" s="1"/>
  <c r="P3" i="2"/>
  <c r="Q3" i="2" s="1"/>
  <c r="P12" i="2"/>
  <c r="Q12" i="2" s="1"/>
  <c r="P14" i="2"/>
  <c r="Q14" i="2" s="1"/>
  <c r="P2" i="2"/>
  <c r="Q2" i="2" s="1"/>
  <c r="P7" i="2"/>
  <c r="Q7" i="2" s="1"/>
  <c r="R16" i="2"/>
  <c r="P10" i="2"/>
  <c r="Q10" i="2" s="1"/>
  <c r="P58" i="2"/>
  <c r="Q58" i="2" s="1"/>
  <c r="P77" i="2"/>
  <c r="L77" i="2" s="1" a="1"/>
  <c r="L77" i="2" s="1"/>
  <c r="P102" i="2"/>
  <c r="Q102" i="2" s="1"/>
  <c r="R124" i="2"/>
  <c r="P131" i="2"/>
  <c r="Q131" i="2" s="1"/>
  <c r="P138" i="2"/>
  <c r="Q138" i="2" s="1"/>
  <c r="R156" i="2"/>
  <c r="P175" i="2"/>
  <c r="P180" i="2"/>
  <c r="Q180" i="2" s="1"/>
  <c r="R191" i="2"/>
  <c r="R198" i="2"/>
  <c r="P204" i="2"/>
  <c r="L204" i="2" s="1" a="1"/>
  <c r="L204" i="2" s="1"/>
  <c r="R216" i="2"/>
  <c r="P231" i="2"/>
  <c r="P232" i="2"/>
  <c r="R236" i="2"/>
  <c r="Q240" i="2"/>
  <c r="P255" i="2"/>
  <c r="Q255" i="2" s="1"/>
  <c r="R29" i="2"/>
  <c r="R45" i="2"/>
  <c r="P88" i="2"/>
  <c r="Q88" i="2" s="1"/>
  <c r="P95" i="2"/>
  <c r="Q95" i="2" s="1"/>
  <c r="P99" i="2"/>
  <c r="Q99" i="2" s="1"/>
  <c r="P106" i="2"/>
  <c r="Q106" i="2" s="1"/>
  <c r="R126" i="2"/>
  <c r="R140" i="2"/>
  <c r="R172" i="2"/>
  <c r="P174" i="2"/>
  <c r="R186" i="2"/>
  <c r="R223" i="2"/>
  <c r="P224" i="2"/>
  <c r="L224" i="2" s="1" a="1"/>
  <c r="L224" i="2" s="1"/>
  <c r="R228" i="2"/>
  <c r="Q232" i="2"/>
  <c r="R251" i="2"/>
  <c r="P252" i="2"/>
  <c r="L252" i="2" s="1" a="1"/>
  <c r="L252" i="2" s="1"/>
  <c r="M252" i="2" s="1" a="1"/>
  <c r="M252" i="2" s="1"/>
  <c r="Q260" i="2"/>
  <c r="R272" i="2"/>
  <c r="R24" i="2"/>
  <c r="P32" i="2"/>
  <c r="Q32" i="2" s="1"/>
  <c r="P48" i="2"/>
  <c r="Q48" i="2" s="1"/>
  <c r="R56" i="2"/>
  <c r="P57" i="2"/>
  <c r="Q57" i="2" s="1"/>
  <c r="R72" i="2"/>
  <c r="P73" i="2"/>
  <c r="Q73" i="2" s="1"/>
  <c r="P82" i="2"/>
  <c r="Q82" i="2" s="1"/>
  <c r="R87" i="2"/>
  <c r="R94" i="2"/>
  <c r="R108" i="2"/>
  <c r="R118" i="2"/>
  <c r="P128" i="2"/>
  <c r="Q128" i="2" s="1"/>
  <c r="R139" i="2"/>
  <c r="R144" i="2"/>
  <c r="R150" i="2"/>
  <c r="L155" i="2" a="1"/>
  <c r="L155" i="2" s="1"/>
  <c r="R160" i="2"/>
  <c r="R168" i="2"/>
  <c r="L179" i="2" a="1"/>
  <c r="L179" i="2" s="1"/>
  <c r="R188" i="2"/>
  <c r="P199" i="2"/>
  <c r="Q199" i="2" s="1"/>
  <c r="R212" i="2"/>
  <c r="R238" i="2"/>
  <c r="R248" i="2"/>
  <c r="R267" i="2"/>
  <c r="P268" i="2"/>
  <c r="L268" i="2" s="1" a="1"/>
  <c r="L268" i="2" s="1"/>
  <c r="M268" i="2" s="1" a="1"/>
  <c r="M268" i="2" s="1"/>
  <c r="R25" i="2"/>
  <c r="R58" i="2"/>
  <c r="R59" i="2"/>
  <c r="R66" i="2"/>
  <c r="P80" i="2"/>
  <c r="Q80" i="2" s="1"/>
  <c r="R81" i="2"/>
  <c r="R96" i="2"/>
  <c r="P107" i="2"/>
  <c r="Q107" i="2" s="1"/>
  <c r="R122" i="2"/>
  <c r="P132" i="2"/>
  <c r="Q132" i="2" s="1"/>
  <c r="R143" i="2"/>
  <c r="P146" i="2"/>
  <c r="P152" i="2"/>
  <c r="Q152" i="2" s="1"/>
  <c r="R170" i="2"/>
  <c r="P176" i="2"/>
  <c r="Q176" i="2" s="1"/>
  <c r="R187" i="2"/>
  <c r="R192" i="2"/>
  <c r="P207" i="2"/>
  <c r="Q207" i="2" s="1"/>
  <c r="Q211" i="2"/>
  <c r="R220" i="2"/>
  <c r="R230" i="2"/>
  <c r="R243" i="2"/>
  <c r="P244" i="2"/>
  <c r="L244" i="2" s="1" a="1"/>
  <c r="L244" i="2" s="1"/>
  <c r="M244" i="2" s="1" a="1"/>
  <c r="M244" i="2" s="1"/>
  <c r="P263" i="2"/>
  <c r="Q263" i="2" s="1"/>
  <c r="Q267" i="2"/>
  <c r="R280" i="2"/>
  <c r="P89" i="2"/>
  <c r="Q89" i="2" s="1"/>
  <c r="P105" i="2"/>
  <c r="Q105" i="2" s="1"/>
  <c r="Q116" i="2"/>
  <c r="P129" i="2"/>
  <c r="Q129" i="2" s="1"/>
  <c r="P141" i="2"/>
  <c r="Q141" i="2" s="1"/>
  <c r="P173" i="2"/>
  <c r="Q173" i="2" s="1"/>
  <c r="P181" i="2"/>
  <c r="Q181" i="2" s="1"/>
  <c r="P193" i="2"/>
  <c r="Q193" i="2" s="1"/>
  <c r="P202" i="2"/>
  <c r="Q202" i="2" s="1"/>
  <c r="L235" i="2" a="1"/>
  <c r="L235" i="2" s="1"/>
  <c r="M235" i="2" s="1" a="1"/>
  <c r="M235" i="2" s="1"/>
  <c r="P258" i="2"/>
  <c r="L275" i="2" a="1"/>
  <c r="L275" i="2" s="1"/>
  <c r="M275" i="2" s="1" a="1"/>
  <c r="M275" i="2" s="1"/>
  <c r="L287" i="2" a="1"/>
  <c r="L287" i="2" s="1"/>
  <c r="M287" i="2" s="1" a="1"/>
  <c r="M287" i="2" s="1"/>
  <c r="R312" i="2"/>
  <c r="L174" i="2" a="1"/>
  <c r="L174" i="2" s="1"/>
  <c r="P211" i="2"/>
  <c r="R217" i="2"/>
  <c r="P219" i="2"/>
  <c r="Q219" i="2" s="1"/>
  <c r="L226" i="2" a="1"/>
  <c r="L226" i="2" s="1"/>
  <c r="M226" i="2" s="1" a="1"/>
  <c r="M226" i="2" s="1"/>
  <c r="Q230" i="2"/>
  <c r="Q246" i="2"/>
  <c r="P251" i="2"/>
  <c r="L251" i="2" s="1" a="1"/>
  <c r="L251" i="2" s="1"/>
  <c r="M251" i="2" s="1" a="1"/>
  <c r="M251" i="2" s="1"/>
  <c r="R257" i="2"/>
  <c r="Q261" i="2"/>
  <c r="R266" i="2"/>
  <c r="Q270" i="2"/>
  <c r="P275" i="2"/>
  <c r="Q275" i="2" s="1"/>
  <c r="R284" i="2"/>
  <c r="R285" i="2"/>
  <c r="L304" i="2" a="1"/>
  <c r="L304" i="2" s="1"/>
  <c r="M304" i="2" s="1" a="1"/>
  <c r="M304" i="2" s="1"/>
  <c r="R330" i="2"/>
  <c r="R101" i="2"/>
  <c r="R109" i="2"/>
  <c r="R117" i="2"/>
  <c r="R145" i="2"/>
  <c r="R157" i="2"/>
  <c r="R165" i="2"/>
  <c r="P217" i="2"/>
  <c r="Q217" i="2" s="1"/>
  <c r="P225" i="2"/>
  <c r="Q225" i="2" s="1"/>
  <c r="P257" i="2"/>
  <c r="P277" i="2"/>
  <c r="Q277" i="2" s="1"/>
  <c r="L285" i="2" a="1"/>
  <c r="L285" i="2" s="1"/>
  <c r="M285" i="2" s="1" a="1"/>
  <c r="M285" i="2" s="1"/>
  <c r="L222" i="2" a="1"/>
  <c r="L222" i="2" s="1"/>
  <c r="M222" i="2" s="1" a="1"/>
  <c r="M222" i="2" s="1"/>
  <c r="Q233" i="2"/>
  <c r="L238" i="2" a="1"/>
  <c r="L238" i="2" s="1"/>
  <c r="M238" i="2" s="1" a="1"/>
  <c r="M238" i="2" s="1"/>
  <c r="Q257" i="2"/>
  <c r="L262" i="2" a="1"/>
  <c r="L262" i="2" s="1"/>
  <c r="M262" i="2" s="1" a="1"/>
  <c r="M262" i="2" s="1"/>
  <c r="L282" i="2" a="1"/>
  <c r="L282" i="2" s="1"/>
  <c r="M282" i="2" s="1" a="1"/>
  <c r="M282" i="2" s="1"/>
  <c r="R292" i="2"/>
  <c r="R293" i="2"/>
  <c r="L296" i="2" a="1"/>
  <c r="L296" i="2" s="1"/>
  <c r="M296" i="2" s="1" a="1"/>
  <c r="M296" i="2" s="1"/>
  <c r="L297" i="2" a="1"/>
  <c r="L297" i="2" s="1"/>
  <c r="M297" i="2" s="1" a="1"/>
  <c r="M297" i="2" s="1"/>
  <c r="R322" i="2"/>
  <c r="L284" i="2" a="1"/>
  <c r="L284" i="2" s="1"/>
  <c r="M284" i="2" s="1" a="1"/>
  <c r="M284" i="2" s="1"/>
  <c r="P9" i="2"/>
  <c r="Q9" i="2" s="1"/>
  <c r="R4" i="2"/>
  <c r="R3" i="2"/>
  <c r="R5" i="2"/>
  <c r="R15" i="2"/>
  <c r="P66" i="2"/>
  <c r="L66" i="2" s="1" a="1"/>
  <c r="L66" i="2" s="1"/>
  <c r="P29" i="2"/>
  <c r="Q29" i="2" s="1"/>
  <c r="P37" i="2"/>
  <c r="Q37" i="2" s="1"/>
  <c r="P45" i="2"/>
  <c r="Q45" i="2" s="1"/>
  <c r="P53" i="2"/>
  <c r="Q53" i="2" s="1"/>
  <c r="R60" i="2"/>
  <c r="P61" i="2"/>
  <c r="Q61" i="2" s="1"/>
  <c r="R68" i="2"/>
  <c r="P69" i="2"/>
  <c r="Q69" i="2" s="1"/>
  <c r="R76" i="2"/>
  <c r="P83" i="2"/>
  <c r="Q83" i="2" s="1"/>
  <c r="P100" i="2"/>
  <c r="Q100" i="2" s="1"/>
  <c r="R111" i="2"/>
  <c r="P119" i="2"/>
  <c r="Q119" i="2" s="1"/>
  <c r="P136" i="2"/>
  <c r="Q136" i="2" s="1"/>
  <c r="P151" i="2"/>
  <c r="Q151" i="2" s="1"/>
  <c r="P164" i="2"/>
  <c r="Q164" i="2" s="1"/>
  <c r="R182" i="2"/>
  <c r="R196" i="2"/>
  <c r="R219" i="2"/>
  <c r="R231" i="2"/>
  <c r="R232" i="2"/>
  <c r="L236" i="2" a="1"/>
  <c r="L236" i="2" s="1"/>
  <c r="M236" i="2" s="1" a="1"/>
  <c r="M236" i="2" s="1"/>
  <c r="Q243" i="2"/>
  <c r="R255" i="2"/>
  <c r="P256" i="2"/>
  <c r="R260" i="2"/>
  <c r="R270" i="2"/>
  <c r="L306" i="2" a="1"/>
  <c r="L306" i="2" s="1"/>
  <c r="M306" i="2" s="1" a="1"/>
  <c r="M306" i="2" s="1"/>
  <c r="R13" i="2"/>
  <c r="R41" i="2"/>
  <c r="P63" i="2"/>
  <c r="Q63" i="2" s="1"/>
  <c r="P71" i="2"/>
  <c r="Q71" i="2" s="1"/>
  <c r="P84" i="2"/>
  <c r="Q84" i="2" s="1"/>
  <c r="R85" i="2"/>
  <c r="R90" i="2"/>
  <c r="P104" i="2"/>
  <c r="Q104" i="2" s="1"/>
  <c r="R116" i="2"/>
  <c r="R123" i="2"/>
  <c r="P135" i="2"/>
  <c r="Q135" i="2" s="1"/>
  <c r="P142" i="2"/>
  <c r="Q142" i="2" s="1"/>
  <c r="R148" i="2"/>
  <c r="P155" i="2"/>
  <c r="R158" i="2"/>
  <c r="P163" i="2"/>
  <c r="R179" i="2"/>
  <c r="R184" i="2"/>
  <c r="P195" i="2"/>
  <c r="L195" i="2" s="1" a="1"/>
  <c r="L195" i="2" s="1"/>
  <c r="P200" i="2"/>
  <c r="Q200" i="2" s="1"/>
  <c r="R203" i="2"/>
  <c r="Q216" i="2"/>
  <c r="P221" i="2"/>
  <c r="Q221" i="2" s="1"/>
  <c r="R224" i="2"/>
  <c r="Q235" i="2"/>
  <c r="R8" i="2"/>
  <c r="P21" i="2"/>
  <c r="Q21" i="2" s="1"/>
  <c r="P36" i="2"/>
  <c r="Q36" i="2" s="1"/>
  <c r="P52" i="2"/>
  <c r="Q52" i="2" s="1"/>
  <c r="R64" i="2"/>
  <c r="P65" i="2"/>
  <c r="Q65" i="2" s="1"/>
  <c r="R92" i="2"/>
  <c r="P103" i="2"/>
  <c r="Q103" i="2" s="1"/>
  <c r="P110" i="2"/>
  <c r="Q110" i="2" s="1"/>
  <c r="R115" i="2"/>
  <c r="Q122" i="2"/>
  <c r="R130" i="2"/>
  <c r="R147" i="2"/>
  <c r="L163" i="2" a="1"/>
  <c r="L163" i="2" s="1"/>
  <c r="R171" i="2"/>
  <c r="P183" i="2"/>
  <c r="Q183" i="2" s="1"/>
  <c r="P190" i="2"/>
  <c r="Q190" i="2" s="1"/>
  <c r="R206" i="2"/>
  <c r="Q224" i="2"/>
  <c r="R242" i="2"/>
  <c r="Q251" i="2"/>
  <c r="R21" i="2"/>
  <c r="P91" i="2"/>
  <c r="Q91" i="2" s="1"/>
  <c r="P98" i="2"/>
  <c r="Q98" i="2" s="1"/>
  <c r="P112" i="2"/>
  <c r="Q112" i="2" s="1"/>
  <c r="L115" i="2" a="1"/>
  <c r="L115" i="2" s="1"/>
  <c r="R120" i="2"/>
  <c r="P122" i="2"/>
  <c r="L122" i="2" s="1" a="1"/>
  <c r="L122" i="2" s="1"/>
  <c r="R127" i="2"/>
  <c r="R134" i="2"/>
  <c r="L139" i="2" a="1"/>
  <c r="L139" i="2" s="1"/>
  <c r="R154" i="2"/>
  <c r="P159" i="2"/>
  <c r="Q159" i="2" s="1"/>
  <c r="P162" i="2"/>
  <c r="Q162" i="2" s="1"/>
  <c r="R167" i="2"/>
  <c r="P170" i="2"/>
  <c r="L170" i="2" s="1" a="1"/>
  <c r="L170" i="2" s="1"/>
  <c r="R178" i="2"/>
  <c r="P194" i="2"/>
  <c r="Q194" i="2" s="1"/>
  <c r="R207" i="2"/>
  <c r="P208" i="2"/>
  <c r="Q208" i="2" s="1"/>
  <c r="R214" i="2"/>
  <c r="R234" i="2"/>
  <c r="R263" i="2"/>
  <c r="P264" i="2"/>
  <c r="Q264" i="2" s="1"/>
  <c r="Q268" i="2"/>
  <c r="P93" i="2"/>
  <c r="Q93" i="2" s="1"/>
  <c r="P109" i="2"/>
  <c r="Q109" i="2" s="1"/>
  <c r="P117" i="2"/>
  <c r="Q117" i="2" s="1"/>
  <c r="P133" i="2"/>
  <c r="Q133" i="2" s="1"/>
  <c r="P145" i="2"/>
  <c r="P157" i="2"/>
  <c r="L157" i="2" s="1" a="1"/>
  <c r="L157" i="2" s="1"/>
  <c r="P165" i="2"/>
  <c r="Q165" i="2" s="1"/>
  <c r="P185" i="2"/>
  <c r="Q185" i="2" s="1"/>
  <c r="P210" i="2"/>
  <c r="L210" i="2" s="1" a="1"/>
  <c r="L210" i="2" s="1"/>
  <c r="P218" i="2"/>
  <c r="Q218" i="2" s="1"/>
  <c r="P226" i="2"/>
  <c r="L232" i="2" a="1"/>
  <c r="L232" i="2" s="1"/>
  <c r="M232" i="2" s="1" a="1"/>
  <c r="M232" i="2" s="1"/>
  <c r="P242" i="2"/>
  <c r="L242" i="2" s="1" a="1"/>
  <c r="L242" i="2" s="1"/>
  <c r="M242" i="2" s="1" a="1"/>
  <c r="M242" i="2" s="1"/>
  <c r="P266" i="2"/>
  <c r="Q266" i="2" s="1"/>
  <c r="P278" i="2"/>
  <c r="Q278" i="2" s="1"/>
  <c r="L293" i="2" a="1"/>
  <c r="L293" i="2" s="1"/>
  <c r="M293" i="2" s="1" a="1"/>
  <c r="M293" i="2" s="1"/>
  <c r="L309" i="2" a="1"/>
  <c r="L309" i="2" s="1"/>
  <c r="M309" i="2" s="1" a="1"/>
  <c r="M309" i="2" s="1"/>
  <c r="L114" i="2" a="1"/>
  <c r="L114" i="2" s="1"/>
  <c r="L146" i="2" a="1"/>
  <c r="L146" i="2" s="1"/>
  <c r="Q205" i="2"/>
  <c r="Q222" i="2"/>
  <c r="P227" i="2"/>
  <c r="L227" i="2" s="1" a="1"/>
  <c r="L227" i="2" s="1"/>
  <c r="M227" i="2" s="1" a="1"/>
  <c r="M227" i="2" s="1"/>
  <c r="R233" i="2"/>
  <c r="Q237" i="2"/>
  <c r="P243" i="2"/>
  <c r="R249" i="2"/>
  <c r="L258" i="2" a="1"/>
  <c r="L258" i="2" s="1"/>
  <c r="M258" i="2" s="1" a="1"/>
  <c r="M258" i="2" s="1"/>
  <c r="Q262" i="2"/>
  <c r="P267" i="2"/>
  <c r="R273" i="2"/>
  <c r="R277" i="2"/>
  <c r="R281" i="2"/>
  <c r="R286" i="2"/>
  <c r="R289" i="2"/>
  <c r="R300" i="2"/>
  <c r="R301" i="2"/>
  <c r="R326" i="2"/>
  <c r="R89" i="2"/>
  <c r="R129" i="2"/>
  <c r="R137" i="2"/>
  <c r="R149" i="2"/>
  <c r="R169" i="2"/>
  <c r="R177" i="2"/>
  <c r="R185" i="2"/>
  <c r="R193" i="2"/>
  <c r="P201" i="2"/>
  <c r="Q201" i="2" s="1"/>
  <c r="P209" i="2"/>
  <c r="L209" i="2" s="1" a="1"/>
  <c r="L209" i="2" s="1"/>
  <c r="L231" i="2" a="1"/>
  <c r="L231" i="2" s="1"/>
  <c r="M231" i="2" s="1" a="1"/>
  <c r="M231" i="2" s="1"/>
  <c r="P249" i="2"/>
  <c r="L263" i="2" a="1"/>
  <c r="L263" i="2" s="1"/>
  <c r="M263" i="2" s="1" a="1"/>
  <c r="M263" i="2" s="1"/>
  <c r="P279" i="2"/>
  <c r="Q279" i="2" s="1"/>
  <c r="R287" i="2"/>
  <c r="R315" i="2"/>
  <c r="Q209" i="2"/>
  <c r="L214" i="2" a="1"/>
  <c r="L214" i="2" s="1"/>
  <c r="M214" i="2" s="1" a="1"/>
  <c r="M214" i="2" s="1"/>
  <c r="L230" i="2" a="1"/>
  <c r="L230" i="2" s="1"/>
  <c r="M230" i="2" s="1" a="1"/>
  <c r="M230" i="2" s="1"/>
  <c r="L249" i="2" a="1"/>
  <c r="L249" i="2" s="1"/>
  <c r="M249" i="2" s="1" a="1"/>
  <c r="M249" i="2" s="1"/>
  <c r="L254" i="2" a="1"/>
  <c r="L254" i="2" s="1"/>
  <c r="M254" i="2" s="1" a="1"/>
  <c r="M254" i="2" s="1"/>
  <c r="R296" i="2"/>
  <c r="R318" i="2"/>
  <c r="L292" i="2" a="1"/>
  <c r="L292" i="2" s="1"/>
  <c r="M292" i="2" s="1" a="1"/>
  <c r="M292" i="2" s="1"/>
  <c r="R321" i="2"/>
  <c r="R320" i="2"/>
  <c r="R328" i="2"/>
  <c r="P11" i="2"/>
  <c r="Q11" i="2" s="1"/>
  <c r="R6" i="2"/>
  <c r="R12" i="2"/>
  <c r="R14" i="2"/>
  <c r="R2" i="2"/>
  <c r="R7" i="2"/>
  <c r="P16" i="2"/>
  <c r="Q16" i="2" s="1"/>
  <c r="R10" i="2"/>
  <c r="P22" i="2"/>
  <c r="Q22" i="2" s="1"/>
  <c r="P74" i="2"/>
  <c r="Q74" i="2" s="1"/>
  <c r="P17" i="2"/>
  <c r="Q17" i="2" s="1"/>
  <c r="R82" i="2"/>
  <c r="R83" i="2"/>
  <c r="Q90" i="2"/>
  <c r="R102" i="2"/>
  <c r="P124" i="2"/>
  <c r="Q124" i="2" s="1"/>
  <c r="L125" i="2" a="1"/>
  <c r="L125" i="2" s="1"/>
  <c r="R131" i="2"/>
  <c r="R138" i="2"/>
  <c r="P156" i="2"/>
  <c r="Q156" i="2" s="1"/>
  <c r="R166" i="2"/>
  <c r="R175" i="2"/>
  <c r="R180" i="2"/>
  <c r="P191" i="2"/>
  <c r="Q191" i="2" s="1"/>
  <c r="P198" i="2"/>
  <c r="Q198" i="2" s="1"/>
  <c r="R204" i="2"/>
  <c r="P215" i="2"/>
  <c r="Q215" i="2" s="1"/>
  <c r="R222" i="2"/>
  <c r="R235" i="2"/>
  <c r="P236" i="2"/>
  <c r="Q244" i="2"/>
  <c r="R256" i="2"/>
  <c r="L260" i="2" a="1"/>
  <c r="L260" i="2" s="1"/>
  <c r="M260" i="2" s="1" a="1"/>
  <c r="M260" i="2" s="1"/>
  <c r="R275" i="2"/>
  <c r="R23" i="2"/>
  <c r="R37" i="2"/>
  <c r="R53" i="2"/>
  <c r="R62" i="2"/>
  <c r="R63" i="2"/>
  <c r="R70" i="2"/>
  <c r="R71" i="2"/>
  <c r="R88" i="2"/>
  <c r="P90" i="2"/>
  <c r="L90" i="2" s="1" a="1"/>
  <c r="L90" i="2" s="1"/>
  <c r="R95" i="2"/>
  <c r="R99" i="2"/>
  <c r="R106" i="2"/>
  <c r="P126" i="2"/>
  <c r="Q126" i="2" s="1"/>
  <c r="P140" i="2"/>
  <c r="Q140" i="2" s="1"/>
  <c r="P172" i="2"/>
  <c r="Q172" i="2" s="1"/>
  <c r="L175" i="2" a="1"/>
  <c r="L175" i="2" s="1"/>
  <c r="P186" i="2"/>
  <c r="Q186" i="2" s="1"/>
  <c r="Q204" i="2"/>
  <c r="R221" i="2"/>
  <c r="R227" i="2"/>
  <c r="P228" i="2"/>
  <c r="L228" i="2" s="1" a="1"/>
  <c r="L228" i="2" s="1"/>
  <c r="M228" i="2" s="1" a="1"/>
  <c r="M228" i="2" s="1"/>
  <c r="Q236" i="2"/>
  <c r="R252" i="2"/>
  <c r="Q256" i="2"/>
  <c r="P271" i="2"/>
  <c r="L271" i="2" s="1" a="1"/>
  <c r="L271" i="2" s="1"/>
  <c r="M271" i="2" s="1" a="1"/>
  <c r="M271" i="2" s="1"/>
  <c r="P272" i="2"/>
  <c r="Q272" i="2" s="1"/>
  <c r="R304" i="2"/>
  <c r="P23" i="2"/>
  <c r="Q23" i="2" s="1"/>
  <c r="P25" i="2"/>
  <c r="Q25" i="2" s="1"/>
  <c r="P40" i="2"/>
  <c r="Q40" i="2" s="1"/>
  <c r="P56" i="2"/>
  <c r="Q56" i="2" s="1"/>
  <c r="R57" i="2"/>
  <c r="P72" i="2"/>
  <c r="Q72" i="2" s="1"/>
  <c r="R73" i="2"/>
  <c r="R78" i="2"/>
  <c r="P87" i="2"/>
  <c r="Q87" i="2" s="1"/>
  <c r="P94" i="2"/>
  <c r="Q94" i="2" s="1"/>
  <c r="P108" i="2"/>
  <c r="Q108" i="2" s="1"/>
  <c r="L116" i="2" a="1"/>
  <c r="L116" i="2" s="1"/>
  <c r="P118" i="2"/>
  <c r="Q118" i="2" s="1"/>
  <c r="R128" i="2"/>
  <c r="P139" i="2"/>
  <c r="P144" i="2"/>
  <c r="Q144" i="2" s="1"/>
  <c r="L145" i="2" a="1"/>
  <c r="L145" i="2" s="1"/>
  <c r="P150" i="2"/>
  <c r="Q150" i="2" s="1"/>
  <c r="P160" i="2"/>
  <c r="L160" i="2" s="1" a="1"/>
  <c r="L160" i="2" s="1"/>
  <c r="P168" i="2"/>
  <c r="Q168" i="2" s="1"/>
  <c r="P188" i="2"/>
  <c r="Q188" i="2" s="1"/>
  <c r="R199" i="2"/>
  <c r="R211" i="2"/>
  <c r="P212" i="2"/>
  <c r="Q212" i="2" s="1"/>
  <c r="Q227" i="2"/>
  <c r="P247" i="2"/>
  <c r="L247" i="2" s="1" a="1"/>
  <c r="L247" i="2" s="1"/>
  <c r="M247" i="2" s="1" a="1"/>
  <c r="M247" i="2" s="1"/>
  <c r="P248" i="2"/>
  <c r="Q248" i="2" s="1"/>
  <c r="Q252" i="2"/>
  <c r="R268" i="2"/>
  <c r="L281" i="2" a="1"/>
  <c r="L281" i="2" s="1"/>
  <c r="M281" i="2" s="1" a="1"/>
  <c r="M281" i="2" s="1"/>
  <c r="R22" i="2"/>
  <c r="P67" i="2"/>
  <c r="Q67" i="2" s="1"/>
  <c r="P75" i="2"/>
  <c r="Q75" i="2" s="1"/>
  <c r="R80" i="2"/>
  <c r="P81" i="2"/>
  <c r="Q81" i="2" s="1"/>
  <c r="P96" i="2"/>
  <c r="Q96" i="2" s="1"/>
  <c r="R107" i="2"/>
  <c r="R114" i="2"/>
  <c r="R132" i="2"/>
  <c r="P143" i="2"/>
  <c r="Q143" i="2" s="1"/>
  <c r="R152" i="2"/>
  <c r="R176" i="2"/>
  <c r="P187" i="2"/>
  <c r="L187" i="2" s="1" a="1"/>
  <c r="L187" i="2" s="1"/>
  <c r="P192" i="2"/>
  <c r="Q192" i="2" s="1"/>
  <c r="P220" i="2"/>
  <c r="Q220" i="2" s="1"/>
  <c r="P239" i="2"/>
  <c r="L239" i="2" s="1" a="1"/>
  <c r="L239" i="2" s="1"/>
  <c r="M239" i="2" s="1" a="1"/>
  <c r="M239" i="2" s="1"/>
  <c r="P240" i="2"/>
  <c r="L240" i="2" s="1" a="1"/>
  <c r="L240" i="2" s="1"/>
  <c r="M240" i="2" s="1" a="1"/>
  <c r="M240" i="2" s="1"/>
  <c r="R244" i="2"/>
  <c r="R254" i="2"/>
  <c r="R274" i="2"/>
  <c r="P280" i="2"/>
  <c r="Q280" i="2" s="1"/>
  <c r="P97" i="2"/>
  <c r="Q97" i="2" s="1"/>
  <c r="P113" i="2"/>
  <c r="Q113" i="2" s="1"/>
  <c r="P121" i="2"/>
  <c r="Q121" i="2" s="1"/>
  <c r="P137" i="2"/>
  <c r="Q137" i="2" s="1"/>
  <c r="P149" i="2"/>
  <c r="L149" i="2" s="1" a="1"/>
  <c r="L149" i="2" s="1"/>
  <c r="Q160" i="2"/>
  <c r="P169" i="2"/>
  <c r="L169" i="2" s="1" a="1"/>
  <c r="L169" i="2" s="1"/>
  <c r="P177" i="2"/>
  <c r="Q177" i="2" s="1"/>
  <c r="P197" i="2"/>
  <c r="Q197" i="2" s="1"/>
  <c r="L211" i="2" a="1"/>
  <c r="L211" i="2" s="1"/>
  <c r="L243" i="2" a="1"/>
  <c r="L243" i="2" s="1"/>
  <c r="M243" i="2" s="1" a="1"/>
  <c r="M243" i="2" s="1"/>
  <c r="L256" i="2" a="1"/>
  <c r="L256" i="2" s="1"/>
  <c r="M256" i="2" s="1" a="1"/>
  <c r="M256" i="2" s="1"/>
  <c r="L267" i="2" a="1"/>
  <c r="L267" i="2" s="1"/>
  <c r="M267" i="2" s="1" a="1"/>
  <c r="M267" i="2" s="1"/>
  <c r="L280" i="2" a="1"/>
  <c r="L280" i="2" s="1"/>
  <c r="M280" i="2" s="1" a="1"/>
  <c r="M280" i="2" s="1"/>
  <c r="R295" i="2"/>
  <c r="R298" i="2"/>
  <c r="L302" i="2" a="1"/>
  <c r="L302" i="2" s="1"/>
  <c r="M302" i="2" s="1" a="1"/>
  <c r="M302" i="2" s="1"/>
  <c r="R311" i="2"/>
  <c r="L166" i="2" a="1"/>
  <c r="L166" i="2" s="1"/>
  <c r="R202" i="2"/>
  <c r="R209" i="2"/>
  <c r="Q213" i="2"/>
  <c r="R225" i="2"/>
  <c r="L234" i="2" a="1"/>
  <c r="L234" i="2" s="1"/>
  <c r="M234" i="2" s="1" a="1"/>
  <c r="M234" i="2" s="1"/>
  <c r="Q238" i="2"/>
  <c r="L250" i="2" a="1"/>
  <c r="L250" i="2" s="1"/>
  <c r="M250" i="2" s="1" a="1"/>
  <c r="M250" i="2" s="1"/>
  <c r="Q253" i="2"/>
  <c r="P259" i="2"/>
  <c r="L259" i="2" s="1" a="1"/>
  <c r="L259" i="2" s="1"/>
  <c r="M259" i="2" s="1" a="1"/>
  <c r="M259" i="2" s="1"/>
  <c r="R265" i="2"/>
  <c r="L289" i="2" a="1"/>
  <c r="L289" i="2" s="1"/>
  <c r="M289" i="2" s="1" a="1"/>
  <c r="M289" i="2" s="1"/>
  <c r="R302" i="2"/>
  <c r="R305" i="2"/>
  <c r="R314" i="2"/>
  <c r="R97" i="2"/>
  <c r="R105" i="2"/>
  <c r="R113" i="2"/>
  <c r="R121" i="2"/>
  <c r="R161" i="2"/>
  <c r="P241" i="2"/>
  <c r="L255" i="2" a="1"/>
  <c r="L255" i="2" s="1"/>
  <c r="M255" i="2" s="1" a="1"/>
  <c r="M255" i="2" s="1"/>
  <c r="P273" i="2"/>
  <c r="Q273" i="2" s="1"/>
  <c r="P288" i="2"/>
  <c r="Q288" i="2" s="1"/>
  <c r="R290" i="2"/>
  <c r="R306" i="2"/>
  <c r="L241" i="2" a="1"/>
  <c r="L241" i="2" s="1"/>
  <c r="M241" i="2" s="1" a="1"/>
  <c r="M241" i="2" s="1"/>
  <c r="Q249" i="2"/>
  <c r="L265" i="2" a="1"/>
  <c r="L265" i="2" s="1"/>
  <c r="M265" i="2" s="1" a="1"/>
  <c r="M265" i="2" s="1"/>
  <c r="L270" i="2" a="1"/>
  <c r="L270" i="2" s="1"/>
  <c r="M270" i="2" s="1" a="1"/>
  <c r="M270" i="2" s="1"/>
  <c r="R276" i="2"/>
  <c r="R279" i="2"/>
  <c r="L300" i="2" a="1"/>
  <c r="L300" i="2" s="1"/>
  <c r="M300" i="2" s="1" a="1"/>
  <c r="M300" i="2" s="1"/>
  <c r="R19" i="2"/>
  <c r="J54" i="6"/>
  <c r="J218" i="6"/>
  <c r="R237" i="2"/>
  <c r="R261" i="2"/>
  <c r="J104" i="6"/>
  <c r="J184" i="6"/>
  <c r="J151" i="6"/>
  <c r="J29" i="6"/>
  <c r="J51" i="6"/>
  <c r="P50" i="2"/>
  <c r="Q50" i="2" s="1"/>
  <c r="P31" i="2"/>
  <c r="Q31" i="2" s="1"/>
  <c r="P47" i="2"/>
  <c r="Q47" i="2" s="1"/>
  <c r="Q163" i="2"/>
  <c r="J76" i="6"/>
  <c r="J100" i="6"/>
  <c r="J46" i="6"/>
  <c r="J5" i="6"/>
  <c r="K5" i="6" s="1"/>
  <c r="L5" i="6" s="1"/>
  <c r="M5" i="6" s="1"/>
  <c r="N5" i="6" s="1"/>
  <c r="O5" i="6" s="1"/>
  <c r="J126" i="6"/>
  <c r="J67" i="6"/>
  <c r="J44" i="6"/>
  <c r="J112" i="6"/>
  <c r="J2" i="6"/>
  <c r="K2" i="6" s="1"/>
  <c r="L2" i="6" s="1"/>
  <c r="M2" i="6" s="1"/>
  <c r="N2" i="6" s="1"/>
  <c r="O2" i="6" s="1"/>
  <c r="J225" i="6"/>
  <c r="J221" i="6"/>
  <c r="J189" i="6"/>
  <c r="J181" i="6"/>
  <c r="J143" i="6"/>
  <c r="J121" i="6"/>
  <c r="J109" i="6"/>
  <c r="J101" i="6"/>
  <c r="J93" i="6"/>
  <c r="J65" i="6"/>
  <c r="J57" i="6"/>
  <c r="J49" i="6"/>
  <c r="J41" i="6"/>
  <c r="J33" i="6"/>
  <c r="J17" i="6"/>
  <c r="J11" i="6"/>
  <c r="P11" i="6" s="1"/>
  <c r="Q11" i="6" s="1" a="1"/>
  <c r="Q11" i="6" s="1"/>
  <c r="J9" i="6"/>
  <c r="K9" i="6" s="1"/>
  <c r="L9" i="6" s="1"/>
  <c r="M9" i="6" s="1"/>
  <c r="N9" i="6" s="1"/>
  <c r="O9" i="6" s="1"/>
  <c r="J141" i="6"/>
  <c r="J23" i="6"/>
  <c r="J107" i="6"/>
  <c r="J18" i="6"/>
  <c r="J88" i="6"/>
  <c r="J102" i="6"/>
  <c r="J128" i="6"/>
  <c r="J158" i="6"/>
  <c r="J182" i="6"/>
  <c r="J31" i="6"/>
  <c r="J147" i="6"/>
  <c r="J161" i="6"/>
  <c r="J85" i="6"/>
  <c r="J173" i="6"/>
  <c r="J42" i="6"/>
  <c r="J80" i="6"/>
  <c r="J94" i="6"/>
  <c r="J150" i="6"/>
  <c r="J164" i="6"/>
  <c r="P3" i="6"/>
  <c r="Q3" i="6" s="1" a="1"/>
  <c r="Q3" i="6" s="1"/>
  <c r="J203" i="6"/>
  <c r="J34" i="6"/>
  <c r="J50" i="6"/>
  <c r="J72" i="6"/>
  <c r="J133" i="6"/>
  <c r="J167" i="6"/>
  <c r="J69" i="6"/>
  <c r="J99" i="6"/>
  <c r="J26" i="6"/>
  <c r="J58" i="6"/>
  <c r="J110" i="6"/>
  <c r="J136" i="6"/>
  <c r="J144" i="6"/>
  <c r="J190" i="6"/>
  <c r="J198" i="6"/>
  <c r="P7" i="6"/>
  <c r="Q7" i="6" s="1" a="1"/>
  <c r="Q7" i="6" s="1"/>
  <c r="P9" i="6"/>
  <c r="Q9" i="6" s="1" a="1"/>
  <c r="Q9" i="6" s="1"/>
  <c r="J127" i="6"/>
  <c r="J13" i="6"/>
  <c r="J53" i="6"/>
  <c r="P46" i="2"/>
  <c r="Q46" i="2" s="1"/>
  <c r="R79" i="2"/>
  <c r="Q195" i="2"/>
  <c r="J186" i="6"/>
  <c r="J38" i="6"/>
  <c r="J10" i="6"/>
  <c r="K10" i="6" s="1"/>
  <c r="L10" i="6" s="1"/>
  <c r="M10" i="6" s="1"/>
  <c r="N10" i="6" s="1"/>
  <c r="O10" i="6" s="1"/>
  <c r="J120" i="6"/>
  <c r="J131" i="6"/>
  <c r="J71" i="6"/>
  <c r="J87" i="6"/>
  <c r="J103" i="6"/>
  <c r="J197" i="6"/>
  <c r="P26" i="2"/>
  <c r="Q26" i="2" s="1"/>
  <c r="R42" i="2"/>
  <c r="R39" i="2"/>
  <c r="R55" i="2"/>
  <c r="J56" i="6"/>
  <c r="J132" i="6"/>
  <c r="J202" i="6"/>
  <c r="J22" i="6"/>
  <c r="P22" i="6" s="1"/>
  <c r="Q22" i="6" s="1" a="1"/>
  <c r="Q22" i="6" s="1"/>
  <c r="J15" i="6"/>
  <c r="P15" i="6" s="1"/>
  <c r="Q15" i="6" s="1" a="1"/>
  <c r="Q15" i="6" s="1"/>
  <c r="J39" i="6"/>
  <c r="J82" i="6"/>
  <c r="J138" i="6"/>
  <c r="J219" i="6"/>
  <c r="J159" i="6"/>
  <c r="R331" i="2"/>
  <c r="J19" i="6"/>
  <c r="L294" i="2" a="1"/>
  <c r="L294" i="2" s="1"/>
  <c r="M294" i="2" s="1" a="1"/>
  <c r="M294" i="2" s="1"/>
  <c r="J154" i="6"/>
  <c r="J156" i="6"/>
  <c r="J12" i="6"/>
  <c r="R38" i="2"/>
  <c r="P19" i="2"/>
  <c r="Q19" i="2" s="1"/>
  <c r="Q139" i="2"/>
  <c r="Q179" i="2"/>
  <c r="J4" i="6"/>
  <c r="K4" i="6" s="1"/>
  <c r="L4" i="6" s="1"/>
  <c r="M4" i="6" s="1"/>
  <c r="N4" i="6" s="1"/>
  <c r="O4" i="6" s="1"/>
  <c r="P4" i="6"/>
  <c r="Q4" i="6" s="1" a="1"/>
  <c r="Q4" i="6" s="1"/>
  <c r="J30" i="6"/>
  <c r="J207" i="6"/>
  <c r="J47" i="6"/>
  <c r="J95" i="6"/>
  <c r="J137" i="6"/>
  <c r="J117" i="6"/>
  <c r="Q231" i="2"/>
  <c r="Q271" i="2"/>
  <c r="J162" i="6"/>
  <c r="P313" i="2"/>
  <c r="Q313" i="2" s="1"/>
  <c r="J78" i="6"/>
  <c r="J106" i="6"/>
  <c r="J3" i="6"/>
  <c r="K3" i="6" s="1"/>
  <c r="L3" i="6" s="1"/>
  <c r="M3" i="6" s="1"/>
  <c r="N3" i="6" s="1"/>
  <c r="O3" i="6" s="1"/>
  <c r="P213" i="2"/>
  <c r="P229" i="2"/>
  <c r="Q242" i="2"/>
  <c r="R253" i="2"/>
  <c r="P310" i="2"/>
  <c r="Q310" i="2" s="1"/>
  <c r="J201" i="6"/>
  <c r="J192" i="6"/>
  <c r="R283" i="2"/>
  <c r="J165" i="6"/>
  <c r="J215" i="6"/>
  <c r="P79" i="2"/>
  <c r="L79" i="2" s="1" a="1"/>
  <c r="L79" i="2" s="1"/>
  <c r="R27" i="2"/>
  <c r="R43" i="2"/>
  <c r="J70" i="6"/>
  <c r="J208" i="6"/>
  <c r="L291" i="2" a="1"/>
  <c r="L291" i="2" s="1"/>
  <c r="P205" i="2"/>
  <c r="Q234" i="2"/>
  <c r="P269" i="2"/>
  <c r="R294" i="2"/>
  <c r="J63" i="6"/>
  <c r="J119" i="6"/>
  <c r="J6" i="6"/>
  <c r="K6" i="6" s="1"/>
  <c r="L6" i="6" s="1"/>
  <c r="M6" i="6" s="1"/>
  <c r="N6" i="6" s="1"/>
  <c r="O6" i="6" s="1"/>
  <c r="J35" i="6"/>
  <c r="J153" i="6"/>
  <c r="P42" i="2"/>
  <c r="Q42" i="2" s="1"/>
  <c r="Q79" i="2"/>
  <c r="P39" i="2"/>
  <c r="Q39" i="2" s="1"/>
  <c r="P55" i="2"/>
  <c r="Q55" i="2" s="1"/>
  <c r="J92" i="6"/>
  <c r="J62" i="6"/>
  <c r="J142" i="6"/>
  <c r="J220" i="6"/>
  <c r="Q226" i="2"/>
  <c r="R245" i="2"/>
  <c r="J118" i="6"/>
  <c r="J123" i="6"/>
  <c r="J28" i="6"/>
  <c r="P28" i="6" s="1"/>
  <c r="Q28" i="6" s="1" a="1"/>
  <c r="Q28" i="6" s="1"/>
  <c r="J176" i="6"/>
  <c r="J135" i="6"/>
  <c r="R323" i="2"/>
  <c r="J105" i="6"/>
  <c r="J217" i="6"/>
  <c r="L283" i="2" a="1"/>
  <c r="L283" i="2" s="1"/>
  <c r="L310" i="2" a="1"/>
  <c r="L310" i="2" s="1"/>
  <c r="J75" i="6"/>
  <c r="J36" i="6"/>
  <c r="J91" i="6"/>
  <c r="J152" i="6"/>
  <c r="J8" i="6"/>
  <c r="K8" i="6" s="1"/>
  <c r="L8" i="6" s="1"/>
  <c r="M8" i="6" s="1"/>
  <c r="N8" i="6" s="1"/>
  <c r="O8" i="6" s="1"/>
  <c r="J27" i="6"/>
  <c r="P27" i="6" s="1"/>
  <c r="Q27" i="6" s="1" a="1"/>
  <c r="Q27" i="6" s="1"/>
  <c r="J61" i="6"/>
  <c r="J97" i="6"/>
  <c r="R18" i="2"/>
  <c r="R34" i="2"/>
  <c r="Q155" i="2"/>
  <c r="J178" i="6"/>
  <c r="J134" i="6"/>
  <c r="L213" i="2" a="1"/>
  <c r="L213" i="2" s="1"/>
  <c r="L229" i="2" a="1"/>
  <c r="L229" i="2" s="1"/>
  <c r="M229" i="2" s="1" a="1"/>
  <c r="M229" i="2" s="1"/>
  <c r="M310" i="2" a="1"/>
  <c r="M310" i="2" s="1"/>
  <c r="J14" i="6"/>
  <c r="P14" i="6" s="1"/>
  <c r="Q14" i="6" s="1" a="1"/>
  <c r="Q14" i="6" s="1"/>
  <c r="J200" i="6"/>
  <c r="M283" i="2" a="1"/>
  <c r="M283" i="2" s="1"/>
  <c r="J191" i="6"/>
  <c r="J21" i="6"/>
  <c r="J43" i="6"/>
  <c r="R30" i="2"/>
  <c r="P27" i="2"/>
  <c r="P43" i="2"/>
  <c r="Q43" i="2" s="1"/>
  <c r="Q175" i="2"/>
  <c r="L299" i="2" a="1"/>
  <c r="L299" i="2" s="1"/>
  <c r="M299" i="2" s="1" a="1"/>
  <c r="M299" i="2" s="1"/>
  <c r="J172" i="6"/>
  <c r="L205" i="2" a="1"/>
  <c r="L205" i="2" s="1"/>
  <c r="L269" i="2" a="1"/>
  <c r="L269" i="2" s="1"/>
  <c r="M269" i="2" s="1" a="1"/>
  <c r="M269" i="2" s="1"/>
  <c r="J20" i="6"/>
  <c r="P20" i="6" s="1"/>
  <c r="Q20" i="6" s="1" a="1"/>
  <c r="Q20" i="6" s="1"/>
  <c r="J52" i="6"/>
  <c r="R291" i="2"/>
  <c r="J25" i="6"/>
  <c r="Q187" i="2"/>
  <c r="J7" i="6"/>
  <c r="K7" i="6" s="1"/>
  <c r="L7" i="6" s="1"/>
  <c r="M7" i="6" s="1"/>
  <c r="N7" i="6" s="1"/>
  <c r="O7" i="6" s="1"/>
  <c r="J98" i="6"/>
  <c r="J188" i="6"/>
  <c r="J168" i="6"/>
  <c r="J60" i="6"/>
  <c r="J96" i="6"/>
  <c r="J89" i="6"/>
  <c r="J199" i="6"/>
  <c r="AH11" i="5" a="1"/>
  <c r="AH11" i="5" s="1"/>
  <c r="AF11" i="5" a="1"/>
  <c r="AF11" i="5" s="1"/>
  <c r="AD11" i="5" a="1"/>
  <c r="AD11" i="5" s="1"/>
  <c r="AB11" i="5" a="1"/>
  <c r="AB11" i="5" s="1"/>
  <c r="Z11" i="5" a="1"/>
  <c r="Z11" i="5" s="1"/>
  <c r="AH10" i="5" a="1"/>
  <c r="AH10" i="5" s="1"/>
  <c r="AF5" i="5"/>
  <c r="AB5" i="5"/>
  <c r="U2" i="5" a="1"/>
  <c r="U2" i="5" s="1"/>
  <c r="AG11" i="5" a="1"/>
  <c r="AG11" i="5" s="1"/>
  <c r="AE11" i="5" a="1"/>
  <c r="AE11" i="5" s="1"/>
  <c r="AC11" i="5" a="1"/>
  <c r="AC11" i="5" s="1"/>
  <c r="AA11" i="5" a="1"/>
  <c r="AA11" i="5" s="1"/>
  <c r="AG10" i="5" a="1"/>
  <c r="AG10" i="5" s="1"/>
  <c r="AH5" i="5"/>
  <c r="AD5" i="5"/>
  <c r="Z5" i="5"/>
  <c r="AD10" i="5" a="1"/>
  <c r="AD10" i="5" s="1"/>
  <c r="Z10" i="5" a="1"/>
  <c r="Z10" i="5" s="1"/>
  <c r="AG5" i="5"/>
  <c r="AC10" i="5" a="1"/>
  <c r="AC10" i="5" s="1"/>
  <c r="AE5" i="5"/>
  <c r="AF10" i="5" a="1"/>
  <c r="AF10" i="5" s="1"/>
  <c r="AB10" i="5" a="1"/>
  <c r="AB10" i="5" s="1"/>
  <c r="AC5" i="5"/>
  <c r="AE10" i="5" a="1"/>
  <c r="AE10" i="5" s="1"/>
  <c r="AA10" i="5" a="1"/>
  <c r="AA10" i="5" s="1"/>
  <c r="AA5" i="5"/>
  <c r="J37" i="6"/>
  <c r="J59" i="6"/>
  <c r="P10" i="6"/>
  <c r="Q10" i="6" s="1" a="1"/>
  <c r="Q10" i="6" s="1"/>
  <c r="J177" i="6"/>
  <c r="P18" i="2"/>
  <c r="Q18" i="2" s="1"/>
  <c r="P34" i="2"/>
  <c r="Q34" i="2" s="1"/>
  <c r="R50" i="2"/>
  <c r="R31" i="2"/>
  <c r="R47" i="2"/>
  <c r="Q247" i="2"/>
  <c r="R313" i="2"/>
  <c r="J40" i="6"/>
  <c r="J140" i="6"/>
  <c r="R213" i="2"/>
  <c r="R229" i="2"/>
  <c r="P253" i="2"/>
  <c r="L253" i="2" s="1" a="1"/>
  <c r="L253" i="2" s="1"/>
  <c r="M253" i="2" s="1" a="1"/>
  <c r="M253" i="2" s="1"/>
  <c r="Q274" i="2"/>
  <c r="R310" i="2"/>
  <c r="J24" i="6"/>
  <c r="J193" i="6"/>
  <c r="J223" i="6"/>
  <c r="J55" i="6"/>
  <c r="J206" i="6"/>
  <c r="P2" i="6"/>
  <c r="J81" i="6"/>
  <c r="J111" i="6"/>
  <c r="P30" i="2"/>
  <c r="Q30" i="2" s="1"/>
  <c r="R46" i="2"/>
  <c r="J148" i="6"/>
  <c r="J84" i="6"/>
  <c r="J180" i="6"/>
  <c r="J32" i="6"/>
  <c r="J64" i="6"/>
  <c r="R205" i="2"/>
  <c r="Q258" i="2"/>
  <c r="R269" i="2"/>
  <c r="M291" i="2" a="1"/>
  <c r="M291" i="2" s="1"/>
  <c r="J129" i="6"/>
  <c r="J45" i="6"/>
  <c r="J113" i="6"/>
  <c r="R26" i="2"/>
  <c r="Q239" i="2"/>
  <c r="J108" i="6"/>
  <c r="J124" i="6"/>
  <c r="J194" i="6"/>
  <c r="Q210" i="2"/>
  <c r="P245" i="2"/>
  <c r="L245" i="2" s="1" a="1"/>
  <c r="L245" i="2" s="1"/>
  <c r="M245" i="2" s="1" a="1"/>
  <c r="M245" i="2" s="1"/>
  <c r="J16" i="6"/>
  <c r="K68" i="6" s="1"/>
  <c r="J196" i="6"/>
  <c r="J83" i="6"/>
  <c r="K83" i="6" s="1"/>
  <c r="J74" i="6"/>
  <c r="J130" i="6"/>
  <c r="R299" i="2"/>
  <c r="J73" i="6"/>
  <c r="J183" i="6"/>
  <c r="P19" i="6"/>
  <c r="Q19" i="6" s="1" a="1"/>
  <c r="Q19" i="6" s="1"/>
  <c r="J185" i="6"/>
  <c r="P5" i="6"/>
  <c r="Q5" i="6" s="1" a="1"/>
  <c r="Q5" i="6" s="1"/>
  <c r="L313" i="2" a="1"/>
  <c r="L313" i="2" s="1"/>
  <c r="M313" i="2" s="1" a="1"/>
  <c r="M313" i="2" s="1"/>
  <c r="L307" i="2" a="1"/>
  <c r="L307" i="2" s="1"/>
  <c r="M307" i="2" s="1" a="1"/>
  <c r="M307" i="2" s="1"/>
  <c r="V11" i="5" a="1"/>
  <c r="V14" i="5" a="1"/>
  <c r="V10" i="5" a="1"/>
  <c r="L14" i="2" a="1"/>
  <c r="L119" i="2" a="1"/>
  <c r="L100" i="2" a="1"/>
  <c r="L69" i="2" a="1"/>
  <c r="L198" i="2" a="1"/>
  <c r="L158" i="2" a="1"/>
  <c r="L78" i="2" a="1"/>
  <c r="L75" i="2" a="1"/>
  <c r="L153" i="2" a="1"/>
  <c r="L38" i="2" a="1"/>
  <c r="L41" i="2" a="1"/>
  <c r="L21" i="2" a="1"/>
  <c r="L152" i="2" a="1"/>
  <c r="L181" i="2" a="1"/>
  <c r="L63" i="2" a="1"/>
  <c r="L196" i="2" a="1"/>
  <c r="L183" i="2" a="1"/>
  <c r="L218" i="2" a="1"/>
  <c r="L4" i="2" a="1"/>
  <c r="L143" i="2" a="1"/>
  <c r="L28" i="2" a="1"/>
  <c r="L162" i="2" a="1"/>
  <c r="L60" i="2" a="1"/>
  <c r="L118" i="2" a="1"/>
  <c r="L48" i="2" a="1"/>
  <c r="L182" i="2" a="1"/>
  <c r="L134" i="2" a="1"/>
  <c r="L193" i="2" a="1"/>
  <c r="L32" i="2" a="1"/>
  <c r="L95" i="2" a="1"/>
  <c r="L33" i="2" a="1"/>
  <c r="L20" i="2" a="1"/>
  <c r="L225" i="2" a="1"/>
  <c r="L68" i="2" a="1"/>
  <c r="L71" i="2" a="1"/>
  <c r="L223" i="2" a="1"/>
  <c r="L189" i="2" a="1"/>
  <c r="L165" i="2" a="1"/>
  <c r="V9" i="5" a="1"/>
  <c r="L202" i="2" a="1"/>
  <c r="L173" i="2" a="1"/>
  <c r="L130" i="2" a="1"/>
  <c r="L101" i="2" a="1"/>
  <c r="L144" i="2" a="1"/>
  <c r="L52" i="2" a="1"/>
  <c r="L59" i="2" a="1"/>
  <c r="L178" i="2" a="1"/>
  <c r="L161" i="2" a="1"/>
  <c r="L219" i="2" a="1"/>
  <c r="L76" i="2" a="1"/>
  <c r="L102" i="2" a="1"/>
  <c r="L203" i="2" a="1"/>
  <c r="L129" i="2" a="1"/>
  <c r="L53" i="2" a="1"/>
  <c r="V3" i="5" a="1"/>
  <c r="L80" i="2" a="1"/>
  <c r="L109" i="2" a="1"/>
  <c r="L49" i="2" a="1"/>
  <c r="L194" i="2" a="1"/>
  <c r="L35" i="2" a="1"/>
  <c r="L217" i="2" a="1"/>
  <c r="L98" i="2" a="1"/>
  <c r="L111" i="2" a="1"/>
  <c r="L123" i="2" a="1"/>
  <c r="L24" i="2" a="1"/>
  <c r="L141" i="2" a="1"/>
  <c r="L92" i="2" a="1"/>
  <c r="L42" i="2" a="1"/>
  <c r="L137" i="2" a="1"/>
  <c r="L172" i="2" a="1"/>
  <c r="L206" i="2" a="1"/>
  <c r="L99" i="2" a="1"/>
  <c r="L8" i="2" a="1"/>
  <c r="L64" i="2" a="1"/>
  <c r="V7" i="5" a="1"/>
  <c r="L107" i="2" a="1"/>
  <c r="L12" i="2" a="1"/>
  <c r="L62" i="2" a="1"/>
  <c r="L15" i="2" a="1"/>
  <c r="L154" i="2" a="1"/>
  <c r="L105" i="2" a="1"/>
  <c r="L72" i="2" a="1"/>
  <c r="L47" i="2" a="1"/>
  <c r="L180" i="2" a="1"/>
  <c r="L135" i="2" a="1"/>
  <c r="L46" i="2" a="1"/>
  <c r="L17" i="2" a="1"/>
  <c r="V5" i="5" a="1"/>
  <c r="L57" i="2" a="1"/>
  <c r="L31" i="2" a="1"/>
  <c r="L61" i="2" a="1"/>
  <c r="L2" i="2" a="1"/>
  <c r="L5" i="2" a="1"/>
  <c r="L136" i="2" a="1"/>
  <c r="L147" i="2" a="1"/>
  <c r="L18" i="2" a="1"/>
  <c r="L184" i="2" a="1"/>
  <c r="L120" i="2" a="1"/>
  <c r="L190" i="2" a="1"/>
  <c r="L131" i="2" a="1"/>
  <c r="L84" i="2" a="1"/>
  <c r="L26" i="2" a="1"/>
  <c r="L192" i="2" a="1"/>
  <c r="L44" i="2" a="1"/>
  <c r="L19" i="2" a="1"/>
  <c r="L88" i="2" a="1"/>
  <c r="L13" i="2" a="1"/>
  <c r="V10" i="5" l="1"/>
  <c r="V14" i="5"/>
  <c r="V11" i="5"/>
  <c r="O18" i="5"/>
  <c r="O12" i="5"/>
  <c r="O9" i="5"/>
  <c r="O5" i="5"/>
  <c r="O11" i="5"/>
  <c r="AJ5" i="5"/>
  <c r="L46" i="2"/>
  <c r="M46" i="2" s="1" a="1"/>
  <c r="M46" i="2" s="1"/>
  <c r="L35" i="2"/>
  <c r="M35" i="2" s="1" a="1"/>
  <c r="M35" i="2" s="1"/>
  <c r="V7" i="5"/>
  <c r="V5" i="5"/>
  <c r="L217" i="2"/>
  <c r="M217" i="2" s="1" a="1"/>
  <c r="M217" i="2" s="1"/>
  <c r="L223" i="2"/>
  <c r="M223" i="2" s="1" a="1"/>
  <c r="M223" i="2" s="1"/>
  <c r="L102" i="2"/>
  <c r="M102" i="2" s="1" a="1"/>
  <c r="M102" i="2" s="1"/>
  <c r="L193" i="2"/>
  <c r="M193" i="2" s="1" a="1"/>
  <c r="M193" i="2" s="1"/>
  <c r="L161" i="2"/>
  <c r="M161" i="2" s="1" a="1"/>
  <c r="M161" i="2" s="1"/>
  <c r="L78" i="2"/>
  <c r="M78" i="2" s="1" a="1"/>
  <c r="M78" i="2" s="1"/>
  <c r="L61" i="2"/>
  <c r="M61" i="2" s="1" a="1"/>
  <c r="M61" i="2" s="1"/>
  <c r="L28" i="2"/>
  <c r="M28" i="2" s="1" a="1"/>
  <c r="M28" i="2" s="1"/>
  <c r="L189" i="2"/>
  <c r="M189" i="2" s="1" a="1"/>
  <c r="M189" i="2" s="1"/>
  <c r="L180" i="2"/>
  <c r="M180" i="2" s="1" a="1"/>
  <c r="M180" i="2" s="1"/>
  <c r="L141" i="2"/>
  <c r="M141" i="2" s="1" a="1"/>
  <c r="M141" i="2" s="1"/>
  <c r="L111" i="2"/>
  <c r="M111" i="2" s="1" a="1"/>
  <c r="M111" i="2" s="1"/>
  <c r="L75" i="2"/>
  <c r="M75" i="2" s="1" a="1"/>
  <c r="M75" i="2" s="1"/>
  <c r="L194" i="2"/>
  <c r="M194" i="2" s="1" a="1"/>
  <c r="M194" i="2" s="1"/>
  <c r="L130" i="2"/>
  <c r="M130" i="2" s="1" a="1"/>
  <c r="M130" i="2" s="1"/>
  <c r="L48" i="2"/>
  <c r="M48" i="2" s="1" a="1"/>
  <c r="M48" i="2" s="1"/>
  <c r="L135" i="2"/>
  <c r="M135" i="2" s="1" a="1"/>
  <c r="M135" i="2" s="1"/>
  <c r="L71" i="2"/>
  <c r="M71" i="2" s="1" a="1"/>
  <c r="M71" i="2" s="1"/>
  <c r="L152" i="2"/>
  <c r="M152" i="2" s="1" a="1"/>
  <c r="M152" i="2" s="1"/>
  <c r="L120" i="2"/>
  <c r="M120" i="2" s="1" a="1"/>
  <c r="M120" i="2" s="1"/>
  <c r="L4" i="2"/>
  <c r="M4" i="2" s="1" a="1"/>
  <c r="M4" i="2" s="1"/>
  <c r="L158" i="2"/>
  <c r="M158" i="2" s="1" a="1"/>
  <c r="M158" i="2" s="1"/>
  <c r="L13" i="2"/>
  <c r="M13" i="2" s="1" a="1"/>
  <c r="M13" i="2" s="1"/>
  <c r="V9" i="5"/>
  <c r="L18" i="2"/>
  <c r="M18" i="2" s="1" a="1"/>
  <c r="M18" i="2" s="1"/>
  <c r="L47" i="2"/>
  <c r="M47" i="2" s="1" a="1"/>
  <c r="M47" i="2" s="1"/>
  <c r="L31" i="2"/>
  <c r="M31" i="2" s="1" a="1"/>
  <c r="M31" i="2" s="1"/>
  <c r="L26" i="2"/>
  <c r="M26" i="2" s="1" a="1"/>
  <c r="M26" i="2" s="1"/>
  <c r="L206" i="2"/>
  <c r="M206" i="2" s="1" a="1"/>
  <c r="M206" i="2" s="1"/>
  <c r="L49" i="2"/>
  <c r="M49" i="2" s="1" a="1"/>
  <c r="M49" i="2" s="1"/>
  <c r="L88" i="2"/>
  <c r="M88" i="2" s="1" a="1"/>
  <c r="M88" i="2" s="1"/>
  <c r="L8" i="2"/>
  <c r="M8" i="2" s="1" a="1"/>
  <c r="M8" i="2" s="1"/>
  <c r="L178" i="2"/>
  <c r="M178" i="2" s="1" a="1"/>
  <c r="M178" i="2" s="1"/>
  <c r="L68" i="2"/>
  <c r="M68" i="2" s="1" a="1"/>
  <c r="M68" i="2" s="1"/>
  <c r="L24" i="2"/>
  <c r="M24" i="2" s="1" a="1"/>
  <c r="M24" i="2" s="1"/>
  <c r="L38" i="2"/>
  <c r="M38" i="2" s="1" a="1"/>
  <c r="M38" i="2" s="1"/>
  <c r="L218" i="2"/>
  <c r="M218" i="2" s="1" a="1"/>
  <c r="M218" i="2" s="1"/>
  <c r="L198" i="2"/>
  <c r="M198" i="2" s="1" a="1"/>
  <c r="M198" i="2" s="1"/>
  <c r="L134" i="2"/>
  <c r="M134" i="2" s="1" a="1"/>
  <c r="M134" i="2" s="1"/>
  <c r="L219" i="2"/>
  <c r="M219" i="2" s="1" a="1"/>
  <c r="M219" i="2" s="1"/>
  <c r="L147" i="2"/>
  <c r="M147" i="2" s="1" a="1"/>
  <c r="M147" i="2" s="1"/>
  <c r="L72" i="2"/>
  <c r="M72" i="2" s="1" a="1"/>
  <c r="M72" i="2" s="1"/>
  <c r="L44" i="2"/>
  <c r="M44" i="2" s="1" a="1"/>
  <c r="M44" i="2" s="1"/>
  <c r="L17" i="2"/>
  <c r="M17" i="2" s="1" a="1"/>
  <c r="M17" i="2" s="1"/>
  <c r="L172" i="2"/>
  <c r="M172" i="2" s="1" a="1"/>
  <c r="M172" i="2" s="1"/>
  <c r="L109" i="2"/>
  <c r="M109" i="2" s="1" a="1"/>
  <c r="M109" i="2" s="1"/>
  <c r="L173" i="2"/>
  <c r="M173" i="2" s="1" a="1"/>
  <c r="M173" i="2" s="1"/>
  <c r="L143" i="2"/>
  <c r="M143" i="2" s="1" a="1"/>
  <c r="M143" i="2" s="1"/>
  <c r="L59" i="2"/>
  <c r="M59" i="2" s="1" a="1"/>
  <c r="M59" i="2" s="1"/>
  <c r="L225" i="2"/>
  <c r="M225" i="2" s="1" a="1"/>
  <c r="M225" i="2" s="1"/>
  <c r="L162" i="2"/>
  <c r="M162" i="2" s="1" a="1"/>
  <c r="M162" i="2" s="1"/>
  <c r="L98" i="2"/>
  <c r="M98" i="2" s="1" a="1"/>
  <c r="M98" i="2" s="1"/>
  <c r="L183" i="2"/>
  <c r="M183" i="2" s="1" a="1"/>
  <c r="M183" i="2" s="1"/>
  <c r="L69" i="2"/>
  <c r="M69" i="2" s="1" a="1"/>
  <c r="M69" i="2" s="1"/>
  <c r="L32" i="2"/>
  <c r="M32" i="2" s="1" a="1"/>
  <c r="M32" i="2" s="1"/>
  <c r="L184" i="2"/>
  <c r="M184" i="2" s="1" a="1"/>
  <c r="M184" i="2" s="1"/>
  <c r="L136" i="2"/>
  <c r="M136" i="2" s="1" a="1"/>
  <c r="M136" i="2" s="1"/>
  <c r="L105" i="2"/>
  <c r="M105" i="2" s="1" a="1"/>
  <c r="M105" i="2" s="1"/>
  <c r="L21" i="2"/>
  <c r="M21" i="2" s="1" a="1"/>
  <c r="M21" i="2" s="1"/>
  <c r="L165" i="2"/>
  <c r="M165" i="2" s="1" a="1"/>
  <c r="M165" i="2" s="1"/>
  <c r="L137" i="2"/>
  <c r="M137" i="2" s="1" a="1"/>
  <c r="M137" i="2" s="1"/>
  <c r="L80" i="2"/>
  <c r="M80" i="2" s="1" a="1"/>
  <c r="M80" i="2" s="1"/>
  <c r="L190" i="2"/>
  <c r="M190" i="2" s="1" a="1"/>
  <c r="M190" i="2" s="1"/>
  <c r="L153" i="2"/>
  <c r="M153" i="2" s="1" a="1"/>
  <c r="M153" i="2" s="1"/>
  <c r="L52" i="2"/>
  <c r="M52" i="2" s="1" a="1"/>
  <c r="M52" i="2" s="1"/>
  <c r="L20" i="2"/>
  <c r="M20" i="2" s="1" a="1"/>
  <c r="M20" i="2" s="1"/>
  <c r="L129" i="2"/>
  <c r="M129" i="2" s="1" a="1"/>
  <c r="M129" i="2" s="1"/>
  <c r="L99" i="2"/>
  <c r="M99" i="2" s="1" a="1"/>
  <c r="M99" i="2" s="1"/>
  <c r="L196" i="2"/>
  <c r="M196" i="2" s="1" a="1"/>
  <c r="M196" i="2" s="1"/>
  <c r="L100" i="2"/>
  <c r="M100" i="2" s="1" a="1"/>
  <c r="M100" i="2" s="1"/>
  <c r="L57" i="2"/>
  <c r="M57" i="2" s="1" a="1"/>
  <c r="M57" i="2" s="1"/>
  <c r="L12" i="2"/>
  <c r="M12" i="2" s="1" a="1"/>
  <c r="M12" i="2" s="1"/>
  <c r="L5" i="2"/>
  <c r="M5" i="2" s="1" a="1"/>
  <c r="M5" i="2" s="1"/>
  <c r="L154" i="2"/>
  <c r="M154" i="2" s="1" a="1"/>
  <c r="M154" i="2" s="1"/>
  <c r="L64" i="2"/>
  <c r="M64" i="2" s="1" a="1"/>
  <c r="M64" i="2" s="1"/>
  <c r="L19" i="2"/>
  <c r="M19" i="2" s="1" a="1"/>
  <c r="M19" i="2" s="1"/>
  <c r="L42" i="2"/>
  <c r="M42" i="2" s="1" a="1"/>
  <c r="M42" i="2" s="1"/>
  <c r="V3" i="5"/>
  <c r="L182" i="2"/>
  <c r="M182" i="2" s="1" a="1"/>
  <c r="M182" i="2" s="1"/>
  <c r="L118" i="2"/>
  <c r="M118" i="2" s="1" a="1"/>
  <c r="M118" i="2" s="1"/>
  <c r="L144" i="2"/>
  <c r="M144" i="2" s="1" a="1"/>
  <c r="M144" i="2" s="1"/>
  <c r="L33" i="2"/>
  <c r="M33" i="2" s="1" a="1"/>
  <c r="M33" i="2" s="1"/>
  <c r="L123" i="2"/>
  <c r="M123" i="2" s="1" a="1"/>
  <c r="M123" i="2" s="1"/>
  <c r="L84" i="2"/>
  <c r="M84" i="2" s="1" a="1"/>
  <c r="M84" i="2" s="1"/>
  <c r="L63" i="2"/>
  <c r="M63" i="2" s="1" a="1"/>
  <c r="M63" i="2" s="1"/>
  <c r="L119" i="2"/>
  <c r="M119" i="2" s="1" a="1"/>
  <c r="M119" i="2" s="1"/>
  <c r="L192" i="2"/>
  <c r="M192" i="2" s="1" a="1"/>
  <c r="M192" i="2" s="1"/>
  <c r="L107" i="2"/>
  <c r="M107" i="2" s="1" a="1"/>
  <c r="M107" i="2" s="1"/>
  <c r="L2" i="2"/>
  <c r="L15" i="2"/>
  <c r="M15" i="2" s="1" a="1"/>
  <c r="M15" i="2" s="1"/>
  <c r="L202" i="2"/>
  <c r="M202" i="2" s="1" a="1"/>
  <c r="M202" i="2" s="1"/>
  <c r="L203" i="2"/>
  <c r="M203" i="2" s="1" a="1"/>
  <c r="M203" i="2" s="1"/>
  <c r="L92" i="2"/>
  <c r="M92" i="2" s="1" a="1"/>
  <c r="M92" i="2" s="1"/>
  <c r="L53" i="2"/>
  <c r="M53" i="2" s="1" a="1"/>
  <c r="M53" i="2" s="1"/>
  <c r="L76" i="2"/>
  <c r="M76" i="2" s="1" a="1"/>
  <c r="M76" i="2" s="1"/>
  <c r="L60" i="2"/>
  <c r="M60" i="2" s="1" a="1"/>
  <c r="M60" i="2" s="1"/>
  <c r="L101" i="2"/>
  <c r="M101" i="2" s="1" a="1"/>
  <c r="M101" i="2" s="1"/>
  <c r="L95" i="2"/>
  <c r="M95" i="2" s="1" a="1"/>
  <c r="M95" i="2" s="1"/>
  <c r="L41" i="2"/>
  <c r="M41" i="2" s="1" a="1"/>
  <c r="M41" i="2" s="1"/>
  <c r="L131" i="2"/>
  <c r="M131" i="2" s="1" a="1"/>
  <c r="M131" i="2" s="1"/>
  <c r="L181" i="2"/>
  <c r="M181" i="2" s="1" a="1"/>
  <c r="M181" i="2" s="1"/>
  <c r="L14" i="2"/>
  <c r="M14" i="2" s="1" a="1"/>
  <c r="M14" i="2" s="1"/>
  <c r="L62" i="2"/>
  <c r="M62" i="2" s="1" a="1"/>
  <c r="M62" i="2" s="1"/>
  <c r="K206" i="6"/>
  <c r="K40" i="6"/>
  <c r="K177" i="6"/>
  <c r="K86" i="6"/>
  <c r="K37" i="6"/>
  <c r="AH6" i="5"/>
  <c r="AD6" i="5"/>
  <c r="Z6" i="5"/>
  <c r="AF6" i="5"/>
  <c r="AB6" i="5"/>
  <c r="AG6" i="5"/>
  <c r="AE6" i="5"/>
  <c r="AC6" i="5"/>
  <c r="AA6" i="5"/>
  <c r="K60" i="6"/>
  <c r="K25" i="6"/>
  <c r="L25" i="6" s="1"/>
  <c r="M25" i="6" s="1"/>
  <c r="N25" i="6" s="1"/>
  <c r="O25" i="6" s="1"/>
  <c r="K178" i="6"/>
  <c r="K97" i="6"/>
  <c r="K152" i="6"/>
  <c r="K105" i="6"/>
  <c r="K135" i="6"/>
  <c r="K123" i="6"/>
  <c r="K220" i="6"/>
  <c r="K215" i="6"/>
  <c r="P13" i="6"/>
  <c r="Q13" i="6" s="1" a="1"/>
  <c r="Q13" i="6" s="1"/>
  <c r="K106" i="6"/>
  <c r="K12" i="6"/>
  <c r="L12" i="6" s="1"/>
  <c r="M12" i="6" s="1"/>
  <c r="N12" i="6" s="1"/>
  <c r="O12" i="6" s="1"/>
  <c r="K48" i="6"/>
  <c r="K219" i="6"/>
  <c r="K39" i="6"/>
  <c r="K71" i="6"/>
  <c r="P26" i="6"/>
  <c r="Q26" i="6" s="1" a="1"/>
  <c r="Q26" i="6" s="1"/>
  <c r="K190" i="6"/>
  <c r="K110" i="6"/>
  <c r="K26" i="6"/>
  <c r="L26" i="6" s="1"/>
  <c r="M26" i="6" s="1"/>
  <c r="N26" i="6" s="1"/>
  <c r="O26" i="6" s="1"/>
  <c r="K133" i="6"/>
  <c r="K50" i="6"/>
  <c r="K203" i="6"/>
  <c r="K150" i="6"/>
  <c r="K85" i="6"/>
  <c r="K182" i="6"/>
  <c r="K102" i="6"/>
  <c r="K107" i="6"/>
  <c r="K23" i="6"/>
  <c r="L23" i="6" s="1"/>
  <c r="M23" i="6" s="1"/>
  <c r="N23" i="6" s="1"/>
  <c r="O23" i="6" s="1"/>
  <c r="K17" i="6"/>
  <c r="L17" i="6" s="1"/>
  <c r="M17" i="6" s="1"/>
  <c r="N17" i="6" s="1"/>
  <c r="O17" i="6" s="1"/>
  <c r="K57" i="6"/>
  <c r="K109" i="6"/>
  <c r="K189" i="6"/>
  <c r="K112" i="6"/>
  <c r="K76" i="6"/>
  <c r="K151" i="6"/>
  <c r="K218" i="6"/>
  <c r="L279" i="2" a="1"/>
  <c r="L279" i="2" s="1"/>
  <c r="M279" i="2" s="1" a="1"/>
  <c r="M279" i="2" s="1"/>
  <c r="L273" i="2" a="1"/>
  <c r="L273" i="2" s="1"/>
  <c r="M273" i="2" s="1" a="1"/>
  <c r="M273" i="2" s="1"/>
  <c r="L288" i="2" a="1"/>
  <c r="L288" i="2" s="1"/>
  <c r="M288" i="2" s="1" a="1"/>
  <c r="M288" i="2" s="1"/>
  <c r="L266" i="2" a="1"/>
  <c r="L266" i="2" s="1"/>
  <c r="M266" i="2" s="1" a="1"/>
  <c r="M266" i="2" s="1"/>
  <c r="K129" i="6"/>
  <c r="K193" i="6"/>
  <c r="K183" i="6"/>
  <c r="K130" i="6"/>
  <c r="K196" i="6"/>
  <c r="K194" i="6"/>
  <c r="K113" i="6"/>
  <c r="K64" i="6"/>
  <c r="K148" i="6"/>
  <c r="K55" i="6"/>
  <c r="K24" i="6"/>
  <c r="L24" i="6" s="1"/>
  <c r="M24" i="6" s="1"/>
  <c r="N24" i="6" s="1"/>
  <c r="O24" i="6" s="1"/>
  <c r="AI5" i="5"/>
  <c r="K199" i="6"/>
  <c r="K168" i="6"/>
  <c r="K43" i="6"/>
  <c r="K200" i="6"/>
  <c r="K61" i="6"/>
  <c r="K75" i="6"/>
  <c r="K176" i="6"/>
  <c r="K118" i="6"/>
  <c r="K142" i="6"/>
  <c r="K153" i="6"/>
  <c r="K119" i="6"/>
  <c r="K208" i="6"/>
  <c r="K165" i="6"/>
  <c r="K201" i="6"/>
  <c r="K78" i="6"/>
  <c r="K117" i="6"/>
  <c r="K207" i="6"/>
  <c r="K159" i="6"/>
  <c r="K138" i="6"/>
  <c r="K202" i="6"/>
  <c r="K197" i="6"/>
  <c r="K127" i="6"/>
  <c r="K99" i="6"/>
  <c r="K34" i="6"/>
  <c r="K42" i="6"/>
  <c r="P23" i="6"/>
  <c r="Q23" i="6" s="1" a="1"/>
  <c r="Q23" i="6" s="1"/>
  <c r="K88" i="6"/>
  <c r="K141" i="6"/>
  <c r="K33" i="6"/>
  <c r="L33" i="6" s="1"/>
  <c r="M33" i="6" s="1"/>
  <c r="N33" i="6" s="1"/>
  <c r="O33" i="6" s="1"/>
  <c r="K65" i="6"/>
  <c r="K121" i="6"/>
  <c r="K221" i="6"/>
  <c r="P17" i="6"/>
  <c r="Q17" i="6" s="1" a="1"/>
  <c r="Q17" i="6" s="1"/>
  <c r="K44" i="6"/>
  <c r="P12" i="6"/>
  <c r="Q12" i="6" s="1" a="1"/>
  <c r="Q12" i="6" s="1"/>
  <c r="K54" i="6"/>
  <c r="L248" i="2" a="1"/>
  <c r="L248" i="2" s="1"/>
  <c r="M248" i="2" s="1" a="1"/>
  <c r="M248" i="2" s="1"/>
  <c r="L278" i="2" a="1"/>
  <c r="L278" i="2" s="1"/>
  <c r="M278" i="2" s="1" a="1"/>
  <c r="M278" i="2" s="1"/>
  <c r="L277" i="2" a="1"/>
  <c r="L277" i="2" s="1"/>
  <c r="M277" i="2" s="1" a="1"/>
  <c r="M277" i="2" s="1"/>
  <c r="Q54" i="2"/>
  <c r="K212" i="6"/>
  <c r="K84" i="6"/>
  <c r="K74" i="6"/>
  <c r="K16" i="6"/>
  <c r="L16" i="6" s="1"/>
  <c r="M16" i="6" s="1"/>
  <c r="N16" i="6" s="1"/>
  <c r="O16" i="6" s="1"/>
  <c r="K124" i="6"/>
  <c r="K45" i="6"/>
  <c r="K32" i="6"/>
  <c r="L32" i="6" s="1"/>
  <c r="M32" i="6" s="1"/>
  <c r="N32" i="6" s="1"/>
  <c r="O32" i="6" s="1"/>
  <c r="K81" i="6"/>
  <c r="K59" i="6"/>
  <c r="K89" i="6"/>
  <c r="K188" i="6"/>
  <c r="K52" i="6"/>
  <c r="K172" i="6"/>
  <c r="Q27" i="2"/>
  <c r="K21" i="6"/>
  <c r="L21" i="6" s="1"/>
  <c r="M21" i="6" s="1"/>
  <c r="N21" i="6" s="1"/>
  <c r="O21" i="6" s="1"/>
  <c r="K14" i="6"/>
  <c r="L14" i="6" s="1"/>
  <c r="M14" i="6" s="1"/>
  <c r="N14" i="6" s="1"/>
  <c r="O14" i="6" s="1"/>
  <c r="K134" i="6"/>
  <c r="K27" i="6"/>
  <c r="L27" i="6" s="1"/>
  <c r="M27" i="6" s="1"/>
  <c r="N27" i="6" s="1"/>
  <c r="O27" i="6" s="1"/>
  <c r="K91" i="6"/>
  <c r="K217" i="6"/>
  <c r="K28" i="6"/>
  <c r="L28" i="6" s="1"/>
  <c r="M28" i="6" s="1"/>
  <c r="N28" i="6" s="1"/>
  <c r="O28" i="6" s="1"/>
  <c r="K62" i="6"/>
  <c r="K35" i="6"/>
  <c r="K70" i="6"/>
  <c r="K137" i="6"/>
  <c r="K47" i="6"/>
  <c r="P47" i="6" s="1"/>
  <c r="Q47" i="6" s="1" a="1"/>
  <c r="Q47" i="6" s="1"/>
  <c r="K30" i="6"/>
  <c r="L30" i="6" s="1"/>
  <c r="M30" i="6" s="1"/>
  <c r="N30" i="6" s="1"/>
  <c r="O30" i="6" s="1"/>
  <c r="K156" i="6"/>
  <c r="K82" i="6"/>
  <c r="K15" i="6"/>
  <c r="L15" i="6" s="1"/>
  <c r="M15" i="6" s="1"/>
  <c r="N15" i="6" s="1"/>
  <c r="O15" i="6" s="1"/>
  <c r="K132" i="6"/>
  <c r="K103" i="6"/>
  <c r="K131" i="6"/>
  <c r="K38" i="6"/>
  <c r="K53" i="6"/>
  <c r="K144" i="6"/>
  <c r="K69" i="6"/>
  <c r="K72" i="6"/>
  <c r="P24" i="6"/>
  <c r="Q24" i="6" s="1" a="1"/>
  <c r="Q24" i="6" s="1"/>
  <c r="K94" i="6"/>
  <c r="P30" i="6"/>
  <c r="Q30" i="6" s="1" a="1"/>
  <c r="Q30" i="6" s="1"/>
  <c r="K161" i="6"/>
  <c r="K31" i="6"/>
  <c r="L31" i="6" s="1"/>
  <c r="M31" i="6" s="1"/>
  <c r="N31" i="6" s="1"/>
  <c r="O31" i="6" s="1"/>
  <c r="K158" i="6"/>
  <c r="K41" i="6"/>
  <c r="K93" i="6"/>
  <c r="K143" i="6"/>
  <c r="K225" i="6"/>
  <c r="P33" i="6"/>
  <c r="Q33" i="6" s="1" a="1"/>
  <c r="Q33" i="6" s="1"/>
  <c r="K67" i="6"/>
  <c r="K46" i="6"/>
  <c r="P46" i="6" s="1"/>
  <c r="Q46" i="6" s="1" a="1"/>
  <c r="Q46" i="6" s="1"/>
  <c r="K51" i="6"/>
  <c r="P51" i="6" s="1"/>
  <c r="Q51" i="6" s="1" a="1"/>
  <c r="Q51" i="6" s="1"/>
  <c r="K184" i="6"/>
  <c r="L272" i="2" a="1"/>
  <c r="L272" i="2" s="1"/>
  <c r="M272" i="2" s="1" a="1"/>
  <c r="M272" i="2" s="1"/>
  <c r="P21" i="6"/>
  <c r="Q21" i="6" s="1" a="1"/>
  <c r="Q21" i="6" s="1"/>
  <c r="P25" i="6"/>
  <c r="Q25" i="6" s="1" a="1"/>
  <c r="Q25" i="6" s="1"/>
  <c r="K111" i="6"/>
  <c r="K185" i="6"/>
  <c r="K73" i="6"/>
  <c r="K108" i="6"/>
  <c r="K180" i="6"/>
  <c r="Q2" i="6" a="1"/>
  <c r="Q2" i="6" s="1"/>
  <c r="K223" i="6"/>
  <c r="K140" i="6"/>
  <c r="K96" i="6"/>
  <c r="K98" i="6"/>
  <c r="K20" i="6"/>
  <c r="L20" i="6" s="1"/>
  <c r="M20" i="6" s="1"/>
  <c r="N20" i="6" s="1"/>
  <c r="O20" i="6" s="1"/>
  <c r="K191" i="6"/>
  <c r="K36" i="6"/>
  <c r="K92" i="6"/>
  <c r="K63" i="6"/>
  <c r="P63" i="6" s="1"/>
  <c r="Q63" i="6" s="1" a="1"/>
  <c r="Q63" i="6" s="1"/>
  <c r="K192" i="6"/>
  <c r="K162" i="6"/>
  <c r="K95" i="6"/>
  <c r="P29" i="6"/>
  <c r="Q29" i="6" s="1" a="1"/>
  <c r="Q29" i="6" s="1"/>
  <c r="K154" i="6"/>
  <c r="K19" i="6"/>
  <c r="L19" i="6" s="1"/>
  <c r="M19" i="6" s="1"/>
  <c r="N19" i="6" s="1"/>
  <c r="O19" i="6" s="1"/>
  <c r="K22" i="6"/>
  <c r="L22" i="6" s="1"/>
  <c r="M22" i="6" s="1"/>
  <c r="N22" i="6" s="1"/>
  <c r="O22" i="6" s="1"/>
  <c r="K56" i="6"/>
  <c r="K87" i="6"/>
  <c r="K120" i="6"/>
  <c r="K186" i="6"/>
  <c r="K13" i="6"/>
  <c r="L13" i="6" s="1"/>
  <c r="M13" i="6" s="1"/>
  <c r="N13" i="6" s="1"/>
  <c r="O13" i="6" s="1"/>
  <c r="P31" i="6"/>
  <c r="Q31" i="6" s="1" a="1"/>
  <c r="Q31" i="6" s="1"/>
  <c r="K198" i="6"/>
  <c r="K136" i="6"/>
  <c r="K58" i="6"/>
  <c r="K167" i="6"/>
  <c r="P32" i="6"/>
  <c r="Q32" i="6" s="1" a="1"/>
  <c r="Q32" i="6" s="1"/>
  <c r="P18" i="6"/>
  <c r="Q18" i="6" s="1" a="1"/>
  <c r="Q18" i="6" s="1"/>
  <c r="K164" i="6"/>
  <c r="K80" i="6"/>
  <c r="K173" i="6"/>
  <c r="K147" i="6"/>
  <c r="P16" i="6"/>
  <c r="Q16" i="6" s="1" a="1"/>
  <c r="Q16" i="6" s="1"/>
  <c r="K128" i="6"/>
  <c r="K18" i="6"/>
  <c r="L18" i="6" s="1"/>
  <c r="M18" i="6" s="1"/>
  <c r="N18" i="6" s="1"/>
  <c r="O18" i="6" s="1"/>
  <c r="K11" i="6"/>
  <c r="L11" i="6" s="1"/>
  <c r="M11" i="6" s="1"/>
  <c r="N11" i="6" s="1"/>
  <c r="O11" i="6" s="1"/>
  <c r="K49" i="6"/>
  <c r="K101" i="6"/>
  <c r="K181" i="6"/>
  <c r="P41" i="6"/>
  <c r="Q41" i="6" s="1" a="1"/>
  <c r="Q41" i="6" s="1"/>
  <c r="K126" i="6"/>
  <c r="L126" i="6" s="1"/>
  <c r="K100" i="6"/>
  <c r="K29" i="6"/>
  <c r="L29" i="6" s="1"/>
  <c r="M29" i="6" s="1"/>
  <c r="N29" i="6" s="1"/>
  <c r="O29" i="6" s="1"/>
  <c r="K104" i="6"/>
  <c r="L305" i="2" a="1"/>
  <c r="L305" i="2" s="1"/>
  <c r="M305" i="2" s="1" a="1"/>
  <c r="M305" i="2" s="1"/>
  <c r="L264" i="2" a="1"/>
  <c r="L264" i="2" s="1"/>
  <c r="M264" i="2" s="1" a="1"/>
  <c r="M264" i="2" s="1"/>
  <c r="P45" i="6"/>
  <c r="Q45" i="6" s="1" a="1"/>
  <c r="Q45" i="6" s="1"/>
  <c r="Q51" i="2"/>
  <c r="P55" i="6"/>
  <c r="Q55" i="6" s="1" a="1"/>
  <c r="Q55" i="6" s="1"/>
  <c r="V2" i="5" a="1"/>
  <c r="L127" i="2" a="1"/>
  <c r="L117" i="2" a="1"/>
  <c r="L94" i="2" a="1"/>
  <c r="L10" i="2" a="1"/>
  <c r="L89" i="2" a="1"/>
  <c r="L150" i="2" a="1"/>
  <c r="L112" i="2" a="1"/>
  <c r="L9" i="2" a="1"/>
  <c r="L11" i="2" a="1"/>
  <c r="L87" i="2" a="1"/>
  <c r="L82" i="2" a="1"/>
  <c r="L140" i="2" a="1"/>
  <c r="L85" i="2" a="1"/>
  <c r="L104" i="2" a="1"/>
  <c r="L176" i="2" a="1"/>
  <c r="L36" i="2" a="1"/>
  <c r="L126" i="2" a="1"/>
  <c r="L37" i="2" a="1"/>
  <c r="L93" i="2" a="1"/>
  <c r="L185" i="2" a="1"/>
  <c r="L159" i="2" a="1"/>
  <c r="L132" i="2" a="1"/>
  <c r="L103" i="2" a="1"/>
  <c r="L16" i="2" a="1"/>
  <c r="L197" i="2" a="1"/>
  <c r="L3" i="2" a="1"/>
  <c r="L212" i="2" a="1"/>
  <c r="L65" i="2" a="1"/>
  <c r="L97" i="2" a="1"/>
  <c r="L34" i="2" a="1"/>
  <c r="L201" i="2" a="1"/>
  <c r="L74" i="2" a="1"/>
  <c r="L188" i="2" a="1"/>
  <c r="L177" i="2" a="1"/>
  <c r="L133" i="2" a="1"/>
  <c r="L199" i="2" a="1"/>
  <c r="L73" i="2" a="1"/>
  <c r="L70" i="2" a="1"/>
  <c r="L83" i="2" a="1"/>
  <c r="L208" i="2" a="1"/>
  <c r="L142" i="2" a="1"/>
  <c r="L51" i="2" a="1"/>
  <c r="L39" i="2" a="1"/>
  <c r="L29" i="2" a="1"/>
  <c r="L45" i="2" a="1"/>
  <c r="L151" i="2" a="1"/>
  <c r="L220" i="2" a="1"/>
  <c r="L50" i="2" a="1"/>
  <c r="L54" i="2" a="1"/>
  <c r="L7" i="2" a="1"/>
  <c r="L156" i="2" a="1"/>
  <c r="L191" i="2" a="1"/>
  <c r="L168" i="2" a="1"/>
  <c r="L106" i="2" a="1"/>
  <c r="L200" i="2" a="1"/>
  <c r="L30" i="2" a="1"/>
  <c r="L124" i="2" a="1"/>
  <c r="L215" i="2" a="1"/>
  <c r="L167" i="2" a="1"/>
  <c r="L81" i="2" a="1"/>
  <c r="L40" i="2" a="1"/>
  <c r="L148" i="2" a="1"/>
  <c r="L207" i="2" a="1"/>
  <c r="L110" i="2" a="1"/>
  <c r="L108" i="2" a="1"/>
  <c r="L6" i="2" a="1"/>
  <c r="L23" i="2" a="1"/>
  <c r="L22" i="2" a="1"/>
  <c r="L128" i="2" a="1"/>
  <c r="L56" i="2" a="1"/>
  <c r="L91" i="2" a="1"/>
  <c r="L221" i="2" a="1"/>
  <c r="L67" i="2" a="1"/>
  <c r="L164" i="2" a="1"/>
  <c r="L113" i="2" a="1"/>
  <c r="L27" i="2" a="1"/>
  <c r="L43" i="2" a="1"/>
  <c r="L186" i="2" a="1"/>
  <c r="L138" i="2" a="1"/>
  <c r="L121" i="2" a="1"/>
  <c r="L86" i="2" a="1"/>
  <c r="L96" i="2" a="1"/>
  <c r="L55" i="2" a="1"/>
  <c r="L58" i="2" a="1"/>
  <c r="L25" i="2" a="1"/>
  <c r="P18" i="5" l="1"/>
  <c r="P9" i="5"/>
  <c r="P12" i="5"/>
  <c r="P11" i="5"/>
  <c r="AK5" i="5"/>
  <c r="P5" i="5"/>
  <c r="Q5" i="5" s="1"/>
  <c r="AJ6" i="5"/>
  <c r="L110" i="2"/>
  <c r="M110" i="2" s="1" a="1"/>
  <c r="M110" i="2" s="1"/>
  <c r="L212" i="2"/>
  <c r="M212" i="2" s="1" a="1"/>
  <c r="M212" i="2" s="1"/>
  <c r="L159" i="2"/>
  <c r="M159" i="2" s="1" a="1"/>
  <c r="M159" i="2" s="1"/>
  <c r="L121" i="2"/>
  <c r="M121" i="2" s="1" a="1"/>
  <c r="M121" i="2" s="1"/>
  <c r="L168" i="2"/>
  <c r="M168" i="2" s="1" a="1"/>
  <c r="M168" i="2" s="1"/>
  <c r="L89" i="2"/>
  <c r="M89" i="2" s="1" a="1"/>
  <c r="M89" i="2" s="1"/>
  <c r="L25" i="2"/>
  <c r="M25" i="2" s="1" a="1"/>
  <c r="M25" i="2" s="1"/>
  <c r="L215" i="2"/>
  <c r="M215" i="2" s="1" a="1"/>
  <c r="M215" i="2" s="1"/>
  <c r="L74" i="2"/>
  <c r="M74" i="2" s="1" a="1"/>
  <c r="M74" i="2" s="1"/>
  <c r="L128" i="2"/>
  <c r="M128" i="2" s="1" a="1"/>
  <c r="M128" i="2" s="1"/>
  <c r="L207" i="2"/>
  <c r="M207" i="2" s="1" a="1"/>
  <c r="M207" i="2" s="1"/>
  <c r="L73" i="2"/>
  <c r="M73" i="2" s="1" a="1"/>
  <c r="M73" i="2" s="1"/>
  <c r="L87" i="2"/>
  <c r="M87" i="2" s="1" a="1"/>
  <c r="M87" i="2" s="1"/>
  <c r="L220" i="2"/>
  <c r="M220" i="2" s="1" a="1"/>
  <c r="M220" i="2" s="1"/>
  <c r="L51" i="2"/>
  <c r="M51" i="2" s="1" a="1"/>
  <c r="M51" i="2" s="1"/>
  <c r="L176" i="2"/>
  <c r="M176" i="2" s="1" a="1"/>
  <c r="M176" i="2" s="1"/>
  <c r="L164" i="2"/>
  <c r="M164" i="2" s="1" a="1"/>
  <c r="M164" i="2" s="1"/>
  <c r="L3" i="2"/>
  <c r="M3" i="2" s="1" a="1"/>
  <c r="M3" i="2" s="1"/>
  <c r="L185" i="2"/>
  <c r="M185" i="2" s="1" a="1"/>
  <c r="M185" i="2" s="1"/>
  <c r="L138" i="2"/>
  <c r="M138" i="2" s="1" a="1"/>
  <c r="M138" i="2" s="1"/>
  <c r="L191" i="2"/>
  <c r="M191" i="2" s="1" a="1"/>
  <c r="M191" i="2" s="1"/>
  <c r="L10" i="2"/>
  <c r="M10" i="2" s="1" a="1"/>
  <c r="M10" i="2" s="1"/>
  <c r="L58" i="2"/>
  <c r="M58" i="2" s="1" a="1"/>
  <c r="M58" i="2" s="1"/>
  <c r="L124" i="2"/>
  <c r="M124" i="2" s="1" a="1"/>
  <c r="M124" i="2" s="1"/>
  <c r="L201" i="2"/>
  <c r="M201" i="2" s="1" a="1"/>
  <c r="M201" i="2" s="1"/>
  <c r="L22" i="2"/>
  <c r="M22" i="2" s="1" a="1"/>
  <c r="M22" i="2" s="1"/>
  <c r="L148" i="2"/>
  <c r="M148" i="2" s="1" a="1"/>
  <c r="M148" i="2" s="1"/>
  <c r="L199" i="2"/>
  <c r="M199" i="2" s="1" a="1"/>
  <c r="M199" i="2" s="1"/>
  <c r="L11" i="2"/>
  <c r="M11" i="2" s="1" a="1"/>
  <c r="M11" i="2" s="1"/>
  <c r="L151" i="2"/>
  <c r="M151" i="2" s="1" a="1"/>
  <c r="M151" i="2" s="1"/>
  <c r="L142" i="2"/>
  <c r="M142" i="2" s="1" a="1"/>
  <c r="M142" i="2" s="1"/>
  <c r="L104" i="2"/>
  <c r="M104" i="2" s="1" a="1"/>
  <c r="M104" i="2" s="1"/>
  <c r="L67" i="2"/>
  <c r="M67" i="2" s="1" a="1"/>
  <c r="M67" i="2" s="1"/>
  <c r="L197" i="2"/>
  <c r="M197" i="2" s="1" a="1"/>
  <c r="M197" i="2" s="1"/>
  <c r="L93" i="2"/>
  <c r="M93" i="2" s="1" a="1"/>
  <c r="M93" i="2" s="1"/>
  <c r="L186" i="2"/>
  <c r="M186" i="2" s="1" a="1"/>
  <c r="M186" i="2" s="1"/>
  <c r="L156" i="2"/>
  <c r="M156" i="2" s="1" a="1"/>
  <c r="M156" i="2" s="1"/>
  <c r="L94" i="2"/>
  <c r="M94" i="2" s="1" a="1"/>
  <c r="M94" i="2" s="1"/>
  <c r="L55" i="2"/>
  <c r="M55" i="2" s="1" a="1"/>
  <c r="M55" i="2" s="1"/>
  <c r="L30" i="2"/>
  <c r="M30" i="2" s="1" a="1"/>
  <c r="M30" i="2" s="1"/>
  <c r="L34" i="2"/>
  <c r="M34" i="2" s="1" a="1"/>
  <c r="M34" i="2" s="1"/>
  <c r="L23" i="2"/>
  <c r="M23" i="2" s="1" a="1"/>
  <c r="M23" i="2" s="1"/>
  <c r="L40" i="2"/>
  <c r="M40" i="2" s="1" a="1"/>
  <c r="M40" i="2" s="1"/>
  <c r="L133" i="2"/>
  <c r="M133" i="2" s="1" a="1"/>
  <c r="M133" i="2" s="1"/>
  <c r="L9" i="2"/>
  <c r="M9" i="2" s="1" a="1"/>
  <c r="M9" i="2" s="1"/>
  <c r="L45" i="2"/>
  <c r="M45" i="2" s="1" a="1"/>
  <c r="M45" i="2" s="1"/>
  <c r="L208" i="2"/>
  <c r="M208" i="2" s="1" a="1"/>
  <c r="M208" i="2" s="1"/>
  <c r="L85" i="2"/>
  <c r="M85" i="2" s="1" a="1"/>
  <c r="M85" i="2" s="1"/>
  <c r="L221" i="2"/>
  <c r="M221" i="2" s="1" a="1"/>
  <c r="M221" i="2" s="1"/>
  <c r="L16" i="2"/>
  <c r="M16" i="2" s="1" a="1"/>
  <c r="M16" i="2" s="1"/>
  <c r="L37" i="2"/>
  <c r="M37" i="2" s="1" a="1"/>
  <c r="M37" i="2" s="1"/>
  <c r="L43" i="2"/>
  <c r="M43" i="2" s="1" a="1"/>
  <c r="M43" i="2" s="1"/>
  <c r="L7" i="2"/>
  <c r="M7" i="2" s="1" a="1"/>
  <c r="M7" i="2" s="1"/>
  <c r="L117" i="2"/>
  <c r="M117" i="2" s="1" a="1"/>
  <c r="M117" i="2" s="1"/>
  <c r="L96" i="2"/>
  <c r="M96" i="2" s="1" a="1"/>
  <c r="M96" i="2" s="1"/>
  <c r="L200" i="2"/>
  <c r="M200" i="2" s="1" a="1"/>
  <c r="M200" i="2" s="1"/>
  <c r="L97" i="2"/>
  <c r="M97" i="2" s="1" a="1"/>
  <c r="M97" i="2" s="1"/>
  <c r="L6" i="2"/>
  <c r="M6" i="2" s="1" a="1"/>
  <c r="M6" i="2" s="1"/>
  <c r="L81" i="2"/>
  <c r="M81" i="2" s="1" a="1"/>
  <c r="M81" i="2" s="1"/>
  <c r="L177" i="2"/>
  <c r="M177" i="2" s="1" a="1"/>
  <c r="M177" i="2" s="1"/>
  <c r="L112" i="2"/>
  <c r="M112" i="2" s="1" a="1"/>
  <c r="M112" i="2" s="1"/>
  <c r="L29" i="2"/>
  <c r="M29" i="2" s="1" a="1"/>
  <c r="M29" i="2" s="1"/>
  <c r="L83" i="2"/>
  <c r="M83" i="2" s="1" a="1"/>
  <c r="M83" i="2" s="1"/>
  <c r="L140" i="2"/>
  <c r="M140" i="2" s="1" a="1"/>
  <c r="M140" i="2" s="1"/>
  <c r="L91" i="2"/>
  <c r="M91" i="2" s="1" a="1"/>
  <c r="M91" i="2" s="1"/>
  <c r="L103" i="2"/>
  <c r="M103" i="2" s="1" a="1"/>
  <c r="M103" i="2" s="1"/>
  <c r="L126" i="2"/>
  <c r="M126" i="2" s="1" a="1"/>
  <c r="M126" i="2" s="1"/>
  <c r="L27" i="2"/>
  <c r="M27" i="2" s="1" a="1"/>
  <c r="M27" i="2" s="1"/>
  <c r="L54" i="2"/>
  <c r="M54" i="2" s="1" a="1"/>
  <c r="M54" i="2" s="1"/>
  <c r="L127" i="2"/>
  <c r="M127" i="2" s="1" a="1"/>
  <c r="M127" i="2" s="1"/>
  <c r="L86" i="2"/>
  <c r="M86" i="2" s="1" a="1"/>
  <c r="M86" i="2" s="1"/>
  <c r="L106" i="2"/>
  <c r="M106" i="2" s="1" a="1"/>
  <c r="M106" i="2" s="1"/>
  <c r="L65" i="2"/>
  <c r="M65" i="2" s="1" a="1"/>
  <c r="M65" i="2" s="1"/>
  <c r="L108" i="2"/>
  <c r="M108" i="2" s="1" a="1"/>
  <c r="M108" i="2" s="1"/>
  <c r="L167" i="2"/>
  <c r="M167" i="2" s="1" a="1"/>
  <c r="M167" i="2" s="1"/>
  <c r="L188" i="2"/>
  <c r="M188" i="2" s="1" a="1"/>
  <c r="M188" i="2" s="1"/>
  <c r="L150" i="2"/>
  <c r="M150" i="2" s="1" a="1"/>
  <c r="M150" i="2" s="1"/>
  <c r="L39" i="2"/>
  <c r="M39" i="2" s="1" a="1"/>
  <c r="M39" i="2" s="1"/>
  <c r="L70" i="2"/>
  <c r="M70" i="2" s="1" a="1"/>
  <c r="M70" i="2" s="1"/>
  <c r="L82" i="2"/>
  <c r="M82" i="2" s="1" a="1"/>
  <c r="M82" i="2" s="1"/>
  <c r="L56" i="2"/>
  <c r="M56" i="2" s="1" a="1"/>
  <c r="M56" i="2" s="1"/>
  <c r="L132" i="2"/>
  <c r="M132" i="2" s="1" a="1"/>
  <c r="M132" i="2" s="1"/>
  <c r="L36" i="2"/>
  <c r="M36" i="2" s="1" a="1"/>
  <c r="M36" i="2" s="1"/>
  <c r="L113" i="2"/>
  <c r="M113" i="2" s="1" a="1"/>
  <c r="M113" i="2" s="1"/>
  <c r="L50" i="2"/>
  <c r="M50" i="2" s="1" a="1"/>
  <c r="M50" i="2" s="1"/>
  <c r="V2" i="5"/>
  <c r="L101" i="6"/>
  <c r="L80" i="6"/>
  <c r="L198" i="6"/>
  <c r="L120" i="6"/>
  <c r="P39" i="6"/>
  <c r="Q39" i="6" s="1" a="1"/>
  <c r="Q39" i="6" s="1"/>
  <c r="L154" i="6"/>
  <c r="L162" i="6"/>
  <c r="L92" i="6"/>
  <c r="P53" i="6"/>
  <c r="Q53" i="6" s="1" a="1"/>
  <c r="Q53" i="6" s="1"/>
  <c r="L180" i="6"/>
  <c r="L111" i="6"/>
  <c r="L67" i="6"/>
  <c r="M67" i="6" s="1"/>
  <c r="N67" i="6" s="1"/>
  <c r="O67" i="6" s="1"/>
  <c r="L41" i="6"/>
  <c r="M41" i="6" s="1"/>
  <c r="N41" i="6" s="1"/>
  <c r="O41" i="6" s="1"/>
  <c r="L94" i="6"/>
  <c r="L103" i="6"/>
  <c r="L134" i="6"/>
  <c r="L89" i="6"/>
  <c r="L45" i="6"/>
  <c r="M45" i="6" s="1"/>
  <c r="N45" i="6" s="1"/>
  <c r="O45" i="6" s="1"/>
  <c r="L84" i="6"/>
  <c r="P84" i="6" s="1"/>
  <c r="Q84" i="6" s="1" a="1"/>
  <c r="Q84" i="6" s="1"/>
  <c r="P57" i="6"/>
  <c r="Q57" i="6" s="1" a="1"/>
  <c r="Q57" i="6" s="1"/>
  <c r="L65" i="6"/>
  <c r="M65" i="6" s="1"/>
  <c r="N65" i="6" s="1"/>
  <c r="O65" i="6" s="1"/>
  <c r="L88" i="6"/>
  <c r="L42" i="6"/>
  <c r="M42" i="6" s="1"/>
  <c r="N42" i="6" s="1"/>
  <c r="O42" i="6" s="1"/>
  <c r="P42" i="6"/>
  <c r="Q42" i="6" s="1" a="1"/>
  <c r="Q42" i="6" s="1"/>
  <c r="L202" i="6"/>
  <c r="L78" i="6"/>
  <c r="L119" i="6"/>
  <c r="L176" i="6"/>
  <c r="L61" i="6"/>
  <c r="M61" i="6" s="1"/>
  <c r="N61" i="6" s="1"/>
  <c r="O61" i="6" s="1"/>
  <c r="L196" i="6"/>
  <c r="L129" i="6"/>
  <c r="L218" i="6"/>
  <c r="L189" i="6"/>
  <c r="P50" i="6"/>
  <c r="Q50" i="6" s="1" a="1"/>
  <c r="Q50" i="6" s="1"/>
  <c r="L219" i="6"/>
  <c r="L215" i="6"/>
  <c r="L123" i="6"/>
  <c r="AI6" i="5"/>
  <c r="AK6" i="5" s="1"/>
  <c r="L177" i="6"/>
  <c r="L83" i="6"/>
  <c r="P83" i="6" s="1"/>
  <c r="Q83" i="6" s="1" a="1"/>
  <c r="Q83" i="6" s="1"/>
  <c r="L100" i="6"/>
  <c r="L49" i="6"/>
  <c r="M49" i="6" s="1"/>
  <c r="N49" i="6" s="1"/>
  <c r="O49" i="6" s="1"/>
  <c r="L128" i="6"/>
  <c r="L164" i="6"/>
  <c r="L167" i="6"/>
  <c r="L87" i="6"/>
  <c r="P61" i="6"/>
  <c r="Q61" i="6" s="1" a="1"/>
  <c r="Q61" i="6" s="1"/>
  <c r="L192" i="6"/>
  <c r="L36" i="6"/>
  <c r="M36" i="6" s="1"/>
  <c r="N36" i="6" s="1"/>
  <c r="O36" i="6" s="1"/>
  <c r="L98" i="6"/>
  <c r="P60" i="6"/>
  <c r="Q60" i="6" s="1" a="1"/>
  <c r="Q60" i="6" s="1"/>
  <c r="L73" i="6"/>
  <c r="L184" i="6"/>
  <c r="L225" i="6"/>
  <c r="L72" i="6"/>
  <c r="L69" i="6"/>
  <c r="M69" i="6" s="1"/>
  <c r="N69" i="6" s="1"/>
  <c r="O69" i="6" s="1"/>
  <c r="L53" i="6"/>
  <c r="M53" i="6" s="1"/>
  <c r="N53" i="6" s="1"/>
  <c r="O53" i="6" s="1"/>
  <c r="L132" i="6"/>
  <c r="L156" i="6"/>
  <c r="L47" i="6"/>
  <c r="M47" i="6" s="1"/>
  <c r="N47" i="6" s="1"/>
  <c r="O47" i="6" s="1"/>
  <c r="L35" i="6"/>
  <c r="M35" i="6" s="1"/>
  <c r="N35" i="6" s="1"/>
  <c r="O35" i="6" s="1"/>
  <c r="L217" i="6"/>
  <c r="L172" i="6"/>
  <c r="L59" i="6"/>
  <c r="M59" i="6" s="1"/>
  <c r="N59" i="6" s="1"/>
  <c r="O59" i="6" s="1"/>
  <c r="L81" i="6"/>
  <c r="L124" i="6"/>
  <c r="L212" i="6"/>
  <c r="L54" i="6"/>
  <c r="M54" i="6" s="1"/>
  <c r="N54" i="6" s="1"/>
  <c r="O54" i="6" s="1"/>
  <c r="L44" i="6"/>
  <c r="M44" i="6" s="1"/>
  <c r="N44" i="6" s="1"/>
  <c r="O44" i="6" s="1"/>
  <c r="L127" i="6"/>
  <c r="L138" i="6"/>
  <c r="L201" i="6"/>
  <c r="L153" i="6"/>
  <c r="L168" i="6"/>
  <c r="L148" i="6"/>
  <c r="L130" i="6"/>
  <c r="L151" i="6"/>
  <c r="L109" i="6"/>
  <c r="L107" i="6"/>
  <c r="L85" i="6"/>
  <c r="L110" i="6"/>
  <c r="L48" i="6"/>
  <c r="M48" i="6" s="1"/>
  <c r="N48" i="6" s="1"/>
  <c r="O48" i="6" s="1"/>
  <c r="L135" i="6"/>
  <c r="L152" i="6"/>
  <c r="L37" i="6"/>
  <c r="M37" i="6" s="1"/>
  <c r="N37" i="6" s="1"/>
  <c r="O37" i="6" s="1"/>
  <c r="L40" i="6"/>
  <c r="M40" i="6" s="1"/>
  <c r="N40" i="6" s="1"/>
  <c r="O40" i="6" s="1"/>
  <c r="P49" i="6"/>
  <c r="Q49" i="6" s="1" a="1"/>
  <c r="Q49" i="6" s="1"/>
  <c r="P35" i="6"/>
  <c r="Q35" i="6" s="1" a="1"/>
  <c r="Q35" i="6" s="1"/>
  <c r="P67" i="6"/>
  <c r="Q67" i="6" s="1" a="1"/>
  <c r="Q67" i="6" s="1"/>
  <c r="P58" i="6"/>
  <c r="Q58" i="6" s="1" a="1"/>
  <c r="Q58" i="6" s="1"/>
  <c r="L58" i="6"/>
  <c r="M58" i="6" s="1"/>
  <c r="N58" i="6" s="1"/>
  <c r="O58" i="6" s="1"/>
  <c r="L186" i="6"/>
  <c r="L96" i="6"/>
  <c r="L140" i="6"/>
  <c r="L185" i="6"/>
  <c r="L51" i="6"/>
  <c r="M51" i="6" s="1"/>
  <c r="N51" i="6" s="1"/>
  <c r="O51" i="6" s="1"/>
  <c r="L143" i="6"/>
  <c r="P38" i="6"/>
  <c r="Q38" i="6" s="1" a="1"/>
  <c r="Q38" i="6" s="1"/>
  <c r="L161" i="6"/>
  <c r="P34" i="6"/>
  <c r="Q34" i="6" s="1" a="1"/>
  <c r="Q34" i="6" s="1"/>
  <c r="P70" i="6"/>
  <c r="Q70" i="6" s="1" a="1"/>
  <c r="Q70" i="6" s="1"/>
  <c r="P62" i="6"/>
  <c r="Q62" i="6" s="1" a="1"/>
  <c r="Q62" i="6" s="1"/>
  <c r="L38" i="6"/>
  <c r="M38" i="6" s="1"/>
  <c r="N38" i="6" s="1"/>
  <c r="O38" i="6" s="1"/>
  <c r="L137" i="6"/>
  <c r="L91" i="6"/>
  <c r="L52" i="6"/>
  <c r="M52" i="6" s="1"/>
  <c r="N52" i="6" s="1"/>
  <c r="O52" i="6" s="1"/>
  <c r="P52" i="6"/>
  <c r="Q52" i="6" s="1" a="1"/>
  <c r="Q52" i="6" s="1"/>
  <c r="P43" i="6"/>
  <c r="Q43" i="6" s="1" a="1"/>
  <c r="Q43" i="6" s="1"/>
  <c r="L221" i="6"/>
  <c r="L141" i="6"/>
  <c r="P68" i="6"/>
  <c r="Q68" i="6" s="1" a="1"/>
  <c r="Q68" i="6" s="1"/>
  <c r="L34" i="6"/>
  <c r="M34" i="6" s="1"/>
  <c r="N34" i="6" s="1"/>
  <c r="O34" i="6" s="1"/>
  <c r="L159" i="6"/>
  <c r="L207" i="6"/>
  <c r="L165" i="6"/>
  <c r="L142" i="6"/>
  <c r="L75" i="6"/>
  <c r="L200" i="6"/>
  <c r="L199" i="6"/>
  <c r="P64" i="6"/>
  <c r="Q64" i="6" s="1" a="1"/>
  <c r="Q64" i="6" s="1"/>
  <c r="L113" i="6"/>
  <c r="P113" i="6" s="1"/>
  <c r="Q113" i="6" s="1" a="1"/>
  <c r="Q113" i="6" s="1"/>
  <c r="L183" i="6"/>
  <c r="L76" i="6"/>
  <c r="L57" i="6"/>
  <c r="M57" i="6" s="1"/>
  <c r="N57" i="6" s="1"/>
  <c r="O57" i="6" s="1"/>
  <c r="L102" i="6"/>
  <c r="L203" i="6"/>
  <c r="L190" i="6"/>
  <c r="L71" i="6"/>
  <c r="L106" i="6"/>
  <c r="L105" i="6"/>
  <c r="L97" i="6"/>
  <c r="L60" i="6"/>
  <c r="M60" i="6" s="1"/>
  <c r="N60" i="6" s="1"/>
  <c r="O60" i="6" s="1"/>
  <c r="L206" i="6"/>
  <c r="P36" i="6"/>
  <c r="Q36" i="6" s="1" a="1"/>
  <c r="Q36" i="6" s="1"/>
  <c r="L147" i="6"/>
  <c r="P48" i="6"/>
  <c r="Q48" i="6" s="1" a="1"/>
  <c r="Q48" i="6" s="1"/>
  <c r="L56" i="6"/>
  <c r="M56" i="6" s="1"/>
  <c r="N56" i="6" s="1"/>
  <c r="O56" i="6" s="1"/>
  <c r="L104" i="6"/>
  <c r="L181" i="6"/>
  <c r="L173" i="6"/>
  <c r="P54" i="6"/>
  <c r="Q54" i="6" s="1" a="1"/>
  <c r="Q54" i="6" s="1"/>
  <c r="L136" i="6"/>
  <c r="L95" i="6"/>
  <c r="L63" i="6"/>
  <c r="M63" i="6" s="1"/>
  <c r="N63" i="6" s="1"/>
  <c r="O63" i="6" s="1"/>
  <c r="L191" i="6"/>
  <c r="P37" i="6"/>
  <c r="Q37" i="6" s="1" a="1"/>
  <c r="Q37" i="6" s="1"/>
  <c r="L223" i="6"/>
  <c r="L108" i="6"/>
  <c r="L46" i="6"/>
  <c r="M46" i="6" s="1"/>
  <c r="N46" i="6" s="1"/>
  <c r="O46" i="6" s="1"/>
  <c r="P65" i="6"/>
  <c r="Q65" i="6" s="1" a="1"/>
  <c r="Q65" i="6" s="1"/>
  <c r="L93" i="6"/>
  <c r="P93" i="6" s="1"/>
  <c r="Q93" i="6" s="1" a="1"/>
  <c r="Q93" i="6" s="1"/>
  <c r="L158" i="6"/>
  <c r="L144" i="6"/>
  <c r="L131" i="6"/>
  <c r="L82" i="6"/>
  <c r="L70" i="6"/>
  <c r="M70" i="6" s="1"/>
  <c r="N70" i="6" s="1"/>
  <c r="O70" i="6" s="1"/>
  <c r="L62" i="6"/>
  <c r="M62" i="6" s="1"/>
  <c r="N62" i="6" s="1"/>
  <c r="O62" i="6" s="1"/>
  <c r="L188" i="6"/>
  <c r="P44" i="6"/>
  <c r="Q44" i="6" s="1" a="1"/>
  <c r="Q44" i="6" s="1"/>
  <c r="L74" i="6"/>
  <c r="L121" i="6"/>
  <c r="P121" i="6" s="1"/>
  <c r="Q121" i="6" s="1" a="1"/>
  <c r="Q121" i="6" s="1"/>
  <c r="L99" i="6"/>
  <c r="L197" i="6"/>
  <c r="P40" i="6"/>
  <c r="Q40" i="6" s="1" a="1"/>
  <c r="Q40" i="6" s="1"/>
  <c r="L117" i="6"/>
  <c r="P117" i="6" s="1"/>
  <c r="Q117" i="6" s="1" a="1"/>
  <c r="Q117" i="6" s="1"/>
  <c r="L208" i="6"/>
  <c r="L118" i="6"/>
  <c r="P118" i="6" s="1"/>
  <c r="Q118" i="6" s="1" a="1"/>
  <c r="Q118" i="6" s="1"/>
  <c r="L43" i="6"/>
  <c r="M43" i="6" s="1"/>
  <c r="N43" i="6" s="1"/>
  <c r="O43" i="6" s="1"/>
  <c r="L55" i="6"/>
  <c r="M55" i="6" s="1"/>
  <c r="N55" i="6" s="1"/>
  <c r="O55" i="6" s="1"/>
  <c r="L64" i="6"/>
  <c r="M64" i="6" s="1"/>
  <c r="N64" i="6" s="1"/>
  <c r="O64" i="6" s="1"/>
  <c r="L194" i="6"/>
  <c r="L193" i="6"/>
  <c r="L112" i="6"/>
  <c r="L182" i="6"/>
  <c r="L150" i="6"/>
  <c r="L50" i="6"/>
  <c r="M50" i="6" s="1"/>
  <c r="N50" i="6" s="1"/>
  <c r="O50" i="6" s="1"/>
  <c r="L133" i="6"/>
  <c r="L39" i="6"/>
  <c r="M39" i="6" s="1"/>
  <c r="N39" i="6" s="1"/>
  <c r="O39" i="6" s="1"/>
  <c r="L220" i="6"/>
  <c r="L178" i="6"/>
  <c r="M178" i="6" s="1"/>
  <c r="L86" i="6"/>
  <c r="P69" i="6"/>
  <c r="Q69" i="6" s="1" a="1"/>
  <c r="Q69" i="6" s="1"/>
  <c r="L68" i="6"/>
  <c r="M68" i="6" s="1"/>
  <c r="N68" i="6" s="1"/>
  <c r="O68" i="6" s="1"/>
  <c r="P56" i="6"/>
  <c r="Q56" i="6" s="1" a="1"/>
  <c r="Q56" i="6" s="1"/>
  <c r="P59" i="6"/>
  <c r="Q59" i="6" s="1" a="1"/>
  <c r="Q59" i="6" s="1"/>
  <c r="AG8" i="2" a="1"/>
  <c r="AG8" i="2" s="1"/>
  <c r="AG4" i="2" a="1"/>
  <c r="AG4" i="2" s="1"/>
  <c r="AG3" i="2" a="1"/>
  <c r="AG3" i="2" s="1"/>
  <c r="AG9" i="2" a="1"/>
  <c r="AG9" i="2" s="1"/>
  <c r="AG5" i="2" a="1"/>
  <c r="AG5" i="2" s="1"/>
  <c r="AG10" i="2" a="1"/>
  <c r="AG10" i="2" s="1"/>
  <c r="AG6" i="2" a="1"/>
  <c r="AG6" i="2" s="1"/>
  <c r="AG7" i="2" a="1"/>
  <c r="AG7" i="2" s="1"/>
  <c r="AG2" i="2" a="1"/>
  <c r="AG2" i="2" s="1"/>
  <c r="M2" i="2" a="1"/>
  <c r="M2" i="2" s="1"/>
  <c r="Q18" i="5" l="1"/>
  <c r="R18" i="5" s="1"/>
  <c r="S18" i="5" s="1"/>
  <c r="Q9" i="5"/>
  <c r="Q12" i="5"/>
  <c r="Q11" i="5"/>
  <c r="R11" i="5" s="1"/>
  <c r="Y25" i="2"/>
  <c r="AC25" i="2"/>
  <c r="AD25" i="2"/>
  <c r="AA25" i="2"/>
  <c r="AB25" i="2"/>
  <c r="W25" i="2"/>
  <c r="V25" i="2"/>
  <c r="Z25" i="2"/>
  <c r="X25" i="2"/>
  <c r="M181" i="6"/>
  <c r="M143" i="6"/>
  <c r="P92" i="6"/>
  <c r="Q92" i="6" s="1" a="1"/>
  <c r="Q92" i="6" s="1"/>
  <c r="M148" i="6"/>
  <c r="M215" i="6"/>
  <c r="M119" i="6"/>
  <c r="N119" i="6" s="1"/>
  <c r="O119" i="6" s="1"/>
  <c r="P99" i="6"/>
  <c r="Q99" i="6" s="1" a="1"/>
  <c r="Q99" i="6" s="1"/>
  <c r="M103" i="6"/>
  <c r="N103" i="6" s="1"/>
  <c r="O103" i="6" s="1"/>
  <c r="M94" i="6"/>
  <c r="N94" i="6" s="1"/>
  <c r="O94" i="6" s="1"/>
  <c r="M111" i="6"/>
  <c r="N111" i="6" s="1"/>
  <c r="O111" i="6" s="1"/>
  <c r="M92" i="6"/>
  <c r="N92" i="6" s="1"/>
  <c r="O92" i="6" s="1"/>
  <c r="M120" i="6"/>
  <c r="N120" i="6" s="1"/>
  <c r="O120" i="6" s="1"/>
  <c r="M80" i="6"/>
  <c r="N80" i="6" s="1"/>
  <c r="O80" i="6" s="1"/>
  <c r="P75" i="6"/>
  <c r="Q75" i="6" s="1" a="1"/>
  <c r="Q75" i="6" s="1"/>
  <c r="P98" i="6"/>
  <c r="Q98" i="6" s="1" a="1"/>
  <c r="Q98" i="6" s="1"/>
  <c r="M106" i="6"/>
  <c r="N106" i="6" s="1"/>
  <c r="O106" i="6" s="1"/>
  <c r="M199" i="6"/>
  <c r="M221" i="6"/>
  <c r="M186" i="6"/>
  <c r="M109" i="6"/>
  <c r="N109" i="6" s="1"/>
  <c r="O109" i="6" s="1"/>
  <c r="M153" i="6"/>
  <c r="M212" i="6"/>
  <c r="M156" i="6"/>
  <c r="M87" i="6"/>
  <c r="N87" i="6" s="1"/>
  <c r="O87" i="6" s="1"/>
  <c r="P107" i="6"/>
  <c r="Q107" i="6" s="1" a="1"/>
  <c r="Q107" i="6" s="1"/>
  <c r="P100" i="6"/>
  <c r="Q100" i="6" s="1" a="1"/>
  <c r="Q100" i="6" s="1"/>
  <c r="M112" i="6"/>
  <c r="N112" i="6" s="1"/>
  <c r="O112" i="6" s="1"/>
  <c r="M197" i="6"/>
  <c r="M188" i="6"/>
  <c r="M131" i="6"/>
  <c r="M95" i="6"/>
  <c r="N95" i="6" s="1"/>
  <c r="O95" i="6" s="1"/>
  <c r="M136" i="6"/>
  <c r="P136" i="6" s="1"/>
  <c r="Q136" i="6" s="1" a="1"/>
  <c r="Q136" i="6" s="1"/>
  <c r="M173" i="6"/>
  <c r="M97" i="6"/>
  <c r="N97" i="6" s="1"/>
  <c r="O97" i="6" s="1"/>
  <c r="M71" i="6"/>
  <c r="N71" i="6" s="1"/>
  <c r="O71" i="6" s="1"/>
  <c r="M102" i="6"/>
  <c r="N102" i="6" s="1"/>
  <c r="O102" i="6" s="1"/>
  <c r="M183" i="6"/>
  <c r="M200" i="6"/>
  <c r="M207" i="6"/>
  <c r="P102" i="6"/>
  <c r="Q102" i="6" s="1" a="1"/>
  <c r="Q102" i="6" s="1"/>
  <c r="M140" i="6"/>
  <c r="M152" i="6"/>
  <c r="M110" i="6"/>
  <c r="N110" i="6" s="1"/>
  <c r="O110" i="6" s="1"/>
  <c r="M151" i="6"/>
  <c r="M201" i="6"/>
  <c r="M124" i="6"/>
  <c r="M217" i="6"/>
  <c r="M132" i="6"/>
  <c r="M72" i="6"/>
  <c r="N72" i="6" s="1"/>
  <c r="O72" i="6" s="1"/>
  <c r="M184" i="6"/>
  <c r="P71" i="6"/>
  <c r="Q71" i="6" s="1" a="1"/>
  <c r="Q71" i="6" s="1"/>
  <c r="M192" i="6"/>
  <c r="M164" i="6"/>
  <c r="M177" i="6"/>
  <c r="M219" i="6"/>
  <c r="M189" i="6"/>
  <c r="P78" i="6"/>
  <c r="Q78" i="6" s="1" a="1"/>
  <c r="Q78" i="6" s="1"/>
  <c r="M78" i="6"/>
  <c r="N78" i="6" s="1"/>
  <c r="O78" i="6" s="1"/>
  <c r="P97" i="6"/>
  <c r="Q97" i="6" s="1" a="1"/>
  <c r="Q97" i="6" s="1"/>
  <c r="M162" i="6"/>
  <c r="M198" i="6"/>
  <c r="P95" i="6"/>
  <c r="Q95" i="6" s="1" a="1"/>
  <c r="Q95" i="6" s="1"/>
  <c r="P109" i="6"/>
  <c r="Q109" i="6" s="1" a="1"/>
  <c r="Q109" i="6" s="1"/>
  <c r="M82" i="6"/>
  <c r="N82" i="6" s="1"/>
  <c r="O82" i="6" s="1"/>
  <c r="M108" i="6"/>
  <c r="N108" i="6" s="1"/>
  <c r="O108" i="6" s="1"/>
  <c r="M223" i="6"/>
  <c r="M203" i="6"/>
  <c r="M165" i="6"/>
  <c r="M185" i="6"/>
  <c r="M172" i="6"/>
  <c r="M73" i="6"/>
  <c r="N73" i="6" s="1"/>
  <c r="O73" i="6" s="1"/>
  <c r="M83" i="6"/>
  <c r="N83" i="6" s="1"/>
  <c r="O83" i="6" s="1"/>
  <c r="M196" i="6"/>
  <c r="M133" i="6"/>
  <c r="P133" i="6" s="1"/>
  <c r="Q133" i="6" s="1" a="1"/>
  <c r="Q133" i="6" s="1"/>
  <c r="M86" i="6"/>
  <c r="N86" i="6" s="1"/>
  <c r="O86" i="6" s="1"/>
  <c r="M220" i="6"/>
  <c r="M193" i="6"/>
  <c r="M208" i="6"/>
  <c r="M99" i="6"/>
  <c r="N99" i="6" s="1"/>
  <c r="O99" i="6" s="1"/>
  <c r="M74" i="6"/>
  <c r="N74" i="6" s="1"/>
  <c r="O74" i="6" s="1"/>
  <c r="M158" i="6"/>
  <c r="P158" i="6" s="1"/>
  <c r="Q158" i="6" s="1" a="1"/>
  <c r="Q158" i="6" s="1"/>
  <c r="M191" i="6"/>
  <c r="P106" i="6"/>
  <c r="Q106" i="6" s="1" a="1"/>
  <c r="Q106" i="6" s="1"/>
  <c r="P85" i="6"/>
  <c r="Q85" i="6" s="1" a="1"/>
  <c r="Q85" i="6" s="1"/>
  <c r="M104" i="6"/>
  <c r="N104" i="6" s="1"/>
  <c r="O104" i="6" s="1"/>
  <c r="M206" i="6"/>
  <c r="M105" i="6"/>
  <c r="N105" i="6" s="1"/>
  <c r="O105" i="6" s="1"/>
  <c r="M190" i="6"/>
  <c r="M113" i="6"/>
  <c r="N113" i="6" s="1"/>
  <c r="O113" i="6" s="1"/>
  <c r="M75" i="6"/>
  <c r="N75" i="6" s="1"/>
  <c r="O75" i="6" s="1"/>
  <c r="M159" i="6"/>
  <c r="M91" i="6"/>
  <c r="N91" i="6" s="1"/>
  <c r="O91" i="6" s="1"/>
  <c r="P94" i="6"/>
  <c r="Q94" i="6" s="1" a="1"/>
  <c r="Q94" i="6" s="1"/>
  <c r="M161" i="6"/>
  <c r="M96" i="6"/>
  <c r="N96" i="6" s="1"/>
  <c r="O96" i="6" s="1"/>
  <c r="M135" i="6"/>
  <c r="M85" i="6"/>
  <c r="N85" i="6" s="1"/>
  <c r="O85" i="6" s="1"/>
  <c r="M130" i="6"/>
  <c r="M168" i="6"/>
  <c r="M138" i="6"/>
  <c r="M81" i="6"/>
  <c r="N81" i="6" s="1"/>
  <c r="O81" i="6" s="1"/>
  <c r="M98" i="6"/>
  <c r="N98" i="6" s="1"/>
  <c r="O98" i="6" s="1"/>
  <c r="M167" i="6"/>
  <c r="P167" i="6" s="1"/>
  <c r="Q167" i="6" s="1" a="1"/>
  <c r="Q167" i="6" s="1"/>
  <c r="M100" i="6"/>
  <c r="N100" i="6" s="1"/>
  <c r="O100" i="6" s="1"/>
  <c r="P101" i="6"/>
  <c r="Q101" i="6" s="1" a="1"/>
  <c r="Q101" i="6" s="1"/>
  <c r="P110" i="6"/>
  <c r="Q110" i="6" s="1" a="1"/>
  <c r="Q110" i="6" s="1"/>
  <c r="M218" i="6"/>
  <c r="P112" i="6"/>
  <c r="Q112" i="6" s="1" a="1"/>
  <c r="Q112" i="6" s="1"/>
  <c r="M84" i="6"/>
  <c r="N84" i="6" s="1"/>
  <c r="O84" i="6" s="1"/>
  <c r="M89" i="6"/>
  <c r="N89" i="6" s="1"/>
  <c r="O89" i="6" s="1"/>
  <c r="M180" i="6"/>
  <c r="M154" i="6"/>
  <c r="P154" i="6" s="1"/>
  <c r="Q154" i="6" s="1" a="1"/>
  <c r="Q154" i="6" s="1"/>
  <c r="P104" i="6"/>
  <c r="Q104" i="6" s="1" a="1"/>
  <c r="Q104" i="6" s="1"/>
  <c r="M101" i="6"/>
  <c r="N101" i="6" s="1"/>
  <c r="O101" i="6" s="1"/>
  <c r="P74" i="6"/>
  <c r="Q74" i="6" s="1" a="1"/>
  <c r="Q74" i="6" s="1"/>
  <c r="P108" i="6"/>
  <c r="Q108" i="6" s="1" a="1"/>
  <c r="Q108" i="6" s="1"/>
  <c r="M182" i="6"/>
  <c r="M118" i="6"/>
  <c r="N118" i="6" s="1"/>
  <c r="O118" i="6" s="1"/>
  <c r="P81" i="6"/>
  <c r="Q81" i="6" s="1" a="1"/>
  <c r="Q81" i="6" s="1"/>
  <c r="M150" i="6"/>
  <c r="M194" i="6"/>
  <c r="P91" i="6"/>
  <c r="Q91" i="6" s="1" a="1"/>
  <c r="Q91" i="6" s="1"/>
  <c r="M117" i="6"/>
  <c r="N117" i="6" s="1"/>
  <c r="O117" i="6" s="1"/>
  <c r="P86" i="6"/>
  <c r="Q86" i="6" s="1" a="1"/>
  <c r="Q86" i="6" s="1"/>
  <c r="M121" i="6"/>
  <c r="N121" i="6" s="1"/>
  <c r="O121" i="6" s="1"/>
  <c r="P87" i="6"/>
  <c r="Q87" i="6" s="1" a="1"/>
  <c r="Q87" i="6" s="1"/>
  <c r="M144" i="6"/>
  <c r="M93" i="6"/>
  <c r="N93" i="6" s="1"/>
  <c r="O93" i="6" s="1"/>
  <c r="P120" i="6"/>
  <c r="Q120" i="6" s="1" a="1"/>
  <c r="Q120" i="6" s="1"/>
  <c r="P111" i="6"/>
  <c r="Q111" i="6" s="1" a="1"/>
  <c r="Q111" i="6" s="1"/>
  <c r="M147" i="6"/>
  <c r="P147" i="6" s="1"/>
  <c r="Q147" i="6" s="1" a="1"/>
  <c r="Q147" i="6" s="1"/>
  <c r="P88" i="6"/>
  <c r="Q88" i="6" s="1" a="1"/>
  <c r="Q88" i="6" s="1"/>
  <c r="M76" i="6"/>
  <c r="N76" i="6" s="1"/>
  <c r="O76" i="6" s="1"/>
  <c r="M142" i="6"/>
  <c r="P80" i="6"/>
  <c r="Q80" i="6" s="1" a="1"/>
  <c r="Q80" i="6" s="1"/>
  <c r="M141" i="6"/>
  <c r="P141" i="6" s="1"/>
  <c r="Q141" i="6" s="1" a="1"/>
  <c r="Q141" i="6" s="1"/>
  <c r="P76" i="6"/>
  <c r="Q76" i="6" s="1" a="1"/>
  <c r="Q76" i="6" s="1"/>
  <c r="M137" i="6"/>
  <c r="P105" i="6"/>
  <c r="Q105" i="6" s="1" a="1"/>
  <c r="Q105" i="6" s="1"/>
  <c r="M126" i="6"/>
  <c r="P119" i="6"/>
  <c r="Q119" i="6" s="1" a="1"/>
  <c r="Q119" i="6" s="1"/>
  <c r="M107" i="6"/>
  <c r="N107" i="6" s="1"/>
  <c r="O107" i="6" s="1"/>
  <c r="P103" i="6"/>
  <c r="Q103" i="6" s="1" a="1"/>
  <c r="Q103" i="6" s="1"/>
  <c r="M127" i="6"/>
  <c r="P127" i="6" s="1"/>
  <c r="Q127" i="6" s="1" a="1"/>
  <c r="Q127" i="6" s="1"/>
  <c r="M225" i="6"/>
  <c r="M128" i="6"/>
  <c r="P89" i="6"/>
  <c r="Q89" i="6" s="1" a="1"/>
  <c r="Q89" i="6" s="1"/>
  <c r="M123" i="6"/>
  <c r="M129" i="6"/>
  <c r="M176" i="6"/>
  <c r="M202" i="6"/>
  <c r="M88" i="6"/>
  <c r="N88" i="6" s="1"/>
  <c r="O88" i="6" s="1"/>
  <c r="P159" i="6"/>
  <c r="Q159" i="6" s="1" a="1"/>
  <c r="Q159" i="6" s="1"/>
  <c r="M134" i="6"/>
  <c r="N134" i="6" s="1"/>
  <c r="O134" i="6" s="1"/>
  <c r="P82" i="6"/>
  <c r="Q82" i="6" s="1" a="1"/>
  <c r="Q82" i="6" s="1"/>
  <c r="P72" i="6"/>
  <c r="Q72" i="6" s="1" a="1"/>
  <c r="Q72" i="6" s="1"/>
  <c r="P73" i="6"/>
  <c r="Q73" i="6" s="1" a="1"/>
  <c r="Q73" i="6" s="1"/>
  <c r="P128" i="6"/>
  <c r="Q128" i="6" s="1" a="1"/>
  <c r="Q128" i="6" s="1"/>
  <c r="P96" i="6"/>
  <c r="Q96" i="6" s="1" a="1"/>
  <c r="Q96" i="6" s="1"/>
  <c r="M116" i="2" a="1"/>
  <c r="M160" i="2" a="1"/>
  <c r="M209" i="2" a="1"/>
  <c r="M187" i="2" a="1"/>
  <c r="M174" i="2" a="1"/>
  <c r="M204" i="2" a="1"/>
  <c r="M166" i="2" a="1"/>
  <c r="M139" i="2" a="1"/>
  <c r="M213" i="2" a="1"/>
  <c r="M211" i="2" a="1"/>
  <c r="M179" i="2" a="1"/>
  <c r="M115" i="2" a="1"/>
  <c r="M216" i="2" a="1"/>
  <c r="M157" i="2" a="1"/>
  <c r="M149" i="2" a="1"/>
  <c r="M163" i="2" a="1"/>
  <c r="M169" i="2" a="1"/>
  <c r="M195" i="2" a="1"/>
  <c r="M224" i="2" a="1"/>
  <c r="M155" i="2" a="1"/>
  <c r="M210" i="2" a="1"/>
  <c r="M145" i="2" a="1"/>
  <c r="M66" i="2" a="1"/>
  <c r="M114" i="2" a="1"/>
  <c r="M175" i="2" a="1"/>
  <c r="M171" i="2" a="1"/>
  <c r="M205" i="2" a="1"/>
  <c r="M77" i="2" a="1"/>
  <c r="M122" i="2" a="1"/>
  <c r="M146" i="2" a="1"/>
  <c r="M170" i="2" a="1"/>
  <c r="M90" i="2" a="1"/>
  <c r="M79" i="2" a="1"/>
  <c r="M125" i="2" a="1"/>
  <c r="R9" i="5" l="1"/>
  <c r="R12" i="5"/>
  <c r="R5" i="5"/>
  <c r="S5" i="5" s="1"/>
  <c r="AE25" i="2"/>
  <c r="AF25" i="2"/>
  <c r="M122" i="2"/>
  <c r="M163" i="2"/>
  <c r="M175" i="2"/>
  <c r="M155" i="2"/>
  <c r="M195" i="2"/>
  <c r="M125" i="2"/>
  <c r="M157" i="2"/>
  <c r="M139" i="2"/>
  <c r="M204" i="2"/>
  <c r="M187" i="2"/>
  <c r="M160" i="2"/>
  <c r="M115" i="2"/>
  <c r="M79" i="2"/>
  <c r="M170" i="2"/>
  <c r="M211" i="2"/>
  <c r="M146" i="2"/>
  <c r="M77" i="2"/>
  <c r="M145" i="2"/>
  <c r="M114" i="2"/>
  <c r="M224" i="2"/>
  <c r="M169" i="2"/>
  <c r="M171" i="2"/>
  <c r="M216" i="2"/>
  <c r="M166" i="2"/>
  <c r="M174" i="2"/>
  <c r="M149" i="2"/>
  <c r="M116" i="2"/>
  <c r="M66" i="2"/>
  <c r="M179" i="2"/>
  <c r="M209" i="2"/>
  <c r="M90" i="2"/>
  <c r="M213" i="2"/>
  <c r="M205" i="2"/>
  <c r="M210" i="2"/>
  <c r="N176" i="6"/>
  <c r="P137" i="6"/>
  <c r="Q137" i="6" s="1" a="1"/>
  <c r="Q137" i="6" s="1"/>
  <c r="N225" i="6"/>
  <c r="N126" i="6"/>
  <c r="O126" i="6" s="1"/>
  <c r="P153" i="6"/>
  <c r="Q153" i="6" s="1" a="1"/>
  <c r="Q153" i="6" s="1"/>
  <c r="N144" i="6"/>
  <c r="O144" i="6" s="1"/>
  <c r="P161" i="6"/>
  <c r="Q161" i="6" s="1" a="1"/>
  <c r="Q161" i="6" s="1"/>
  <c r="N138" i="6"/>
  <c r="O138" i="6" s="1"/>
  <c r="N135" i="6"/>
  <c r="O135" i="6" s="1"/>
  <c r="N159" i="6"/>
  <c r="O159" i="6" s="1"/>
  <c r="N193" i="6"/>
  <c r="N165" i="6"/>
  <c r="O165" i="6" s="1"/>
  <c r="P148" i="6"/>
  <c r="Q148" i="6" s="1" a="1"/>
  <c r="Q148" i="6" s="1"/>
  <c r="N189" i="6"/>
  <c r="N192" i="6"/>
  <c r="N217" i="6"/>
  <c r="N151" i="6"/>
  <c r="O151" i="6" s="1"/>
  <c r="N140" i="6"/>
  <c r="O140" i="6" s="1"/>
  <c r="N212" i="6"/>
  <c r="N199" i="6"/>
  <c r="N215" i="6"/>
  <c r="N129" i="6"/>
  <c r="O129" i="6" s="1"/>
  <c r="N128" i="6"/>
  <c r="O128" i="6" s="1"/>
  <c r="P156" i="6"/>
  <c r="Q156" i="6" s="1" a="1"/>
  <c r="Q156" i="6" s="1"/>
  <c r="N137" i="6"/>
  <c r="O137" i="6" s="1"/>
  <c r="N142" i="6"/>
  <c r="O142" i="6" s="1"/>
  <c r="P140" i="6"/>
  <c r="Q140" i="6" s="1" a="1"/>
  <c r="Q140" i="6" s="1"/>
  <c r="P124" i="6"/>
  <c r="Q124" i="6" s="1" a="1"/>
  <c r="Q124" i="6" s="1"/>
  <c r="N180" i="6"/>
  <c r="N168" i="6"/>
  <c r="O168" i="6" s="1"/>
  <c r="N161" i="6"/>
  <c r="O161" i="6" s="1"/>
  <c r="N206" i="6"/>
  <c r="N220" i="6"/>
  <c r="N196" i="6"/>
  <c r="N172" i="6"/>
  <c r="N203" i="6"/>
  <c r="N198" i="6"/>
  <c r="P198" i="6" s="1"/>
  <c r="Q198" i="6" s="1" a="1"/>
  <c r="Q198" i="6" s="1"/>
  <c r="N219" i="6"/>
  <c r="N184" i="6"/>
  <c r="N124" i="6"/>
  <c r="O124" i="6" s="1"/>
  <c r="N207" i="6"/>
  <c r="N173" i="6"/>
  <c r="N153" i="6"/>
  <c r="O153" i="6" s="1"/>
  <c r="N178" i="6"/>
  <c r="P178" i="6" s="1"/>
  <c r="Q178" i="6" s="1" a="1"/>
  <c r="Q178" i="6" s="1"/>
  <c r="P143" i="6"/>
  <c r="Q143" i="6" s="1" a="1"/>
  <c r="Q143" i="6" s="1"/>
  <c r="N143" i="6"/>
  <c r="O143" i="6" s="1"/>
  <c r="N123" i="6"/>
  <c r="O123" i="6" s="1"/>
  <c r="P162" i="6"/>
  <c r="Q162" i="6" s="1" a="1"/>
  <c r="Q162" i="6" s="1"/>
  <c r="P129" i="6"/>
  <c r="Q129" i="6" s="1" a="1"/>
  <c r="Q129" i="6" s="1"/>
  <c r="P164" i="6"/>
  <c r="Q164" i="6" s="1" a="1"/>
  <c r="Q164" i="6" s="1"/>
  <c r="P126" i="6"/>
  <c r="Q126" i="6" s="1" a="1"/>
  <c r="Q126" i="6" s="1"/>
  <c r="N194" i="6"/>
  <c r="P130" i="6"/>
  <c r="Q130" i="6" s="1" a="1"/>
  <c r="Q130" i="6" s="1"/>
  <c r="N218" i="6"/>
  <c r="P138" i="6"/>
  <c r="Q138" i="6" s="1" a="1"/>
  <c r="Q138" i="6" s="1"/>
  <c r="P132" i="6"/>
  <c r="Q132" i="6" s="1" a="1"/>
  <c r="Q132" i="6" s="1"/>
  <c r="N130" i="6"/>
  <c r="O130" i="6" s="1"/>
  <c r="P168" i="6"/>
  <c r="Q168" i="6" s="1" a="1"/>
  <c r="Q168" i="6" s="1"/>
  <c r="P135" i="6"/>
  <c r="Q135" i="6" s="1" a="1"/>
  <c r="Q135" i="6" s="1"/>
  <c r="N185" i="6"/>
  <c r="N162" i="6"/>
  <c r="O162" i="6" s="1"/>
  <c r="N177" i="6"/>
  <c r="N201" i="6"/>
  <c r="N152" i="6"/>
  <c r="O152" i="6" s="1"/>
  <c r="N200" i="6"/>
  <c r="N136" i="6"/>
  <c r="O136" i="6" s="1"/>
  <c r="N131" i="6"/>
  <c r="O131" i="6" s="1"/>
  <c r="P131" i="6"/>
  <c r="Q131" i="6" s="1" a="1"/>
  <c r="Q131" i="6" s="1"/>
  <c r="N197" i="6"/>
  <c r="N221" i="6"/>
  <c r="P123" i="6"/>
  <c r="Q123" i="6" s="1" a="1"/>
  <c r="Q123" i="6" s="1"/>
  <c r="P142" i="6"/>
  <c r="Q142" i="6" s="1" a="1"/>
  <c r="Q142" i="6" s="1"/>
  <c r="P144" i="6"/>
  <c r="Q144" i="6" s="1" a="1"/>
  <c r="Q144" i="6" s="1"/>
  <c r="N202" i="6"/>
  <c r="P202" i="6" s="1"/>
  <c r="Q202" i="6" s="1" a="1"/>
  <c r="Q202" i="6" s="1"/>
  <c r="P165" i="6"/>
  <c r="Q165" i="6" s="1" a="1"/>
  <c r="Q165" i="6" s="1"/>
  <c r="N127" i="6"/>
  <c r="O127" i="6" s="1"/>
  <c r="N141" i="6"/>
  <c r="O141" i="6" s="1"/>
  <c r="N147" i="6"/>
  <c r="O147" i="6" s="1"/>
  <c r="P134" i="6"/>
  <c r="Q134" i="6" s="1" a="1"/>
  <c r="Q134" i="6" s="1"/>
  <c r="N150" i="6"/>
  <c r="O150" i="6" s="1"/>
  <c r="N182" i="6"/>
  <c r="N154" i="6"/>
  <c r="O154" i="6" s="1"/>
  <c r="N167" i="6"/>
  <c r="O167" i="6" s="1"/>
  <c r="N190" i="6"/>
  <c r="P190" i="6" s="1"/>
  <c r="Q190" i="6" s="1" a="1"/>
  <c r="Q190" i="6" s="1"/>
  <c r="N191" i="6"/>
  <c r="N158" i="6"/>
  <c r="O158" i="6" s="1"/>
  <c r="N208" i="6"/>
  <c r="N133" i="6"/>
  <c r="O133" i="6" s="1"/>
  <c r="P152" i="6"/>
  <c r="Q152" i="6" s="1" a="1"/>
  <c r="Q152" i="6" s="1"/>
  <c r="N223" i="6"/>
  <c r="N164" i="6"/>
  <c r="O164" i="6" s="1"/>
  <c r="N132" i="6"/>
  <c r="O132" i="6" s="1"/>
  <c r="P151" i="6"/>
  <c r="Q151" i="6" s="1" a="1"/>
  <c r="Q151" i="6" s="1"/>
  <c r="N183" i="6"/>
  <c r="P183" i="6" s="1"/>
  <c r="Q183" i="6" s="1" a="1"/>
  <c r="Q183" i="6" s="1"/>
  <c r="N188" i="6"/>
  <c r="N156" i="6"/>
  <c r="O156" i="6" s="1"/>
  <c r="N186" i="6"/>
  <c r="P189" i="6" s="1"/>
  <c r="Q189" i="6" s="1" a="1"/>
  <c r="Q189" i="6" s="1"/>
  <c r="P199" i="6"/>
  <c r="Q199" i="6" s="1" a="1"/>
  <c r="Q199" i="6" s="1"/>
  <c r="N148" i="6"/>
  <c r="O148" i="6" s="1"/>
  <c r="N181" i="6"/>
  <c r="O181" i="6" s="1"/>
  <c r="P150" i="6"/>
  <c r="Q150" i="6" s="1" a="1"/>
  <c r="Q150" i="6" s="1"/>
  <c r="P196" i="6"/>
  <c r="Q196" i="6" s="1" a="1"/>
  <c r="Q196" i="6" s="1"/>
  <c r="P182" i="6"/>
  <c r="Q182" i="6" s="1" a="1"/>
  <c r="Q182" i="6" s="1"/>
  <c r="S12" i="5" l="1"/>
  <c r="S9" i="5"/>
  <c r="S11" i="5"/>
  <c r="AG25" i="2"/>
  <c r="P188" i="6"/>
  <c r="Q188" i="6" s="1" a="1"/>
  <c r="Q188" i="6" s="1"/>
  <c r="O191" i="6"/>
  <c r="O221" i="6"/>
  <c r="P218" i="6"/>
  <c r="Q218" i="6" s="1" a="1"/>
  <c r="Q218" i="6" s="1"/>
  <c r="O173" i="6"/>
  <c r="O184" i="6"/>
  <c r="O172" i="6"/>
  <c r="P203" i="6"/>
  <c r="Q203" i="6" s="1" a="1"/>
  <c r="Q203" i="6" s="1"/>
  <c r="O199" i="6"/>
  <c r="P212" i="6"/>
  <c r="Q212" i="6" s="1" a="1"/>
  <c r="Q212" i="6" s="1"/>
  <c r="P184" i="6"/>
  <c r="Q184" i="6" s="1" a="1"/>
  <c r="Q184" i="6" s="1"/>
  <c r="O225" i="6"/>
  <c r="W20" i="2"/>
  <c r="Z20" i="2"/>
  <c r="AA20" i="2"/>
  <c r="X20" i="2"/>
  <c r="AD20" i="2"/>
  <c r="AB20" i="2"/>
  <c r="Y20" i="2"/>
  <c r="V20" i="2"/>
  <c r="AC20" i="2"/>
  <c r="O186" i="6"/>
  <c r="O188" i="6"/>
  <c r="P180" i="6"/>
  <c r="Q180" i="6" s="1" a="1"/>
  <c r="Q180" i="6" s="1"/>
  <c r="O190" i="6"/>
  <c r="O182" i="6"/>
  <c r="P219" i="6"/>
  <c r="Q219" i="6" s="1" a="1"/>
  <c r="Q219" i="6" s="1"/>
  <c r="P215" i="6"/>
  <c r="Q215" i="6" s="1" a="1"/>
  <c r="Q215" i="6" s="1"/>
  <c r="O201" i="6"/>
  <c r="O185" i="6"/>
  <c r="P185" i="6"/>
  <c r="Q185" i="6" s="1" a="1"/>
  <c r="Q185" i="6" s="1"/>
  <c r="O207" i="6"/>
  <c r="O219" i="6"/>
  <c r="O196" i="6"/>
  <c r="O206" i="6"/>
  <c r="P206" i="6"/>
  <c r="Q206" i="6" s="1" a="1"/>
  <c r="Q206" i="6" s="1"/>
  <c r="P193" i="6"/>
  <c r="Q193" i="6" s="1" a="1"/>
  <c r="Q193" i="6" s="1"/>
  <c r="O217" i="6"/>
  <c r="P207" i="6"/>
  <c r="Q207" i="6" s="1" a="1"/>
  <c r="Q207" i="6" s="1"/>
  <c r="P201" i="6"/>
  <c r="Q201" i="6" s="1" a="1"/>
  <c r="Q201" i="6" s="1"/>
  <c r="P221" i="6"/>
  <c r="Q221" i="6" s="1" a="1"/>
  <c r="Q221" i="6" s="1"/>
  <c r="P223" i="6"/>
  <c r="Q223" i="6" s="1" a="1"/>
  <c r="Q223" i="6" s="1"/>
  <c r="P186" i="6"/>
  <c r="Q186" i="6" s="1" a="1"/>
  <c r="Q186" i="6" s="1"/>
  <c r="O223" i="6"/>
  <c r="O208" i="6"/>
  <c r="O202" i="6"/>
  <c r="O197" i="6"/>
  <c r="O200" i="6"/>
  <c r="P200" i="6"/>
  <c r="Q200" i="6" s="1" a="1"/>
  <c r="Q200" i="6" s="1"/>
  <c r="O177" i="6"/>
  <c r="P181" i="6"/>
  <c r="Q181" i="6" s="1" a="1"/>
  <c r="Q181" i="6" s="1"/>
  <c r="P220" i="6"/>
  <c r="Q220" i="6" s="1" a="1"/>
  <c r="Q220" i="6" s="1"/>
  <c r="O198" i="6"/>
  <c r="O220" i="6"/>
  <c r="P176" i="6"/>
  <c r="Q176" i="6" s="1" a="1"/>
  <c r="Q176" i="6" s="1"/>
  <c r="O212" i="6"/>
  <c r="P225" i="6"/>
  <c r="Q225" i="6" s="1" a="1"/>
  <c r="Q225" i="6" s="1"/>
  <c r="O192" i="6"/>
  <c r="P172" i="6"/>
  <c r="Q172" i="6" s="1" a="1"/>
  <c r="Q172" i="6" s="1"/>
  <c r="P173" i="6"/>
  <c r="Q173" i="6" s="1" a="1"/>
  <c r="Q173" i="6" s="1"/>
  <c r="P208" i="6"/>
  <c r="Q208" i="6" s="1" a="1"/>
  <c r="Q208" i="6" s="1"/>
  <c r="O183" i="6"/>
  <c r="P177" i="6"/>
  <c r="Q177" i="6" s="1" a="1"/>
  <c r="Q177" i="6" s="1"/>
  <c r="P197" i="6"/>
  <c r="Q197" i="6" s="1" a="1"/>
  <c r="Q197" i="6" s="1"/>
  <c r="O218" i="6"/>
  <c r="O194" i="6"/>
  <c r="P194" i="6"/>
  <c r="Q194" i="6" s="1" a="1"/>
  <c r="Q194" i="6" s="1"/>
  <c r="O178" i="6"/>
  <c r="O203" i="6"/>
  <c r="P192" i="6"/>
  <c r="Q192" i="6" s="1" a="1"/>
  <c r="Q192" i="6" s="1"/>
  <c r="O180" i="6"/>
  <c r="O215" i="6"/>
  <c r="O189" i="6"/>
  <c r="O193" i="6"/>
  <c r="P217" i="6"/>
  <c r="Q217" i="6" s="1" a="1"/>
  <c r="Q217" i="6" s="1"/>
  <c r="O176" i="6"/>
  <c r="P191" i="6"/>
  <c r="Q191" i="6" s="1" a="1"/>
  <c r="Q191" i="6" s="1"/>
  <c r="AF20" i="2" l="1"/>
  <c r="AE20" i="2"/>
  <c r="AC10" i="6" a="1"/>
  <c r="AC10" i="6" s="1"/>
  <c r="AA11" i="6" a="1"/>
  <c r="AA11" i="6" s="1"/>
  <c r="Z11" i="6" a="1"/>
  <c r="Z11" i="6" s="1"/>
  <c r="Z10" i="6" a="1"/>
  <c r="Z10" i="6" s="1"/>
  <c r="V11" i="6" a="1"/>
  <c r="V11" i="6" s="1"/>
  <c r="X5" i="6"/>
  <c r="X11" i="6" a="1"/>
  <c r="X11" i="6" s="1"/>
  <c r="Y11" i="6" a="1"/>
  <c r="Y11" i="6" s="1"/>
  <c r="AB5" i="6"/>
  <c r="W10" i="6" a="1"/>
  <c r="W10" i="6" s="1"/>
  <c r="AB11" i="6" a="1"/>
  <c r="AB11" i="6" s="1"/>
  <c r="AD11" i="6" a="1"/>
  <c r="AD11" i="6" s="1"/>
  <c r="AC5" i="6"/>
  <c r="AC11" i="6" a="1"/>
  <c r="AC11" i="6" s="1"/>
  <c r="V10" i="6" a="1"/>
  <c r="V10" i="6" s="1"/>
  <c r="AA5" i="6"/>
  <c r="X10" i="6" a="1"/>
  <c r="X10" i="6" s="1"/>
  <c r="Y5" i="6"/>
  <c r="AB10" i="6" a="1"/>
  <c r="AB10" i="6" s="1"/>
  <c r="Z5" i="6"/>
  <c r="AA10" i="6" a="1"/>
  <c r="AA10" i="6" s="1"/>
  <c r="V5" i="6"/>
  <c r="Y10" i="6" a="1"/>
  <c r="Y10" i="6" s="1"/>
  <c r="W11" i="6" a="1"/>
  <c r="W11" i="6" s="1"/>
  <c r="W5" i="6"/>
  <c r="AD5" i="6"/>
  <c r="AD10" i="6" a="1"/>
  <c r="AD10" i="6" s="1"/>
  <c r="AG20" i="2" l="1"/>
  <c r="AF5" i="6"/>
  <c r="AE5" i="6"/>
  <c r="AG5" i="6" s="1"/>
  <c r="Q169" i="6" a="1"/>
  <c r="Q224" i="6" a="1"/>
  <c r="Q204" i="6" a="1"/>
  <c r="Q170" i="6" a="1"/>
  <c r="Q116" i="6" a="1"/>
  <c r="Q195" i="6" a="1"/>
  <c r="Q122" i="6" a="1"/>
  <c r="Q166" i="6" a="1"/>
  <c r="Q125" i="6" a="1"/>
  <c r="Q90" i="6" a="1"/>
  <c r="Q175" i="6" a="1"/>
  <c r="Q66" i="6" a="1"/>
  <c r="Q205" i="6" a="1"/>
  <c r="Q179" i="6" a="1"/>
  <c r="Q79" i="6" a="1"/>
  <c r="Q213" i="6" a="1"/>
  <c r="Q77" i="6" a="1"/>
  <c r="Q160" i="6" a="1"/>
  <c r="Q114" i="6" a="1"/>
  <c r="Q155" i="6" a="1"/>
  <c r="Q146" i="6" a="1"/>
  <c r="Q171" i="6" a="1"/>
  <c r="Q210" i="6" a="1"/>
  <c r="Q211" i="6" a="1"/>
  <c r="Q149" i="6" a="1"/>
  <c r="Q216" i="6" a="1"/>
  <c r="Q187" i="6" a="1"/>
  <c r="Q157" i="6" a="1"/>
  <c r="Q174" i="6" a="1"/>
  <c r="Q209" i="6" a="1"/>
  <c r="Q145" i="6" a="1"/>
  <c r="Q163" i="6" a="1"/>
  <c r="Q115" i="6" a="1"/>
  <c r="Q139" i="6" a="1"/>
  <c r="Q157" i="6" l="1"/>
  <c r="Q125" i="6"/>
  <c r="Q211" i="6"/>
  <c r="Q116" i="6"/>
  <c r="Q114" i="6"/>
  <c r="Q171" i="6"/>
  <c r="Q213" i="6"/>
  <c r="Q209" i="6"/>
  <c r="Q175" i="6"/>
  <c r="Q204" i="6"/>
  <c r="Q122" i="6"/>
  <c r="Q146" i="6"/>
  <c r="Q224" i="6"/>
  <c r="Q115" i="6"/>
  <c r="Q163" i="6"/>
  <c r="Q205" i="6"/>
  <c r="Q187" i="6"/>
  <c r="Q139" i="6"/>
  <c r="Q210" i="6"/>
  <c r="Q170" i="6"/>
  <c r="Q160" i="6"/>
  <c r="Q179" i="6"/>
  <c r="Q79" i="6"/>
  <c r="Q174" i="6"/>
  <c r="Q90" i="6"/>
  <c r="Q149" i="6"/>
  <c r="Q195" i="6"/>
  <c r="Q155" i="6"/>
  <c r="Q169" i="6"/>
  <c r="Q77" i="6"/>
  <c r="Q145" i="6"/>
  <c r="Q66" i="6"/>
  <c r="Q216" i="6"/>
  <c r="Q166" i="6"/>
  <c r="Z6" i="6" l="1"/>
  <c r="AB6" i="6"/>
  <c r="AD6" i="6"/>
  <c r="X6" i="6"/>
  <c r="W6" i="6"/>
  <c r="AA6" i="6"/>
  <c r="Y6" i="6"/>
  <c r="AC6" i="6"/>
  <c r="V6" i="6"/>
  <c r="AF6" i="6" l="1"/>
  <c r="AE6" i="6"/>
  <c r="AG6" i="6" l="1"/>
</calcChain>
</file>

<file path=xl/sharedStrings.xml><?xml version="1.0" encoding="utf-8"?>
<sst xmlns="http://schemas.openxmlformats.org/spreadsheetml/2006/main" count="1187" uniqueCount="110">
  <si>
    <t>AA</t>
  </si>
  <si>
    <t>BA</t>
  </si>
  <si>
    <t>BB</t>
  </si>
  <si>
    <t>CB</t>
  </si>
  <si>
    <t>CC</t>
  </si>
  <si>
    <t>DC</t>
  </si>
  <si>
    <t>DD</t>
  </si>
  <si>
    <t>Sınıf Ortalaması</t>
  </si>
  <si>
    <t>Öğrenci</t>
  </si>
  <si>
    <t>Standart Sapma</t>
  </si>
  <si>
    <t>Standart skor</t>
  </si>
  <si>
    <t>FF</t>
  </si>
  <si>
    <t>FD</t>
  </si>
  <si>
    <t>&lt;22</t>
  </si>
  <si>
    <t>&lt;24</t>
  </si>
  <si>
    <t>&lt;26</t>
  </si>
  <si>
    <t>&lt;28</t>
  </si>
  <si>
    <t>&lt;30</t>
  </si>
  <si>
    <t>&lt;32</t>
  </si>
  <si>
    <t>&lt;34</t>
  </si>
  <si>
    <t>&lt;36</t>
  </si>
  <si>
    <t>Öğrenci No</t>
  </si>
  <si>
    <t>Adı-Soyadı</t>
  </si>
  <si>
    <t>Vize Notu</t>
  </si>
  <si>
    <t>Final Notu</t>
  </si>
  <si>
    <t>Mevcut Tabloda Sınıf Ortalaması Aralığı</t>
  </si>
  <si>
    <t>Mevcutta sayı</t>
  </si>
  <si>
    <t>Başarılı</t>
  </si>
  <si>
    <t>Başarısız</t>
  </si>
  <si>
    <t>Toplam Öğrenci</t>
  </si>
  <si>
    <t>Hesaplamaya katılan</t>
  </si>
  <si>
    <t>Mevcutta finalde en düşük t skor</t>
  </si>
  <si>
    <t>Bütünleme Sonrası Ham başarı notu</t>
  </si>
  <si>
    <t>Bütünleme Notu</t>
  </si>
  <si>
    <t>GR</t>
  </si>
  <si>
    <t>Mevcutta Final Harf Notu</t>
  </si>
  <si>
    <t>Mevcutta Bütte Harf Notu</t>
  </si>
  <si>
    <t>Final Tskor</t>
  </si>
  <si>
    <t>Büt Tskor</t>
  </si>
  <si>
    <t>Önerilende Final Sınıf Sıralama</t>
  </si>
  <si>
    <t>Büt</t>
  </si>
  <si>
    <t>Vizze</t>
  </si>
  <si>
    <t>Final</t>
  </si>
  <si>
    <t>Bütünlemeye göre</t>
  </si>
  <si>
    <t>Finale Göre</t>
  </si>
  <si>
    <t>Final Ham başarı Notu</t>
  </si>
  <si>
    <t>Vize</t>
  </si>
  <si>
    <t>Önerilen Final AA Sıralama için Ham Puan</t>
  </si>
  <si>
    <t>Önerilen Final BA Sıralama için Ham Puan</t>
  </si>
  <si>
    <t>Önerilen Final BB Sıralama için Ham Puan</t>
  </si>
  <si>
    <t>Önerilen Final CB Sıralama için Ham Puan</t>
  </si>
  <si>
    <t>Önerilen Final CC Sıralama için Ham Puan</t>
  </si>
  <si>
    <t>Önerilen Final DC Sıralama için Ham Puan</t>
  </si>
  <si>
    <t>Önerilen Final DD Sıralama için Ham Puan</t>
  </si>
  <si>
    <t>TABLO</t>
  </si>
  <si>
    <t>Finalde Harf Notu</t>
  </si>
  <si>
    <t>Büt. Ham Başarı</t>
  </si>
  <si>
    <t>Bütte Harf Notu</t>
  </si>
  <si>
    <t>Final Harf Notu en düşük ham puan</t>
  </si>
  <si>
    <t>Final Harf Notu Sayıları</t>
  </si>
  <si>
    <t>Büt Harf Notu Sayıları</t>
  </si>
  <si>
    <t>Final Harf Notu en yüksek ham puan</t>
  </si>
  <si>
    <t>Yüzdelik</t>
  </si>
  <si>
    <t>DDS'de final ham başarı notu</t>
  </si>
  <si>
    <t>DDS'de büt ham başarı notu</t>
  </si>
  <si>
    <t>Doğrudan Dönüşüm Sistemi</t>
  </si>
  <si>
    <t>En yüksek</t>
  </si>
  <si>
    <t>En düşük</t>
  </si>
  <si>
    <t>Önerilende Bütünleme Sınıf Sıralama</t>
  </si>
  <si>
    <t>Öğrenci no</t>
  </si>
  <si>
    <t>Adı</t>
  </si>
  <si>
    <t>Soyadı</t>
  </si>
  <si>
    <t>Kocakoç</t>
  </si>
  <si>
    <t>Demir</t>
  </si>
  <si>
    <t>Koç</t>
  </si>
  <si>
    <t xml:space="preserve">Zehra </t>
  </si>
  <si>
    <t>Bidav</t>
  </si>
  <si>
    <t>Duygu İrem</t>
  </si>
  <si>
    <t>Kılıç</t>
  </si>
  <si>
    <t xml:space="preserve">Hayati Enes </t>
  </si>
  <si>
    <t>Özalp</t>
  </si>
  <si>
    <t xml:space="preserve">Yusuf Ali </t>
  </si>
  <si>
    <t>Medvedev</t>
  </si>
  <si>
    <t>Kaplan</t>
  </si>
  <si>
    <t xml:space="preserve">Nuri </t>
  </si>
  <si>
    <t xml:space="preserve">Özdemir </t>
  </si>
  <si>
    <t>Deniz Arhat</t>
  </si>
  <si>
    <t xml:space="preserve">Elmas </t>
  </si>
  <si>
    <t>Süreyya</t>
  </si>
  <si>
    <t>Abotaleb Demir</t>
  </si>
  <si>
    <t xml:space="preserve">Ömer </t>
  </si>
  <si>
    <t>Oruç</t>
  </si>
  <si>
    <t>Okan Selim</t>
  </si>
  <si>
    <t>Arslan</t>
  </si>
  <si>
    <t xml:space="preserve">Mehmet </t>
  </si>
  <si>
    <t>Ayan</t>
  </si>
  <si>
    <t xml:space="preserve">Harun </t>
  </si>
  <si>
    <t xml:space="preserve">Gamzenur </t>
  </si>
  <si>
    <t>Yazıcı</t>
  </si>
  <si>
    <t xml:space="preserve">Ali Kaan </t>
  </si>
  <si>
    <t xml:space="preserve">Çiçek </t>
  </si>
  <si>
    <t>Berk Eray</t>
  </si>
  <si>
    <t xml:space="preserve">Berk </t>
  </si>
  <si>
    <t xml:space="preserve">Ulutürk </t>
  </si>
  <si>
    <t xml:space="preserve">Dolunay </t>
  </si>
  <si>
    <t xml:space="preserve">Ali </t>
  </si>
  <si>
    <t xml:space="preserve">Aydın </t>
  </si>
  <si>
    <t xml:space="preserve">Abdüssamet </t>
  </si>
  <si>
    <t>Atar</t>
  </si>
  <si>
    <t>Hakan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</si>
</sst>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theme="1"/>
      <name val="Arial"/>
      <family val="2"/>
      <charset val="162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3">
    <xf numFmtId="0" fontId="0" fillId="0" borderId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9" applyNumberFormat="0" applyAlignment="0" applyProtection="0"/>
    <xf numFmtId="0" fontId="16" fillId="8" borderId="10" applyNumberFormat="0" applyAlignment="0" applyProtection="0"/>
    <xf numFmtId="0" fontId="17" fillId="8" borderId="9" applyNumberFormat="0" applyAlignment="0" applyProtection="0"/>
    <xf numFmtId="0" fontId="18" fillId="0" borderId="11" applyNumberFormat="0" applyFill="0" applyAlignment="0" applyProtection="0"/>
    <xf numFmtId="0" fontId="19" fillId="9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0" borderId="14" applyNumberFormat="0" applyFill="0" applyAlignment="0" applyProtection="0"/>
    <xf numFmtId="0" fontId="2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2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2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2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2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0" borderId="13" applyNumberFormat="0" applyFont="0" applyAlignment="0" applyProtection="0"/>
    <xf numFmtId="0" fontId="2" fillId="0" borderId="0"/>
    <xf numFmtId="0" fontId="2" fillId="10" borderId="13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0" borderId="13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5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0" fontId="0" fillId="0" borderId="2" xfId="0" applyBorder="1"/>
    <xf numFmtId="0" fontId="0" fillId="3" borderId="2" xfId="0" applyFill="1" applyBorder="1"/>
    <xf numFmtId="0" fontId="0" fillId="2" borderId="2" xfId="0" applyFill="1" applyBorder="1"/>
    <xf numFmtId="0" fontId="5" fillId="0" borderId="2" xfId="0" applyFont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5" fillId="3" borderId="2" xfId="0" applyFont="1" applyFill="1" applyBorder="1"/>
    <xf numFmtId="0" fontId="6" fillId="3" borderId="2" xfId="0" applyFont="1" applyFill="1" applyBorder="1"/>
    <xf numFmtId="0" fontId="5" fillId="3" borderId="0" xfId="0" applyFont="1" applyFill="1"/>
    <xf numFmtId="0" fontId="6" fillId="3" borderId="0" xfId="0" applyFont="1" applyFill="1"/>
    <xf numFmtId="0" fontId="5" fillId="0" borderId="2" xfId="0" applyFont="1" applyBorder="1"/>
    <xf numFmtId="0" fontId="7" fillId="3" borderId="2" xfId="0" applyFont="1" applyFill="1" applyBorder="1"/>
    <xf numFmtId="0" fontId="5" fillId="3" borderId="0" xfId="0" applyFont="1" applyFill="1" applyAlignment="1">
      <alignment wrapText="1"/>
    </xf>
    <xf numFmtId="0" fontId="23" fillId="3" borderId="2" xfId="0" applyFont="1" applyFill="1" applyBorder="1"/>
    <xf numFmtId="0" fontId="24" fillId="3" borderId="2" xfId="0" applyFont="1" applyFill="1" applyBorder="1" applyAlignment="1">
      <alignment wrapText="1"/>
    </xf>
    <xf numFmtId="0" fontId="23" fillId="3" borderId="0" xfId="0" applyFont="1" applyFill="1"/>
    <xf numFmtId="2" fontId="5" fillId="3" borderId="2" xfId="0" applyNumberFormat="1" applyFont="1" applyFill="1" applyBorder="1"/>
    <xf numFmtId="164" fontId="0" fillId="3" borderId="2" xfId="0" applyNumberFormat="1" applyFill="1" applyBorder="1"/>
    <xf numFmtId="0" fontId="26" fillId="3" borderId="2" xfId="0" applyFont="1" applyFill="1" applyBorder="1" applyAlignment="1">
      <alignment wrapText="1"/>
    </xf>
    <xf numFmtId="0" fontId="27" fillId="3" borderId="2" xfId="0" applyFont="1" applyFill="1" applyBorder="1"/>
    <xf numFmtId="0" fontId="27" fillId="3" borderId="0" xfId="0" applyFont="1" applyFill="1"/>
    <xf numFmtId="164" fontId="0" fillId="0" borderId="0" xfId="0" applyNumberFormat="1"/>
    <xf numFmtId="0" fontId="7" fillId="0" borderId="2" xfId="0" applyFont="1" applyBorder="1" applyAlignment="1">
      <alignment wrapText="1"/>
    </xf>
    <xf numFmtId="0" fontId="23" fillId="0" borderId="0" xfId="0" applyFont="1"/>
    <xf numFmtId="0" fontId="28" fillId="0" borderId="0" xfId="0" applyFont="1"/>
    <xf numFmtId="1" fontId="0" fillId="3" borderId="2" xfId="0" applyNumberFormat="1" applyFill="1" applyBorder="1"/>
    <xf numFmtId="1" fontId="0" fillId="0" borderId="0" xfId="0" applyNumberFormat="1"/>
    <xf numFmtId="1" fontId="5" fillId="3" borderId="2" xfId="0" applyNumberFormat="1" applyFont="1" applyFill="1" applyBorder="1"/>
    <xf numFmtId="0" fontId="29" fillId="0" borderId="2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83">
    <cellStyle name="%20 - Vurgu1" xfId="18" builtinId="30" customBuiltin="1"/>
    <cellStyle name="%20 - Vurgu1 2" xfId="45"/>
    <cellStyle name="%20 - Vurgu1 3" xfId="65"/>
    <cellStyle name="%20 - Vurgu2" xfId="22" builtinId="34" customBuiltin="1"/>
    <cellStyle name="%20 - Vurgu2 2" xfId="48"/>
    <cellStyle name="%20 - Vurgu2 3" xfId="68"/>
    <cellStyle name="%20 - Vurgu3" xfId="26" builtinId="38" customBuiltin="1"/>
    <cellStyle name="%20 - Vurgu3 2" xfId="51"/>
    <cellStyle name="%20 - Vurgu3 3" xfId="71"/>
    <cellStyle name="%20 - Vurgu4" xfId="30" builtinId="42" customBuiltin="1"/>
    <cellStyle name="%20 - Vurgu4 2" xfId="54"/>
    <cellStyle name="%20 - Vurgu4 3" xfId="74"/>
    <cellStyle name="%20 - Vurgu5" xfId="34" builtinId="46" customBuiltin="1"/>
    <cellStyle name="%20 - Vurgu5 2" xfId="57"/>
    <cellStyle name="%20 - Vurgu5 3" xfId="77"/>
    <cellStyle name="%20 - Vurgu6" xfId="38" builtinId="50" customBuiltin="1"/>
    <cellStyle name="%20 - Vurgu6 2" xfId="60"/>
    <cellStyle name="%20 - Vurgu6 3" xfId="80"/>
    <cellStyle name="%40 - Vurgu1" xfId="19" builtinId="31" customBuiltin="1"/>
    <cellStyle name="%40 - Vurgu1 2" xfId="46"/>
    <cellStyle name="%40 - Vurgu1 3" xfId="66"/>
    <cellStyle name="%40 - Vurgu2" xfId="23" builtinId="35" customBuiltin="1"/>
    <cellStyle name="%40 - Vurgu2 2" xfId="49"/>
    <cellStyle name="%40 - Vurgu2 3" xfId="69"/>
    <cellStyle name="%40 - Vurgu3" xfId="27" builtinId="39" customBuiltin="1"/>
    <cellStyle name="%40 - Vurgu3 2" xfId="52"/>
    <cellStyle name="%40 - Vurgu3 3" xfId="72"/>
    <cellStyle name="%40 - Vurgu4" xfId="31" builtinId="43" customBuiltin="1"/>
    <cellStyle name="%40 - Vurgu4 2" xfId="55"/>
    <cellStyle name="%40 - Vurgu4 3" xfId="75"/>
    <cellStyle name="%40 - Vurgu5" xfId="35" builtinId="47" customBuiltin="1"/>
    <cellStyle name="%40 - Vurgu5 2" xfId="58"/>
    <cellStyle name="%40 - Vurgu5 3" xfId="78"/>
    <cellStyle name="%40 - Vurgu6" xfId="39" builtinId="51" customBuiltin="1"/>
    <cellStyle name="%40 - Vurgu6 2" xfId="61"/>
    <cellStyle name="%40 - Vurgu6 3" xfId="81"/>
    <cellStyle name="%60 - Vurgu1" xfId="20" builtinId="32" customBuiltin="1"/>
    <cellStyle name="%60 - Vurgu1 2" xfId="47"/>
    <cellStyle name="%60 - Vurgu1 3" xfId="67"/>
    <cellStyle name="%60 - Vurgu2" xfId="24" builtinId="36" customBuiltin="1"/>
    <cellStyle name="%60 - Vurgu2 2" xfId="50"/>
    <cellStyle name="%60 - Vurgu2 3" xfId="70"/>
    <cellStyle name="%60 - Vurgu3" xfId="28" builtinId="40" customBuiltin="1"/>
    <cellStyle name="%60 - Vurgu3 2" xfId="53"/>
    <cellStyle name="%60 - Vurgu3 3" xfId="73"/>
    <cellStyle name="%60 - Vurgu4" xfId="32" builtinId="44" customBuiltin="1"/>
    <cellStyle name="%60 - Vurgu4 2" xfId="56"/>
    <cellStyle name="%60 - Vurgu4 3" xfId="76"/>
    <cellStyle name="%60 - Vurgu5" xfId="36" builtinId="48" customBuiltin="1"/>
    <cellStyle name="%60 - Vurgu5 2" xfId="59"/>
    <cellStyle name="%60 - Vurgu5 3" xfId="79"/>
    <cellStyle name="%60 - Vurgu6" xfId="40" builtinId="52" customBuiltin="1"/>
    <cellStyle name="%60 - Vurgu6 2" xfId="62"/>
    <cellStyle name="%60 - Vurgu6 3" xfId="82"/>
    <cellStyle name="Açıklama Metni" xfId="15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1"/>
    <cellStyle name="Normal 3" xfId="43"/>
    <cellStyle name="Normal 4" xfId="63"/>
    <cellStyle name="Not 2" xfId="42"/>
    <cellStyle name="Not 3" xfId="44"/>
    <cellStyle name="Not 4" xfId="64"/>
    <cellStyle name="Nötr" xfId="8" builtinId="28" customBuiltin="1"/>
    <cellStyle name="Toplam" xfId="16" builtinId="25" customBuiltin="1"/>
    <cellStyle name="Uyarı Metni" xfId="14" builtinId="11" customBuiltin="1"/>
    <cellStyle name="Vurgu1" xfId="17" builtinId="29" customBuiltin="1"/>
    <cellStyle name="Vurgu2" xfId="21" builtinId="33" customBuiltin="1"/>
    <cellStyle name="Vurgu3" xfId="25" builtinId="37" customBuiltin="1"/>
    <cellStyle name="Vurgu4" xfId="29" builtinId="41" customBuiltin="1"/>
    <cellStyle name="Vurgu5" xfId="33" builtinId="45" customBuiltin="1"/>
    <cellStyle name="Vurgu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Bütünlemeye Göre</a:t>
            </a:r>
            <a:r>
              <a:rPr lang="tr-TR" baseline="0"/>
              <a:t> </a:t>
            </a:r>
            <a:r>
              <a:rPr lang="tr-TR"/>
              <a:t>Harf Notu Sayıları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0.18596719284261654"/>
          <c:y val="0.15283224400871459"/>
          <c:w val="0.81318941092628327"/>
          <c:h val="0.64048141858084728"/>
        </c:manualLayout>
      </c:layout>
      <c:lineChart>
        <c:grouping val="standard"/>
        <c:varyColors val="0"/>
        <c:ser>
          <c:idx val="0"/>
          <c:order val="0"/>
          <c:tx>
            <c:v>Mevcut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Yaklaşık'!$V$20:$AD$20</c:f>
              <c:numCache>
                <c:formatCode>General</c:formatCode>
                <c:ptCount val="9"/>
                <c:pt idx="0">
                  <c:v>79</c:v>
                </c:pt>
                <c:pt idx="1">
                  <c:v>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4-49B9-9A21-D5430E5B239A}"/>
            </c:ext>
          </c:extLst>
        </c:ser>
        <c:ser>
          <c:idx val="1"/>
          <c:order val="1"/>
          <c:tx>
            <c:v>Mevcutta yüzdelik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Yaklaşık'!$V$21:$AD$21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4-49B9-9A21-D5430E5B239A}"/>
            </c:ext>
          </c:extLst>
        </c:ser>
        <c:ser>
          <c:idx val="2"/>
          <c:order val="2"/>
          <c:tx>
            <c:v>Önerilen Yüzdelik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Yaklaşık'!$V$22:$AD$22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54-49B9-9A21-D5430E5B2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774655"/>
        <c:axId val="126770495"/>
      </c:lineChart>
      <c:catAx>
        <c:axId val="126774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6770495"/>
        <c:crosses val="autoZero"/>
        <c:auto val="1"/>
        <c:lblAlgn val="ctr"/>
        <c:lblOffset val="100"/>
        <c:noMultiLvlLbl val="0"/>
      </c:catAx>
      <c:valAx>
        <c:axId val="126770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6774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Finale Göre Harf Notu Sayıları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'Mevcut Bağ. Değ. Yaklaşık'!$S$25:$U$25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Yaklaşık'!$V$25:$AD$25</c:f>
              <c:numCache>
                <c:formatCode>General</c:formatCode>
                <c:ptCount val="9"/>
                <c:pt idx="0">
                  <c:v>94</c:v>
                </c:pt>
                <c:pt idx="1">
                  <c:v>31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4-4778-A853-AE4E5A3AFE55}"/>
            </c:ext>
          </c:extLst>
        </c:ser>
        <c:ser>
          <c:idx val="1"/>
          <c:order val="1"/>
          <c:tx>
            <c:strRef>
              <c:f>'Mevcut Bağ. Değ. Yaklaşık'!$S$26:$U$26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Yaklaşık'!$V$26:$AD$26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14-4778-A853-AE4E5A3AFE55}"/>
            </c:ext>
          </c:extLst>
        </c:ser>
        <c:ser>
          <c:idx val="2"/>
          <c:order val="2"/>
          <c:tx>
            <c:strRef>
              <c:f>'Mevcut Bağ. Değ. Yaklaşık'!$S$27:$U$27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Yaklaşık'!$V$27:$AD$27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14-4778-A853-AE4E5A3AF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6031"/>
        <c:axId val="34283119"/>
      </c:lineChart>
      <c:catAx>
        <c:axId val="34286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4283119"/>
        <c:crosses val="autoZero"/>
        <c:auto val="1"/>
        <c:lblAlgn val="ctr"/>
        <c:lblOffset val="100"/>
        <c:noMultiLvlLbl val="0"/>
      </c:catAx>
      <c:valAx>
        <c:axId val="34283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42860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 </a:t>
            </a:r>
            <a:r>
              <a:rPr lang="tr-TR" sz="1400" b="0" i="0" u="none" strike="noStrike" baseline="0">
                <a:effectLst/>
              </a:rPr>
              <a:t>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'Mevcutta yüzdelik uygulanırsa'!$V$4:$AD$4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'Mevcutta yüzdelik uygulanırsa'!$V$5:$AD$5</c:f>
              <c:numCache>
                <c:formatCode>General</c:formatCode>
                <c:ptCount val="9"/>
                <c:pt idx="0">
                  <c:v>83</c:v>
                </c:pt>
                <c:pt idx="1">
                  <c:v>42</c:v>
                </c:pt>
                <c:pt idx="2">
                  <c:v>15</c:v>
                </c:pt>
                <c:pt idx="3">
                  <c:v>24</c:v>
                </c:pt>
                <c:pt idx="4">
                  <c:v>36</c:v>
                </c:pt>
                <c:pt idx="5">
                  <c:v>45</c:v>
                </c:pt>
                <c:pt idx="6">
                  <c:v>36</c:v>
                </c:pt>
                <c:pt idx="7">
                  <c:v>23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5-4BF1-ADA7-C4B16D73186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</a:t>
                </a:r>
                <a:r>
                  <a:rPr lang="tr-TR" baseline="0"/>
                  <a:t>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 </a:t>
            </a:r>
            <a:r>
              <a:rPr lang="tr-TR" baseline="0"/>
              <a:t> Harf Notu Sayıları</a:t>
            </a:r>
            <a:endParaRPr lang="tr-TR"/>
          </a:p>
        </c:rich>
      </c:tx>
      <c:layout>
        <c:manualLayout>
          <c:xMode val="edge"/>
          <c:yMode val="edge"/>
          <c:x val="0.25993044619422573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sayısı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'Mevcutta yüzdelik uygulanırsa'!$V$4:$AD$4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'Mevcutta yüzdelik uygulanırsa'!$V$6:$AD$6</c:f>
              <c:numCache>
                <c:formatCode>General</c:formatCode>
                <c:ptCount val="9"/>
                <c:pt idx="0">
                  <c:v>63</c:v>
                </c:pt>
                <c:pt idx="1">
                  <c:v>28</c:v>
                </c:pt>
                <c:pt idx="2">
                  <c:v>15</c:v>
                </c:pt>
                <c:pt idx="3">
                  <c:v>24</c:v>
                </c:pt>
                <c:pt idx="4">
                  <c:v>36</c:v>
                </c:pt>
                <c:pt idx="5">
                  <c:v>45</c:v>
                </c:pt>
                <c:pt idx="6">
                  <c:v>36</c:v>
                </c:pt>
                <c:pt idx="7">
                  <c:v>23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6-47C2-BE5A-471D3501D8D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</a:t>
                </a:r>
                <a:r>
                  <a:rPr lang="tr-TR" baseline="0"/>
                  <a:t>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 </a:t>
            </a:r>
            <a:r>
              <a:rPr lang="tr-TR" sz="1400" b="0" i="0" u="none" strike="noStrike" baseline="0">
                <a:effectLst/>
              </a:rPr>
              <a:t>Harf Notu Sayıları</a:t>
            </a:r>
            <a:endParaRPr lang="tr-T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Sayısı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'Hukuk Fakültesi Bağıl Değerlen.'!$Z$4:$AH$4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'Hukuk Fakültesi Bağıl Değerlen.'!$Z$5:$AH$5</c:f>
              <c:numCache>
                <c:formatCode>General</c:formatCode>
                <c:ptCount val="9"/>
                <c:pt idx="0">
                  <c:v>16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27-44EA-9B74-2B9B1E68C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 Notu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</a:t>
                </a:r>
                <a:r>
                  <a:rPr lang="tr-TR" baseline="0"/>
                  <a:t> Sayısı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 </a:t>
            </a:r>
            <a:r>
              <a:rPr lang="tr-TR" baseline="0"/>
              <a:t> Harf Notu Sayıları</a:t>
            </a:r>
            <a:endParaRPr lang="tr-T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Sayıları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'Hukuk Fakültesi Bağıl Değerlen.'!$Z$4:$AH$4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'Hukuk Fakültesi Bağıl Değerlen.'!$Z$6:$AH$6</c:f>
              <c:numCache>
                <c:formatCode>General</c:formatCode>
                <c:ptCount val="9"/>
                <c:pt idx="0">
                  <c:v>16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0-4609-BC4B-720F81A53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</a:t>
                </a:r>
                <a:r>
                  <a:rPr lang="tr-TR" baseline="0"/>
                  <a:t> Notu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 Sayısı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137160</xdr:colOff>
      <xdr:row>27</xdr:row>
      <xdr:rowOff>53340</xdr:rowOff>
    </xdr:from>
    <xdr:to>
      <xdr:col>41</xdr:col>
      <xdr:colOff>312420</xdr:colOff>
      <xdr:row>44</xdr:row>
      <xdr:rowOff>30480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92F2289F-366B-47ED-9D45-24E32B987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38100</xdr:colOff>
      <xdr:row>27</xdr:row>
      <xdr:rowOff>57150</xdr:rowOff>
    </xdr:from>
    <xdr:to>
      <xdr:col>29</xdr:col>
      <xdr:colOff>487680</xdr:colOff>
      <xdr:row>44</xdr:row>
      <xdr:rowOff>53340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F45BAB64-5CB8-31A4-12F0-9AF77E2323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335280</xdr:colOff>
      <xdr:row>11</xdr:row>
      <xdr:rowOff>171450</xdr:rowOff>
    </xdr:from>
    <xdr:to>
      <xdr:col>28</xdr:col>
      <xdr:colOff>114300</xdr:colOff>
      <xdr:row>40</xdr:row>
      <xdr:rowOff>22860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5BB17D8E-899B-493F-B92B-43143C814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137160</xdr:colOff>
      <xdr:row>12</xdr:row>
      <xdr:rowOff>0</xdr:rowOff>
    </xdr:from>
    <xdr:to>
      <xdr:col>39</xdr:col>
      <xdr:colOff>327660</xdr:colOff>
      <xdr:row>40</xdr:row>
      <xdr:rowOff>38100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1C4F8316-E479-4EB3-B595-5376CBCEA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335280</xdr:colOff>
      <xdr:row>11</xdr:row>
      <xdr:rowOff>171450</xdr:rowOff>
    </xdr:from>
    <xdr:to>
      <xdr:col>29</xdr:col>
      <xdr:colOff>365760</xdr:colOff>
      <xdr:row>26</xdr:row>
      <xdr:rowOff>171450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8FDC467E-0A91-1508-B465-5F1C4EF232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30480</xdr:colOff>
      <xdr:row>12</xdr:row>
      <xdr:rowOff>0</xdr:rowOff>
    </xdr:from>
    <xdr:to>
      <xdr:col>37</xdr:col>
      <xdr:colOff>335280</xdr:colOff>
      <xdr:row>27</xdr:row>
      <xdr:rowOff>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97C48DCE-3A8D-4784-9F8C-0A44B1912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9"/>
  <sheetViews>
    <sheetView workbookViewId="0">
      <selection activeCell="E2" sqref="E2:E331"/>
    </sheetView>
  </sheetViews>
  <sheetFormatPr defaultRowHeight="15" x14ac:dyDescent="0.25"/>
  <cols>
    <col min="1" max="1" width="7.28515625" bestFit="1" customWidth="1"/>
    <col min="2" max="2" width="7.42578125" bestFit="1" customWidth="1"/>
    <col min="3" max="4" width="5.28515625" style="26" bestFit="1" customWidth="1"/>
    <col min="5" max="5" width="10.140625" style="26" customWidth="1"/>
    <col min="6" max="6" width="3.28515625" style="18" hidden="1" customWidth="1"/>
    <col min="7" max="8" width="3" style="18" hidden="1" customWidth="1"/>
    <col min="9" max="9" width="7.85546875" style="11" customWidth="1"/>
    <col min="10" max="10" width="10.42578125" style="11" customWidth="1"/>
    <col min="11" max="11" width="2" style="12" hidden="1" customWidth="1"/>
    <col min="12" max="12" width="9.140625" style="11" bestFit="1" customWidth="1"/>
    <col min="13" max="13" width="9.5703125" style="11" customWidth="1"/>
    <col min="14" max="14" width="10" style="11" bestFit="1" customWidth="1"/>
    <col min="15" max="15" width="8.28515625" style="11" bestFit="1" customWidth="1"/>
    <col min="16" max="17" width="5.5703125" style="11" bestFit="1" customWidth="1"/>
    <col min="18" max="18" width="8.28515625" style="11" bestFit="1" customWidth="1"/>
    <col min="34" max="34" width="13.5703125" customWidth="1"/>
    <col min="35" max="35" width="11.28515625" customWidth="1"/>
  </cols>
  <sheetData>
    <row r="1" spans="1:35" ht="75" x14ac:dyDescent="0.25">
      <c r="A1" s="6" t="s">
        <v>22</v>
      </c>
      <c r="B1" s="6" t="s">
        <v>21</v>
      </c>
      <c r="C1" s="25" t="s">
        <v>23</v>
      </c>
      <c r="D1" s="25" t="s">
        <v>24</v>
      </c>
      <c r="E1" s="25" t="s">
        <v>33</v>
      </c>
      <c r="F1" s="21" t="s">
        <v>40</v>
      </c>
      <c r="G1" s="21" t="s">
        <v>41</v>
      </c>
      <c r="H1" s="21" t="s">
        <v>42</v>
      </c>
      <c r="I1" s="7" t="s">
        <v>45</v>
      </c>
      <c r="J1" s="7" t="s">
        <v>32</v>
      </c>
      <c r="K1" s="8"/>
      <c r="L1" s="7" t="s">
        <v>35</v>
      </c>
      <c r="M1" s="7" t="s">
        <v>36</v>
      </c>
      <c r="N1" s="7" t="s">
        <v>7</v>
      </c>
      <c r="O1" s="7" t="s">
        <v>9</v>
      </c>
      <c r="P1" s="7" t="s">
        <v>37</v>
      </c>
      <c r="Q1" s="7" t="s">
        <v>38</v>
      </c>
      <c r="R1" s="7" t="s">
        <v>10</v>
      </c>
      <c r="S1" s="2"/>
      <c r="T1" s="34" t="s">
        <v>25</v>
      </c>
      <c r="U1" s="35"/>
      <c r="V1" s="7" t="s">
        <v>11</v>
      </c>
      <c r="W1" s="7" t="s">
        <v>12</v>
      </c>
      <c r="X1" s="7" t="s">
        <v>6</v>
      </c>
      <c r="Y1" s="7" t="s">
        <v>5</v>
      </c>
      <c r="Z1" s="7" t="s">
        <v>4</v>
      </c>
      <c r="AA1" s="7" t="s">
        <v>3</v>
      </c>
      <c r="AB1" s="7" t="s">
        <v>2</v>
      </c>
      <c r="AC1" s="7" t="s">
        <v>1</v>
      </c>
      <c r="AD1" s="7" t="s">
        <v>0</v>
      </c>
      <c r="AG1" s="15" t="s">
        <v>31</v>
      </c>
      <c r="AH1" s="15"/>
      <c r="AI1" s="15"/>
    </row>
    <row r="2" spans="1:35" x14ac:dyDescent="0.25">
      <c r="A2" s="3" t="s">
        <v>8</v>
      </c>
      <c r="B2" s="3">
        <v>1</v>
      </c>
      <c r="C2" s="3">
        <v>69</v>
      </c>
      <c r="D2" s="3">
        <v>94</v>
      </c>
      <c r="E2" s="3" t="s">
        <v>34</v>
      </c>
      <c r="F2" s="22">
        <f>IF(E2="GR",D2,E2)</f>
        <v>94</v>
      </c>
      <c r="G2" s="22">
        <f>IF(C2="GR",0,C2)</f>
        <v>69</v>
      </c>
      <c r="H2" s="22">
        <f>IF(D2="GR",0,D2)</f>
        <v>94</v>
      </c>
      <c r="I2" s="9">
        <f>(G2*0.4)+(H2*0.6)</f>
        <v>84</v>
      </c>
      <c r="J2" s="9">
        <f t="shared" ref="J2:J65" si="0">IF(E2&lt;&gt;"",ROUND(IF(E2&lt;&gt;"GR",((G2*0.4)+(E2*0.6)),I2),2),"")</f>
        <v>84</v>
      </c>
      <c r="K2" s="10">
        <f t="shared" ref="K2:K65" si="1">I2*I2</f>
        <v>7056</v>
      </c>
      <c r="L2" s="9" t="e">
        <f t="array" aca="1" ref="L2" ca="1">IF(D2&lt;&gt;"",IF(AND(H2&gt;=40,I2&gt;=30),IF(AND($N$2&gt;=$T$2,$N$2&lt;=$U$2),_xlfn.IFS(P2&gt;=$AD$2,$AD$1,P2&gt;=$AC$2,$AC$1,P2&gt;=$AB$2,$AB$1,P2&gt;=$AA$2,$AA$1,P2&gt;=$Z$2,$Z$1,P2&gt;=$Y$2,$Y$1,P2&gt;=$X$2,$X$1,P2&gt;=$W$2,$W$1,P2&lt;$W$2,$V$1),(IF(AND($N$2&gt;=$T$3,$N$2&lt;$U$3),_xlfn.IFS(P2&gt;=$AD$3,$AD$1,P2&gt;=$AC$3,$AC$1,P2&gt;=$AB$3,$AB$1,P2&gt;=$AA$3,$AA$1,P2&gt;=$Z$3,$Z$1,P2&gt;=$Y$3,$Y$1,P2&gt;=$X$3,$X$1,P2&gt;=$W$3,$W$1,P2&lt;$W$2,$V$1),(IF(AND($N$2&gt;=$T$4,$N$2&lt;$U$4),_xlfn.IFS(P2&gt;=$AD$4,$AD$1,P2&gt;=$AC$4,$AC$1,P2&gt;=$AB$4,$AB$1,P2&gt;=$AA$4,$AA$1,P2&gt;=$Z$4,$Z$1,P2&gt;=$Y$4,$Y$1,P2&gt;=$X$4,$X$1,P2&gt;=$W$4,$W$1,P2&lt;$W$2,$V$1),(IF(AND($N$2&gt;=$T$5,$N$2&lt;$U$5),_xlfn.IFS(P2&gt;=$AD$5,$AD$1,P2&gt;=$AC$5,$AC$1,P2&gt;=$AB$5,$AB$1,P2&gt;=$AA$5,$AA$1,P2&gt;=$Z$5,$Z$1,P2&gt;=$Y$5,$Y$1,P2&gt;=$X$5,$X$1,P2&gt;=$W$5,$W$1,P2&lt;$W$2,$V$1),(IF(AND($N$2&gt;=$T$6,$N$2&lt;$U$6),_xlfn.IFS(P2&gt;=$AD$6,$AD$1,P2&gt;=$AC$6,$AC$1,P2&gt;=$AB$6,$AB$1,P2&gt;=$AA$6,$AA$1,P2&gt;=$Z$6,$Z$1,P2&gt;=$Y$6,$Y$1,P2&gt;=$X$6,$X$1,P2&gt;=$W$6,$W$1,P2&lt;$W$2,$V$1),(IF(AND($N$2&gt;=$T$7,$N$2&lt;$U$7),_xlfn.IFS(P2&gt;=$AD$7,$AD$1,P2&gt;=$AC$7,$AC$1,P2&gt;=$AB$7,$AB$1,P2&gt;=$AA$7,$AA$1,P2&gt;=$Z$7,$Z$1,P2&gt;=$Y$7,$Y$1,P2&gt;=$X$7,$X$1,P2&gt;=$W$7,$W$1,P2&lt;$W$2,$V$1),(IF(AND($N$2&gt;=$T$8,$N$2&lt;$U$8),_xlfn.IFS(P2&gt;=$AD$8,$AD$1,P2&gt;=$AC$8,$AC$1,P2&gt;=$AB$8,$AB$1,P2&gt;=$AA$8,$AA$1,P2&gt;=$Z$8,$Z$1,P2&gt;=$Y$8,$Y$1,P2&gt;=$X$8,$X$1,P2&gt;=$W$8,$W$1,P2&lt;$W$2,$V$1),(IF(AND($N$2&gt;=$T$9,$N$2&lt;$U$9),_xlfn.IFS(P2&gt;=$AD$9,$AD$1,P2&gt;=$AC$9,$AC$1,P2&gt;=$AB$9,$AB$1,P2&gt;=$AA$9,$AA$1,P2&gt;=$Z$9,$Z$1,P2&gt;=$Y$9,$Y$1,P2&gt;=$X$9,$X$1,P2&gt;=$W$9,$W$1),$W$1))))))))))))))),IF(AND($N$2&gt;=$T$2,$N$2&lt;=$U$2),IF(P2&gt;=$W$2,$W$1,$V$1),IF(AND($N$2&gt;=$T$3,$N$2&lt;$U$3),IF(P2&gt;=$W$3,$W$1,$V$1),IF(AND($N$2&gt;=$T$4,$N$2&lt;$U$4),IF(P2&gt;=$W$4,$W$1,$V$1),IF(AND($N$2&gt;=$T$5,$N$2&lt;$U$5),IF(P2&gt;=$W$5,$W$1,$V$1),IF(AND($N$2&gt;=$T$6,$N$2&lt;$U$6),IF(P2&gt;=$W$6,$W$1,$V$1),IF(AND($N$2&gt;=$T$7,$N$2&lt;$U$7),IF(P2&gt;=$W$7,$W$1,$V$1),IF(AND($N$2&gt;=$T$8,$N$2&lt;$U$8),IF(P2&gt;=$W$8,$W$1,$V$1),IF(AND($N$2&gt;=$T$9,$N$2&lt;$U$9),IF(P2&gt;=$W$9,$W$1,$V$1),""))))))))),"")</f>
        <v>#NAME?</v>
      </c>
      <c r="M2" s="9" t="e">
        <f t="array" aca="1" ref="M2" ca="1">IF(E2&lt;&gt;"",IF(AND(E2&lt;&gt;"GR",E2&gt;=40,J2&gt;=30),_xlfn.IFS(Q2&gt;=$AG$2,$AD$19,Q2&gt;=$AG$3,$AC$19,Q2&gt;=$AG$4,$AB$19,Q2&gt;=$AG$5,$AA$19,Q2&gt;=$AG$6,$Z$19,Q2&gt;=$AG$7,$Y$19,Q2&gt;=$AG$8,$X$19,Q2&gt;=$AG$9,$V$19),L2),"")</f>
        <v>#NAME?</v>
      </c>
      <c r="N2" s="9">
        <f>ROUND((SUMIF(I2:I331,"&gt;=20"))/(COUNTIF(I2:I331,"&gt;=20")),2)</f>
        <v>46.72</v>
      </c>
      <c r="O2" s="9">
        <f>ROUND((1/(COUNTIF($I$2:$I$331,"&gt;=20")))*(SQRT((COUNTIF(I2:I331,"&gt;=20")*SUMIF(K2:K331,"&gt;=400"))-((SUMIF(I2:I331,"&gt;=20"))*(SUMIF(I2:I331,"&gt;=20"))))),2)</f>
        <v>14.58</v>
      </c>
      <c r="P2" s="9">
        <f t="shared" ref="P2:P65" si="2">IF(I2&gt;0,ROUND((10*((I2-$N$2)/$O$2)+50),0),0)</f>
        <v>76</v>
      </c>
      <c r="Q2" s="9">
        <f t="shared" ref="Q2:Q65" si="3">IF(AND(E2&lt;&gt;"",E2&lt;&gt;"GR"),IF(J2&gt;0,ROUND((10*((J2-$N$2)/$O$2)+50),0),0),P2)</f>
        <v>76</v>
      </c>
      <c r="R2" s="9">
        <f t="shared" ref="R2:R65" si="4">ROUND(((I2-$N$2)/$O$2),2)</f>
        <v>2.56</v>
      </c>
      <c r="T2" s="4">
        <v>80</v>
      </c>
      <c r="U2" s="4">
        <v>100</v>
      </c>
      <c r="V2" s="4" t="s">
        <v>13</v>
      </c>
      <c r="W2" s="4">
        <v>22</v>
      </c>
      <c r="X2" s="4">
        <v>27</v>
      </c>
      <c r="Y2" s="4">
        <v>32</v>
      </c>
      <c r="Z2" s="4">
        <v>37</v>
      </c>
      <c r="AA2" s="4">
        <v>42</v>
      </c>
      <c r="AB2" s="4">
        <v>47</v>
      </c>
      <c r="AC2" s="4">
        <v>52</v>
      </c>
      <c r="AD2" s="4">
        <v>57</v>
      </c>
      <c r="AF2" s="5" t="s">
        <v>0</v>
      </c>
      <c r="AG2" s="9" t="e">
        <f t="array" aca="1" ref="AG2" ca="1">MIN(IF($L$2:$L$331=$AD$19,$P$2:$P$331))</f>
        <v>#NAME?</v>
      </c>
      <c r="AH2" s="9"/>
      <c r="AI2" s="9"/>
    </row>
    <row r="3" spans="1:35" x14ac:dyDescent="0.25">
      <c r="A3" s="3" t="s">
        <v>8</v>
      </c>
      <c r="B3" s="3">
        <v>2</v>
      </c>
      <c r="C3" s="3">
        <v>75</v>
      </c>
      <c r="D3" s="3">
        <v>87</v>
      </c>
      <c r="E3" s="3" t="s">
        <v>34</v>
      </c>
      <c r="F3" s="22">
        <f t="shared" ref="F3:F66" si="5">IF(E3="GR",D3,E3)</f>
        <v>87</v>
      </c>
      <c r="G3" s="22">
        <f t="shared" ref="G3:G66" si="6">IF(C3="GR",0,C3)</f>
        <v>75</v>
      </c>
      <c r="H3" s="22">
        <f t="shared" ref="H3:H66" si="7">IF(D3="GR",0,D3)</f>
        <v>87</v>
      </c>
      <c r="I3" s="9">
        <f t="shared" ref="I3:I66" si="8">(G3*0.4)+(H3*0.6)</f>
        <v>82.199999999999989</v>
      </c>
      <c r="J3" s="9">
        <f t="shared" si="0"/>
        <v>82.2</v>
      </c>
      <c r="K3" s="10">
        <f t="shared" si="1"/>
        <v>6756.8399999999983</v>
      </c>
      <c r="L3" s="9" t="e">
        <f t="array" aca="1" ref="L3" ca="1">IF(D3&lt;&gt;"",IF(AND(H3&gt;=40,I3&gt;=30),IF(AND($N$2&gt;=$T$2,$N$2&lt;=$U$2),_xlfn.IFS(P3&gt;=$AD$2,$AD$1,P3&gt;=$AC$2,$AC$1,P3&gt;=$AB$2,$AB$1,P3&gt;=$AA$2,$AA$1,P3&gt;=$Z$2,$Z$1,P3&gt;=$Y$2,$Y$1,P3&gt;=$X$2,$X$1,P3&gt;=$W$2,$W$1,P3&lt;$W$2,$V$1),(IF(AND($N$2&gt;=$T$3,$N$2&lt;$U$3),_xlfn.IFS(P3&gt;=$AD$3,$AD$1,P3&gt;=$AC$3,$AC$1,P3&gt;=$AB$3,$AB$1,P3&gt;=$AA$3,$AA$1,P3&gt;=$Z$3,$Z$1,P3&gt;=$Y$3,$Y$1,P3&gt;=$X$3,$X$1,P3&gt;=$W$3,$W$1,P3&lt;$W$2,$V$1),(IF(AND($N$2&gt;=$T$4,$N$2&lt;$U$4),_xlfn.IFS(P3&gt;=$AD$4,$AD$1,P3&gt;=$AC$4,$AC$1,P3&gt;=$AB$4,$AB$1,P3&gt;=$AA$4,$AA$1,P3&gt;=$Z$4,$Z$1,P3&gt;=$Y$4,$Y$1,P3&gt;=$X$4,$X$1,P3&gt;=$W$4,$W$1,P3&lt;$W$2,$V$1),(IF(AND($N$2&gt;=$T$5,$N$2&lt;$U$5),_xlfn.IFS(P3&gt;=$AD$5,$AD$1,P3&gt;=$AC$5,$AC$1,P3&gt;=$AB$5,$AB$1,P3&gt;=$AA$5,$AA$1,P3&gt;=$Z$5,$Z$1,P3&gt;=$Y$5,$Y$1,P3&gt;=$X$5,$X$1,P3&gt;=$W$5,$W$1,P3&lt;$W$2,$V$1),(IF(AND($N$2&gt;=$T$6,$N$2&lt;$U$6),_xlfn.IFS(P3&gt;=$AD$6,$AD$1,P3&gt;=$AC$6,$AC$1,P3&gt;=$AB$6,$AB$1,P3&gt;=$AA$6,$AA$1,P3&gt;=$Z$6,$Z$1,P3&gt;=$Y$6,$Y$1,P3&gt;=$X$6,$X$1,P3&gt;=$W$6,$W$1,P3&lt;$W$2,$V$1),(IF(AND($N$2&gt;=$T$7,$N$2&lt;$U$7),_xlfn.IFS(P3&gt;=$AD$7,$AD$1,P3&gt;=$AC$7,$AC$1,P3&gt;=$AB$7,$AB$1,P3&gt;=$AA$7,$AA$1,P3&gt;=$Z$7,$Z$1,P3&gt;=$Y$7,$Y$1,P3&gt;=$X$7,$X$1,P3&gt;=$W$7,$W$1,P3&lt;$W$2,$V$1),(IF(AND($N$2&gt;=$T$8,$N$2&lt;$U$8),_xlfn.IFS(P3&gt;=$AD$8,$AD$1,P3&gt;=$AC$8,$AC$1,P3&gt;=$AB$8,$AB$1,P3&gt;=$AA$8,$AA$1,P3&gt;=$Z$8,$Z$1,P3&gt;=$Y$8,$Y$1,P3&gt;=$X$8,$X$1,P3&gt;=$W$8,$W$1,P3&lt;$W$2,$V$1),(IF(AND($N$2&gt;=$T$9,$N$2&lt;$U$9),_xlfn.IFS(P3&gt;=$AD$9,$AD$1,P3&gt;=$AC$9,$AC$1,P3&gt;=$AB$9,$AB$1,P3&gt;=$AA$9,$AA$1,P3&gt;=$Z$9,$Z$1,P3&gt;=$Y$9,$Y$1,P3&gt;=$X$9,$X$1,P3&gt;=$W$9,$W$1),$W$1))))))))))))))),IF(AND($N$2&gt;=$T$2,$N$2&lt;=$U$2),IF(P3&gt;=$W$2,$W$1,$V$1),IF(AND($N$2&gt;=$T$3,$N$2&lt;$U$3),IF(P3&gt;=$W$3,$W$1,$V$1),IF(AND($N$2&gt;=$T$4,$N$2&lt;$U$4),IF(P3&gt;=$W$4,$W$1,$V$1),IF(AND($N$2&gt;=$T$5,$N$2&lt;$U$5),IF(P3&gt;=$W$5,$W$1,$V$1),IF(AND($N$2&gt;=$T$6,$N$2&lt;$U$6),IF(P3&gt;=$W$6,$W$1,$V$1),IF(AND($N$2&gt;=$T$7,$N$2&lt;$U$7),IF(P3&gt;=$W$7,$W$1,$V$1),IF(AND($N$2&gt;=$T$8,$N$2&lt;$U$8),IF(P3&gt;=$W$8,$W$1,$V$1),IF(AND($N$2&gt;=$T$9,$N$2&lt;$U$9),IF(P3&gt;=$W$9,$W$1,$V$1),""))))))))),"")</f>
        <v>#NAME?</v>
      </c>
      <c r="M3" s="9" t="e">
        <f t="array" aca="1" ref="M3" ca="1">IF(E3&lt;&gt;"",IF(AND(E3&lt;&gt;"GR",E3&gt;=40,J3&gt;=30),_xlfn.IFS(Q3&gt;=$AG$2,$AD$19,Q3&gt;=$AG$3,$AC$19,Q3&gt;=$AG$4,$AB$19,Q3&gt;=$AG$5,$AA$19,Q3&gt;=$AG$6,$Z$19,Q3&gt;=$AG$7,$Y$19,Q3&gt;=$AG$8,$X$19,Q3&gt;=$AG$9,$V$19),L3),"")</f>
        <v>#NAME?</v>
      </c>
      <c r="N3" s="36" t="s">
        <v>30</v>
      </c>
      <c r="O3" s="37"/>
      <c r="P3" s="9">
        <f t="shared" si="2"/>
        <v>74</v>
      </c>
      <c r="Q3" s="9">
        <f t="shared" si="3"/>
        <v>74</v>
      </c>
      <c r="R3" s="9">
        <f t="shared" si="4"/>
        <v>2.4300000000000002</v>
      </c>
      <c r="T3" s="4">
        <v>70</v>
      </c>
      <c r="U3" s="4">
        <v>80</v>
      </c>
      <c r="V3" s="4" t="s">
        <v>14</v>
      </c>
      <c r="W3" s="4">
        <v>24</v>
      </c>
      <c r="X3" s="4">
        <v>29</v>
      </c>
      <c r="Y3" s="4">
        <v>34</v>
      </c>
      <c r="Z3" s="4">
        <v>39</v>
      </c>
      <c r="AA3" s="4">
        <v>44</v>
      </c>
      <c r="AB3" s="4">
        <v>49</v>
      </c>
      <c r="AC3" s="4">
        <v>54</v>
      </c>
      <c r="AD3" s="4">
        <v>59</v>
      </c>
      <c r="AF3" s="5" t="s">
        <v>1</v>
      </c>
      <c r="AG3" s="9" t="e">
        <f t="array" aca="1" ref="AG3" ca="1">MIN(IF($L$2:$L$331=$AC$19,$P$2:$P$331))</f>
        <v>#NAME?</v>
      </c>
      <c r="AH3" s="9"/>
      <c r="AI3" s="9"/>
    </row>
    <row r="4" spans="1:35" x14ac:dyDescent="0.25">
      <c r="A4" s="3" t="s">
        <v>8</v>
      </c>
      <c r="B4" s="3">
        <v>3</v>
      </c>
      <c r="C4" s="3">
        <v>70</v>
      </c>
      <c r="D4" s="3">
        <v>87</v>
      </c>
      <c r="E4" s="3" t="s">
        <v>34</v>
      </c>
      <c r="F4" s="22">
        <f t="shared" si="5"/>
        <v>87</v>
      </c>
      <c r="G4" s="22">
        <f t="shared" si="6"/>
        <v>70</v>
      </c>
      <c r="H4" s="22">
        <f t="shared" si="7"/>
        <v>87</v>
      </c>
      <c r="I4" s="9">
        <f t="shared" si="8"/>
        <v>80.199999999999989</v>
      </c>
      <c r="J4" s="9">
        <f t="shared" si="0"/>
        <v>80.2</v>
      </c>
      <c r="K4" s="10">
        <f t="shared" si="1"/>
        <v>6432.0399999999981</v>
      </c>
      <c r="L4" s="9" t="e">
        <f t="array" aca="1" ref="L4" ca="1">IF(D4&lt;&gt;"",IF(AND(H4&gt;=40,I4&gt;=30),IF(AND($N$2&gt;=$T$2,$N$2&lt;=$U$2),_xlfn.IFS(P4&gt;=$AD$2,$AD$1,P4&gt;=$AC$2,$AC$1,P4&gt;=$AB$2,$AB$1,P4&gt;=$AA$2,$AA$1,P4&gt;=$Z$2,$Z$1,P4&gt;=$Y$2,$Y$1,P4&gt;=$X$2,$X$1,P4&gt;=$W$2,$W$1,P4&lt;$W$2,$V$1),(IF(AND($N$2&gt;=$T$3,$N$2&lt;$U$3),_xlfn.IFS(P4&gt;=$AD$3,$AD$1,P4&gt;=$AC$3,$AC$1,P4&gt;=$AB$3,$AB$1,P4&gt;=$AA$3,$AA$1,P4&gt;=$Z$3,$Z$1,P4&gt;=$Y$3,$Y$1,P4&gt;=$X$3,$X$1,P4&gt;=$W$3,$W$1,P4&lt;$W$2,$V$1),(IF(AND($N$2&gt;=$T$4,$N$2&lt;$U$4),_xlfn.IFS(P4&gt;=$AD$4,$AD$1,P4&gt;=$AC$4,$AC$1,P4&gt;=$AB$4,$AB$1,P4&gt;=$AA$4,$AA$1,P4&gt;=$Z$4,$Z$1,P4&gt;=$Y$4,$Y$1,P4&gt;=$X$4,$X$1,P4&gt;=$W$4,$W$1,P4&lt;$W$2,$V$1),(IF(AND($N$2&gt;=$T$5,$N$2&lt;$U$5),_xlfn.IFS(P4&gt;=$AD$5,$AD$1,P4&gt;=$AC$5,$AC$1,P4&gt;=$AB$5,$AB$1,P4&gt;=$AA$5,$AA$1,P4&gt;=$Z$5,$Z$1,P4&gt;=$Y$5,$Y$1,P4&gt;=$X$5,$X$1,P4&gt;=$W$5,$W$1,P4&lt;$W$2,$V$1),(IF(AND($N$2&gt;=$T$6,$N$2&lt;$U$6),_xlfn.IFS(P4&gt;=$AD$6,$AD$1,P4&gt;=$AC$6,$AC$1,P4&gt;=$AB$6,$AB$1,P4&gt;=$AA$6,$AA$1,P4&gt;=$Z$6,$Z$1,P4&gt;=$Y$6,$Y$1,P4&gt;=$X$6,$X$1,P4&gt;=$W$6,$W$1,P4&lt;$W$2,$V$1),(IF(AND($N$2&gt;=$T$7,$N$2&lt;$U$7),_xlfn.IFS(P4&gt;=$AD$7,$AD$1,P4&gt;=$AC$7,$AC$1,P4&gt;=$AB$7,$AB$1,P4&gt;=$AA$7,$AA$1,P4&gt;=$Z$7,$Z$1,P4&gt;=$Y$7,$Y$1,P4&gt;=$X$7,$X$1,P4&gt;=$W$7,$W$1,P4&lt;$W$2,$V$1),(IF(AND($N$2&gt;=$T$8,$N$2&lt;$U$8),_xlfn.IFS(P4&gt;=$AD$8,$AD$1,P4&gt;=$AC$8,$AC$1,P4&gt;=$AB$8,$AB$1,P4&gt;=$AA$8,$AA$1,P4&gt;=$Z$8,$Z$1,P4&gt;=$Y$8,$Y$1,P4&gt;=$X$8,$X$1,P4&gt;=$W$8,$W$1,P4&lt;$W$2,$V$1),(IF(AND($N$2&gt;=$T$9,$N$2&lt;$U$9),_xlfn.IFS(P4&gt;=$AD$9,$AD$1,P4&gt;=$AC$9,$AC$1,P4&gt;=$AB$9,$AB$1,P4&gt;=$AA$9,$AA$1,P4&gt;=$Z$9,$Z$1,P4&gt;=$Y$9,$Y$1,P4&gt;=$X$9,$X$1,P4&gt;=$W$9,$W$1),$W$1))))))))))))))),IF(AND($N$2&gt;=$T$2,$N$2&lt;=$U$2),IF(P4&gt;=$W$2,$W$1,$V$1),IF(AND($N$2&gt;=$T$3,$N$2&lt;$U$3),IF(P4&gt;=$W$3,$W$1,$V$1),IF(AND($N$2&gt;=$T$4,$N$2&lt;$U$4),IF(P4&gt;=$W$4,$W$1,$V$1),IF(AND($N$2&gt;=$T$5,$N$2&lt;$U$5),IF(P4&gt;=$W$5,$W$1,$V$1),IF(AND($N$2&gt;=$T$6,$N$2&lt;$U$6),IF(P4&gt;=$W$6,$W$1,$V$1),IF(AND($N$2&gt;=$T$7,$N$2&lt;$U$7),IF(P4&gt;=$W$7,$W$1,$V$1),IF(AND($N$2&gt;=$T$8,$N$2&lt;$U$8),IF(P4&gt;=$W$8,$W$1,$V$1),IF(AND($N$2&gt;=$T$9,$N$2&lt;$U$9),IF(P4&gt;=$W$9,$W$1,$V$1),""))))))))),"")</f>
        <v>#NAME?</v>
      </c>
      <c r="M4" s="9" t="e">
        <f t="array" aca="1" ref="M4" ca="1">IF(E4&lt;&gt;"",IF(AND(E4&lt;&gt;"GR",E4&gt;=40,J4&gt;=30),_xlfn.IFS(Q4&gt;=$AG$2,$AD$19,Q4&gt;=$AG$3,$AC$19,Q4&gt;=$AG$4,$AB$19,Q4&gt;=$AG$5,$AA$19,Q4&gt;=$AG$6,$Z$19,Q4&gt;=$AG$7,$Y$19,Q4&gt;=$AG$8,$X$19,Q4&gt;=$AG$9,$V$19),L4),"")</f>
        <v>#NAME?</v>
      </c>
      <c r="N4" s="36">
        <f>COUNTIF(I2:I331,"&gt;=20")</f>
        <v>230</v>
      </c>
      <c r="O4" s="37"/>
      <c r="P4" s="9">
        <f t="shared" si="2"/>
        <v>73</v>
      </c>
      <c r="Q4" s="9">
        <f t="shared" si="3"/>
        <v>73</v>
      </c>
      <c r="R4" s="9">
        <f t="shared" si="4"/>
        <v>2.2999999999999998</v>
      </c>
      <c r="T4" s="4">
        <v>62.5</v>
      </c>
      <c r="U4" s="4">
        <v>70</v>
      </c>
      <c r="V4" s="4" t="s">
        <v>15</v>
      </c>
      <c r="W4" s="4">
        <v>26</v>
      </c>
      <c r="X4" s="4">
        <v>31</v>
      </c>
      <c r="Y4" s="4">
        <v>36</v>
      </c>
      <c r="Z4" s="4">
        <v>41</v>
      </c>
      <c r="AA4" s="4">
        <v>46</v>
      </c>
      <c r="AB4" s="4">
        <v>51</v>
      </c>
      <c r="AC4" s="4">
        <v>56</v>
      </c>
      <c r="AD4" s="4">
        <v>61</v>
      </c>
      <c r="AF4" s="5" t="s">
        <v>2</v>
      </c>
      <c r="AG4" s="9" t="e">
        <f t="array" aca="1" ref="AG4" ca="1">MIN(IF($L$2:$L$331=$AB$19,$P$2:$P$331))</f>
        <v>#NAME?</v>
      </c>
      <c r="AH4" s="9"/>
      <c r="AI4" s="9"/>
    </row>
    <row r="5" spans="1:35" x14ac:dyDescent="0.25">
      <c r="A5" s="3" t="s">
        <v>8</v>
      </c>
      <c r="B5" s="3">
        <v>4</v>
      </c>
      <c r="C5" s="3">
        <v>62</v>
      </c>
      <c r="D5" s="3">
        <v>92</v>
      </c>
      <c r="E5" s="3" t="s">
        <v>34</v>
      </c>
      <c r="F5" s="22">
        <f t="shared" si="5"/>
        <v>92</v>
      </c>
      <c r="G5" s="22">
        <f t="shared" si="6"/>
        <v>62</v>
      </c>
      <c r="H5" s="22">
        <f t="shared" si="7"/>
        <v>92</v>
      </c>
      <c r="I5" s="9">
        <f t="shared" si="8"/>
        <v>80</v>
      </c>
      <c r="J5" s="9">
        <f t="shared" si="0"/>
        <v>80</v>
      </c>
      <c r="K5" s="10">
        <f t="shared" si="1"/>
        <v>6400</v>
      </c>
      <c r="L5" s="9" t="e">
        <f t="array" aca="1" ref="L5" ca="1">IF(D5&lt;&gt;"",IF(AND(H5&gt;=40,I5&gt;=30),IF(AND($N$2&gt;=$T$2,$N$2&lt;=$U$2),_xlfn.IFS(P5&gt;=$AD$2,$AD$1,P5&gt;=$AC$2,$AC$1,P5&gt;=$AB$2,$AB$1,P5&gt;=$AA$2,$AA$1,P5&gt;=$Z$2,$Z$1,P5&gt;=$Y$2,$Y$1,P5&gt;=$X$2,$X$1,P5&gt;=$W$2,$W$1,P5&lt;$W$2,$V$1),(IF(AND($N$2&gt;=$T$3,$N$2&lt;$U$3),_xlfn.IFS(P5&gt;=$AD$3,$AD$1,P5&gt;=$AC$3,$AC$1,P5&gt;=$AB$3,$AB$1,P5&gt;=$AA$3,$AA$1,P5&gt;=$Z$3,$Z$1,P5&gt;=$Y$3,$Y$1,P5&gt;=$X$3,$X$1,P5&gt;=$W$3,$W$1,P5&lt;$W$2,$V$1),(IF(AND($N$2&gt;=$T$4,$N$2&lt;$U$4),_xlfn.IFS(P5&gt;=$AD$4,$AD$1,P5&gt;=$AC$4,$AC$1,P5&gt;=$AB$4,$AB$1,P5&gt;=$AA$4,$AA$1,P5&gt;=$Z$4,$Z$1,P5&gt;=$Y$4,$Y$1,P5&gt;=$X$4,$X$1,P5&gt;=$W$4,$W$1,P5&lt;$W$2,$V$1),(IF(AND($N$2&gt;=$T$5,$N$2&lt;$U$5),_xlfn.IFS(P5&gt;=$AD$5,$AD$1,P5&gt;=$AC$5,$AC$1,P5&gt;=$AB$5,$AB$1,P5&gt;=$AA$5,$AA$1,P5&gt;=$Z$5,$Z$1,P5&gt;=$Y$5,$Y$1,P5&gt;=$X$5,$X$1,P5&gt;=$W$5,$W$1,P5&lt;$W$2,$V$1),(IF(AND($N$2&gt;=$T$6,$N$2&lt;$U$6),_xlfn.IFS(P5&gt;=$AD$6,$AD$1,P5&gt;=$AC$6,$AC$1,P5&gt;=$AB$6,$AB$1,P5&gt;=$AA$6,$AA$1,P5&gt;=$Z$6,$Z$1,P5&gt;=$Y$6,$Y$1,P5&gt;=$X$6,$X$1,P5&gt;=$W$6,$W$1,P5&lt;$W$2,$V$1),(IF(AND($N$2&gt;=$T$7,$N$2&lt;$U$7),_xlfn.IFS(P5&gt;=$AD$7,$AD$1,P5&gt;=$AC$7,$AC$1,P5&gt;=$AB$7,$AB$1,P5&gt;=$AA$7,$AA$1,P5&gt;=$Z$7,$Z$1,P5&gt;=$Y$7,$Y$1,P5&gt;=$X$7,$X$1,P5&gt;=$W$7,$W$1,P5&lt;$W$2,$V$1),(IF(AND($N$2&gt;=$T$8,$N$2&lt;$U$8),_xlfn.IFS(P5&gt;=$AD$8,$AD$1,P5&gt;=$AC$8,$AC$1,P5&gt;=$AB$8,$AB$1,P5&gt;=$AA$8,$AA$1,P5&gt;=$Z$8,$Z$1,P5&gt;=$Y$8,$Y$1,P5&gt;=$X$8,$X$1,P5&gt;=$W$8,$W$1,P5&lt;$W$2,$V$1),(IF(AND($N$2&gt;=$T$9,$N$2&lt;$U$9),_xlfn.IFS(P5&gt;=$AD$9,$AD$1,P5&gt;=$AC$9,$AC$1,P5&gt;=$AB$9,$AB$1,P5&gt;=$AA$9,$AA$1,P5&gt;=$Z$9,$Z$1,P5&gt;=$Y$9,$Y$1,P5&gt;=$X$9,$X$1,P5&gt;=$W$9,$W$1),$W$1))))))))))))))),IF(AND($N$2&gt;=$T$2,$N$2&lt;=$U$2),IF(P5&gt;=$W$2,$W$1,$V$1),IF(AND($N$2&gt;=$T$3,$N$2&lt;$U$3),IF(P5&gt;=$W$3,$W$1,$V$1),IF(AND($N$2&gt;=$T$4,$N$2&lt;$U$4),IF(P5&gt;=$W$4,$W$1,$V$1),IF(AND($N$2&gt;=$T$5,$N$2&lt;$U$5),IF(P5&gt;=$W$5,$W$1,$V$1),IF(AND($N$2&gt;=$T$6,$N$2&lt;$U$6),IF(P5&gt;=$W$6,$W$1,$V$1),IF(AND($N$2&gt;=$T$7,$N$2&lt;$U$7),IF(P5&gt;=$W$7,$W$1,$V$1),IF(AND($N$2&gt;=$T$8,$N$2&lt;$U$8),IF(P5&gt;=$W$8,$W$1,$V$1),IF(AND($N$2&gt;=$T$9,$N$2&lt;$U$9),IF(P5&gt;=$W$9,$W$1,$V$1),""))))))))),"")</f>
        <v>#NAME?</v>
      </c>
      <c r="M5" s="9" t="e">
        <f t="array" aca="1" ref="M5" ca="1">IF(E5&lt;&gt;"",IF(AND(E5&lt;&gt;"GR",E5&gt;=40,J5&gt;=30),_xlfn.IFS(Q5&gt;=$AG$2,$AD$19,Q5&gt;=$AG$3,$AC$19,Q5&gt;=$AG$4,$AB$19,Q5&gt;=$AG$5,$AA$19,Q5&gt;=$AG$6,$Z$19,Q5&gt;=$AG$7,$Y$19,Q5&gt;=$AG$8,$X$19,Q5&gt;=$AG$9,$V$19),L5),"")</f>
        <v>#NAME?</v>
      </c>
      <c r="N5" s="9"/>
      <c r="O5" s="9"/>
      <c r="P5" s="9">
        <f t="shared" si="2"/>
        <v>73</v>
      </c>
      <c r="Q5" s="9">
        <f t="shared" si="3"/>
        <v>73</v>
      </c>
      <c r="R5" s="9">
        <f t="shared" si="4"/>
        <v>2.2799999999999998</v>
      </c>
      <c r="T5" s="4">
        <v>57.5</v>
      </c>
      <c r="U5" s="4">
        <v>62.5</v>
      </c>
      <c r="V5" s="4" t="s">
        <v>16</v>
      </c>
      <c r="W5" s="4">
        <v>28</v>
      </c>
      <c r="X5" s="4">
        <v>33</v>
      </c>
      <c r="Y5" s="4">
        <v>38</v>
      </c>
      <c r="Z5" s="4">
        <v>43</v>
      </c>
      <c r="AA5" s="4">
        <v>48</v>
      </c>
      <c r="AB5" s="4">
        <v>53</v>
      </c>
      <c r="AC5" s="4">
        <v>58</v>
      </c>
      <c r="AD5" s="4">
        <v>63</v>
      </c>
      <c r="AF5" s="5" t="s">
        <v>3</v>
      </c>
      <c r="AG5" s="9" t="e">
        <f t="array" aca="1" ref="AG5" ca="1">MIN(IF($L$2:$L$331=$AA$19,$P$2:$P$331))</f>
        <v>#NAME?</v>
      </c>
      <c r="AH5" s="9"/>
      <c r="AI5" s="9"/>
    </row>
    <row r="6" spans="1:35" x14ac:dyDescent="0.25">
      <c r="A6" s="3" t="s">
        <v>8</v>
      </c>
      <c r="B6" s="3">
        <v>5</v>
      </c>
      <c r="C6" s="3">
        <v>63</v>
      </c>
      <c r="D6" s="3">
        <v>89</v>
      </c>
      <c r="E6" s="3" t="s">
        <v>34</v>
      </c>
      <c r="F6" s="22">
        <f t="shared" si="5"/>
        <v>89</v>
      </c>
      <c r="G6" s="22">
        <f t="shared" si="6"/>
        <v>63</v>
      </c>
      <c r="H6" s="22">
        <f t="shared" si="7"/>
        <v>89</v>
      </c>
      <c r="I6" s="9">
        <f t="shared" si="8"/>
        <v>78.599999999999994</v>
      </c>
      <c r="J6" s="9">
        <f t="shared" si="0"/>
        <v>78.599999999999994</v>
      </c>
      <c r="K6" s="10">
        <f t="shared" si="1"/>
        <v>6177.9599999999991</v>
      </c>
      <c r="L6" s="9" t="e">
        <f t="array" aca="1" ref="L6" ca="1">IF(D6&lt;&gt;"",IF(AND(H6&gt;=40,I6&gt;=30),IF(AND($N$2&gt;=$T$2,$N$2&lt;=$U$2),_xlfn.IFS(P6&gt;=$AD$2,$AD$1,P6&gt;=$AC$2,$AC$1,P6&gt;=$AB$2,$AB$1,P6&gt;=$AA$2,$AA$1,P6&gt;=$Z$2,$Z$1,P6&gt;=$Y$2,$Y$1,P6&gt;=$X$2,$X$1,P6&gt;=$W$2,$W$1,P6&lt;$W$2,$V$1),(IF(AND($N$2&gt;=$T$3,$N$2&lt;$U$3),_xlfn.IFS(P6&gt;=$AD$3,$AD$1,P6&gt;=$AC$3,$AC$1,P6&gt;=$AB$3,$AB$1,P6&gt;=$AA$3,$AA$1,P6&gt;=$Z$3,$Z$1,P6&gt;=$Y$3,$Y$1,P6&gt;=$X$3,$X$1,P6&gt;=$W$3,$W$1,P6&lt;$W$2,$V$1),(IF(AND($N$2&gt;=$T$4,$N$2&lt;$U$4),_xlfn.IFS(P6&gt;=$AD$4,$AD$1,P6&gt;=$AC$4,$AC$1,P6&gt;=$AB$4,$AB$1,P6&gt;=$AA$4,$AA$1,P6&gt;=$Z$4,$Z$1,P6&gt;=$Y$4,$Y$1,P6&gt;=$X$4,$X$1,P6&gt;=$W$4,$W$1,P6&lt;$W$2,$V$1),(IF(AND($N$2&gt;=$T$5,$N$2&lt;$U$5),_xlfn.IFS(P6&gt;=$AD$5,$AD$1,P6&gt;=$AC$5,$AC$1,P6&gt;=$AB$5,$AB$1,P6&gt;=$AA$5,$AA$1,P6&gt;=$Z$5,$Z$1,P6&gt;=$Y$5,$Y$1,P6&gt;=$X$5,$X$1,P6&gt;=$W$5,$W$1,P6&lt;$W$2,$V$1),(IF(AND($N$2&gt;=$T$6,$N$2&lt;$U$6),_xlfn.IFS(P6&gt;=$AD$6,$AD$1,P6&gt;=$AC$6,$AC$1,P6&gt;=$AB$6,$AB$1,P6&gt;=$AA$6,$AA$1,P6&gt;=$Z$6,$Z$1,P6&gt;=$Y$6,$Y$1,P6&gt;=$X$6,$X$1,P6&gt;=$W$6,$W$1,P6&lt;$W$2,$V$1),(IF(AND($N$2&gt;=$T$7,$N$2&lt;$U$7),_xlfn.IFS(P6&gt;=$AD$7,$AD$1,P6&gt;=$AC$7,$AC$1,P6&gt;=$AB$7,$AB$1,P6&gt;=$AA$7,$AA$1,P6&gt;=$Z$7,$Z$1,P6&gt;=$Y$7,$Y$1,P6&gt;=$X$7,$X$1,P6&gt;=$W$7,$W$1,P6&lt;$W$2,$V$1),(IF(AND($N$2&gt;=$T$8,$N$2&lt;$U$8),_xlfn.IFS(P6&gt;=$AD$8,$AD$1,P6&gt;=$AC$8,$AC$1,P6&gt;=$AB$8,$AB$1,P6&gt;=$AA$8,$AA$1,P6&gt;=$Z$8,$Z$1,P6&gt;=$Y$8,$Y$1,P6&gt;=$X$8,$X$1,P6&gt;=$W$8,$W$1,P6&lt;$W$2,$V$1),(IF(AND($N$2&gt;=$T$9,$N$2&lt;$U$9),_xlfn.IFS(P6&gt;=$AD$9,$AD$1,P6&gt;=$AC$9,$AC$1,P6&gt;=$AB$9,$AB$1,P6&gt;=$AA$9,$AA$1,P6&gt;=$Z$9,$Z$1,P6&gt;=$Y$9,$Y$1,P6&gt;=$X$9,$X$1,P6&gt;=$W$9,$W$1),$W$1))))))))))))))),IF(AND($N$2&gt;=$T$2,$N$2&lt;=$U$2),IF(P6&gt;=$W$2,$W$1,$V$1),IF(AND($N$2&gt;=$T$3,$N$2&lt;$U$3),IF(P6&gt;=$W$3,$W$1,$V$1),IF(AND($N$2&gt;=$T$4,$N$2&lt;$U$4),IF(P6&gt;=$W$4,$W$1,$V$1),IF(AND($N$2&gt;=$T$5,$N$2&lt;$U$5),IF(P6&gt;=$W$5,$W$1,$V$1),IF(AND($N$2&gt;=$T$6,$N$2&lt;$U$6),IF(P6&gt;=$W$6,$W$1,$V$1),IF(AND($N$2&gt;=$T$7,$N$2&lt;$U$7),IF(P6&gt;=$W$7,$W$1,$V$1),IF(AND($N$2&gt;=$T$8,$N$2&lt;$U$8),IF(P6&gt;=$W$8,$W$1,$V$1),IF(AND($N$2&gt;=$T$9,$N$2&lt;$U$9),IF(P6&gt;=$W$9,$W$1,$V$1),""))))))))),"")</f>
        <v>#NAME?</v>
      </c>
      <c r="M6" s="9" t="e">
        <f t="array" aca="1" ref="M6" ca="1">IF(E6&lt;&gt;"",IF(AND(E6&lt;&gt;"GR",E6&gt;=40,J6&gt;=30),_xlfn.IFS(Q6&gt;=$AG$2,$AD$19,Q6&gt;=$AG$3,$AC$19,Q6&gt;=$AG$4,$AB$19,Q6&gt;=$AG$5,$AA$19,Q6&gt;=$AG$6,$Z$19,Q6&gt;=$AG$7,$Y$19,Q6&gt;=$AG$8,$X$19,Q6&gt;=$AG$9,$V$19),L6),"")</f>
        <v>#NAME?</v>
      </c>
      <c r="N6" s="9"/>
      <c r="O6" s="9"/>
      <c r="P6" s="9">
        <f t="shared" si="2"/>
        <v>72</v>
      </c>
      <c r="Q6" s="9">
        <f t="shared" si="3"/>
        <v>72</v>
      </c>
      <c r="R6" s="9">
        <f t="shared" si="4"/>
        <v>2.19</v>
      </c>
      <c r="T6" s="4">
        <v>52.5</v>
      </c>
      <c r="U6" s="4">
        <v>57.5</v>
      </c>
      <c r="V6" s="4" t="s">
        <v>17</v>
      </c>
      <c r="W6" s="4">
        <v>30</v>
      </c>
      <c r="X6" s="4">
        <v>35</v>
      </c>
      <c r="Y6" s="4">
        <v>40</v>
      </c>
      <c r="Z6" s="4">
        <v>45</v>
      </c>
      <c r="AA6" s="4">
        <v>50</v>
      </c>
      <c r="AB6" s="4">
        <v>55</v>
      </c>
      <c r="AC6" s="4">
        <v>60</v>
      </c>
      <c r="AD6" s="4">
        <v>65</v>
      </c>
      <c r="AF6" s="5" t="s">
        <v>4</v>
      </c>
      <c r="AG6" s="9" t="e">
        <f t="array" aca="1" ref="AG6" ca="1">MIN(IF($L$2:$L$331=$Z$19,$P$2:$P$331))</f>
        <v>#NAME?</v>
      </c>
      <c r="AH6" s="9"/>
      <c r="AI6" s="9"/>
    </row>
    <row r="7" spans="1:35" x14ac:dyDescent="0.25">
      <c r="A7" s="3" t="s">
        <v>8</v>
      </c>
      <c r="B7" s="3">
        <v>6</v>
      </c>
      <c r="C7" s="3">
        <v>68</v>
      </c>
      <c r="D7" s="3">
        <v>82</v>
      </c>
      <c r="E7" s="3" t="s">
        <v>34</v>
      </c>
      <c r="F7" s="22">
        <f t="shared" si="5"/>
        <v>82</v>
      </c>
      <c r="G7" s="22">
        <f t="shared" si="6"/>
        <v>68</v>
      </c>
      <c r="H7" s="22">
        <f t="shared" si="7"/>
        <v>82</v>
      </c>
      <c r="I7" s="9">
        <f t="shared" si="8"/>
        <v>76.400000000000006</v>
      </c>
      <c r="J7" s="9">
        <f t="shared" si="0"/>
        <v>76.400000000000006</v>
      </c>
      <c r="K7" s="10">
        <f t="shared" si="1"/>
        <v>5836.9600000000009</v>
      </c>
      <c r="L7" s="9" t="e">
        <f t="array" aca="1" ref="L7" ca="1">IF(D7&lt;&gt;"",IF(AND(H7&gt;=40,I7&gt;=30),IF(AND($N$2&gt;=$T$2,$N$2&lt;=$U$2),_xlfn.IFS(P7&gt;=$AD$2,$AD$1,P7&gt;=$AC$2,$AC$1,P7&gt;=$AB$2,$AB$1,P7&gt;=$AA$2,$AA$1,P7&gt;=$Z$2,$Z$1,P7&gt;=$Y$2,$Y$1,P7&gt;=$X$2,$X$1,P7&gt;=$W$2,$W$1,P7&lt;$W$2,$V$1),(IF(AND($N$2&gt;=$T$3,$N$2&lt;$U$3),_xlfn.IFS(P7&gt;=$AD$3,$AD$1,P7&gt;=$AC$3,$AC$1,P7&gt;=$AB$3,$AB$1,P7&gt;=$AA$3,$AA$1,P7&gt;=$Z$3,$Z$1,P7&gt;=$Y$3,$Y$1,P7&gt;=$X$3,$X$1,P7&gt;=$W$3,$W$1,P7&lt;$W$2,$V$1),(IF(AND($N$2&gt;=$T$4,$N$2&lt;$U$4),_xlfn.IFS(P7&gt;=$AD$4,$AD$1,P7&gt;=$AC$4,$AC$1,P7&gt;=$AB$4,$AB$1,P7&gt;=$AA$4,$AA$1,P7&gt;=$Z$4,$Z$1,P7&gt;=$Y$4,$Y$1,P7&gt;=$X$4,$X$1,P7&gt;=$W$4,$W$1,P7&lt;$W$2,$V$1),(IF(AND($N$2&gt;=$T$5,$N$2&lt;$U$5),_xlfn.IFS(P7&gt;=$AD$5,$AD$1,P7&gt;=$AC$5,$AC$1,P7&gt;=$AB$5,$AB$1,P7&gt;=$AA$5,$AA$1,P7&gt;=$Z$5,$Z$1,P7&gt;=$Y$5,$Y$1,P7&gt;=$X$5,$X$1,P7&gt;=$W$5,$W$1,P7&lt;$W$2,$V$1),(IF(AND($N$2&gt;=$T$6,$N$2&lt;$U$6),_xlfn.IFS(P7&gt;=$AD$6,$AD$1,P7&gt;=$AC$6,$AC$1,P7&gt;=$AB$6,$AB$1,P7&gt;=$AA$6,$AA$1,P7&gt;=$Z$6,$Z$1,P7&gt;=$Y$6,$Y$1,P7&gt;=$X$6,$X$1,P7&gt;=$W$6,$W$1,P7&lt;$W$2,$V$1),(IF(AND($N$2&gt;=$T$7,$N$2&lt;$U$7),_xlfn.IFS(P7&gt;=$AD$7,$AD$1,P7&gt;=$AC$7,$AC$1,P7&gt;=$AB$7,$AB$1,P7&gt;=$AA$7,$AA$1,P7&gt;=$Z$7,$Z$1,P7&gt;=$Y$7,$Y$1,P7&gt;=$X$7,$X$1,P7&gt;=$W$7,$W$1,P7&lt;$W$2,$V$1),(IF(AND($N$2&gt;=$T$8,$N$2&lt;$U$8),_xlfn.IFS(P7&gt;=$AD$8,$AD$1,P7&gt;=$AC$8,$AC$1,P7&gt;=$AB$8,$AB$1,P7&gt;=$AA$8,$AA$1,P7&gt;=$Z$8,$Z$1,P7&gt;=$Y$8,$Y$1,P7&gt;=$X$8,$X$1,P7&gt;=$W$8,$W$1,P7&lt;$W$2,$V$1),(IF(AND($N$2&gt;=$T$9,$N$2&lt;$U$9),_xlfn.IFS(P7&gt;=$AD$9,$AD$1,P7&gt;=$AC$9,$AC$1,P7&gt;=$AB$9,$AB$1,P7&gt;=$AA$9,$AA$1,P7&gt;=$Z$9,$Z$1,P7&gt;=$Y$9,$Y$1,P7&gt;=$X$9,$X$1,P7&gt;=$W$9,$W$1),$W$1))))))))))))))),IF(AND($N$2&gt;=$T$2,$N$2&lt;=$U$2),IF(P7&gt;=$W$2,$W$1,$V$1),IF(AND($N$2&gt;=$T$3,$N$2&lt;$U$3),IF(P7&gt;=$W$3,$W$1,$V$1),IF(AND($N$2&gt;=$T$4,$N$2&lt;$U$4),IF(P7&gt;=$W$4,$W$1,$V$1),IF(AND($N$2&gt;=$T$5,$N$2&lt;$U$5),IF(P7&gt;=$W$5,$W$1,$V$1),IF(AND($N$2&gt;=$T$6,$N$2&lt;$U$6),IF(P7&gt;=$W$6,$W$1,$V$1),IF(AND($N$2&gt;=$T$7,$N$2&lt;$U$7),IF(P7&gt;=$W$7,$W$1,$V$1),IF(AND($N$2&gt;=$T$8,$N$2&lt;$U$8),IF(P7&gt;=$W$8,$W$1,$V$1),IF(AND($N$2&gt;=$T$9,$N$2&lt;$U$9),IF(P7&gt;=$W$9,$W$1,$V$1),""))))))))),"")</f>
        <v>#NAME?</v>
      </c>
      <c r="M7" s="9" t="e">
        <f t="array" aca="1" ref="M7" ca="1">IF(E7&lt;&gt;"",IF(AND(E7&lt;&gt;"GR",E7&gt;=40,J7&gt;=30),_xlfn.IFS(Q7&gt;=$AG$2,$AD$19,Q7&gt;=$AG$3,$AC$19,Q7&gt;=$AG$4,$AB$19,Q7&gt;=$AG$5,$AA$19,Q7&gt;=$AG$6,$Z$19,Q7&gt;=$AG$7,$Y$19,Q7&gt;=$AG$8,$X$19,Q7&gt;=$AG$9,$V$19),L7),"")</f>
        <v>#NAME?</v>
      </c>
      <c r="N7" s="9"/>
      <c r="O7" s="9"/>
      <c r="P7" s="9">
        <f t="shared" si="2"/>
        <v>70</v>
      </c>
      <c r="Q7" s="9">
        <f t="shared" si="3"/>
        <v>70</v>
      </c>
      <c r="R7" s="9">
        <f t="shared" si="4"/>
        <v>2.04</v>
      </c>
      <c r="T7" s="4">
        <v>47.5</v>
      </c>
      <c r="U7" s="4">
        <v>52.5</v>
      </c>
      <c r="V7" s="4" t="s">
        <v>18</v>
      </c>
      <c r="W7" s="4">
        <v>32</v>
      </c>
      <c r="X7" s="4">
        <v>37</v>
      </c>
      <c r="Y7" s="4">
        <v>42</v>
      </c>
      <c r="Z7" s="4">
        <v>47</v>
      </c>
      <c r="AA7" s="4">
        <v>52</v>
      </c>
      <c r="AB7" s="4">
        <v>57</v>
      </c>
      <c r="AC7" s="4">
        <v>62</v>
      </c>
      <c r="AD7" s="4">
        <v>67</v>
      </c>
      <c r="AF7" s="5" t="s">
        <v>5</v>
      </c>
      <c r="AG7" s="9" t="e">
        <f t="array" aca="1" ref="AG7" ca="1">MIN(IF($L$2:$L$331=$Y$19,$P$2:$P$331))</f>
        <v>#NAME?</v>
      </c>
      <c r="AH7" s="9"/>
      <c r="AI7" s="9"/>
    </row>
    <row r="8" spans="1:35" x14ac:dyDescent="0.25">
      <c r="A8" s="3" t="s">
        <v>8</v>
      </c>
      <c r="B8" s="3">
        <v>7</v>
      </c>
      <c r="C8" s="3">
        <v>68</v>
      </c>
      <c r="D8" s="3">
        <v>79</v>
      </c>
      <c r="E8" s="3" t="s">
        <v>34</v>
      </c>
      <c r="F8" s="22">
        <f t="shared" si="5"/>
        <v>79</v>
      </c>
      <c r="G8" s="22">
        <f t="shared" si="6"/>
        <v>68</v>
      </c>
      <c r="H8" s="22">
        <f t="shared" si="7"/>
        <v>79</v>
      </c>
      <c r="I8" s="9">
        <f t="shared" si="8"/>
        <v>74.599999999999994</v>
      </c>
      <c r="J8" s="9">
        <f t="shared" si="0"/>
        <v>74.599999999999994</v>
      </c>
      <c r="K8" s="10">
        <f t="shared" si="1"/>
        <v>5565.1599999999989</v>
      </c>
      <c r="L8" s="9" t="e">
        <f t="array" aca="1" ref="L8" ca="1">IF(D8&lt;&gt;"",IF(AND(H8&gt;=40,I8&gt;=30),IF(AND($N$2&gt;=$T$2,$N$2&lt;=$U$2),_xlfn.IFS(P8&gt;=$AD$2,$AD$1,P8&gt;=$AC$2,$AC$1,P8&gt;=$AB$2,$AB$1,P8&gt;=$AA$2,$AA$1,P8&gt;=$Z$2,$Z$1,P8&gt;=$Y$2,$Y$1,P8&gt;=$X$2,$X$1,P8&gt;=$W$2,$W$1,P8&lt;$W$2,$V$1),(IF(AND($N$2&gt;=$T$3,$N$2&lt;$U$3),_xlfn.IFS(P8&gt;=$AD$3,$AD$1,P8&gt;=$AC$3,$AC$1,P8&gt;=$AB$3,$AB$1,P8&gt;=$AA$3,$AA$1,P8&gt;=$Z$3,$Z$1,P8&gt;=$Y$3,$Y$1,P8&gt;=$X$3,$X$1,P8&gt;=$W$3,$W$1,P8&lt;$W$2,$V$1),(IF(AND($N$2&gt;=$T$4,$N$2&lt;$U$4),_xlfn.IFS(P8&gt;=$AD$4,$AD$1,P8&gt;=$AC$4,$AC$1,P8&gt;=$AB$4,$AB$1,P8&gt;=$AA$4,$AA$1,P8&gt;=$Z$4,$Z$1,P8&gt;=$Y$4,$Y$1,P8&gt;=$X$4,$X$1,P8&gt;=$W$4,$W$1,P8&lt;$W$2,$V$1),(IF(AND($N$2&gt;=$T$5,$N$2&lt;$U$5),_xlfn.IFS(P8&gt;=$AD$5,$AD$1,P8&gt;=$AC$5,$AC$1,P8&gt;=$AB$5,$AB$1,P8&gt;=$AA$5,$AA$1,P8&gt;=$Z$5,$Z$1,P8&gt;=$Y$5,$Y$1,P8&gt;=$X$5,$X$1,P8&gt;=$W$5,$W$1,P8&lt;$W$2,$V$1),(IF(AND($N$2&gt;=$T$6,$N$2&lt;$U$6),_xlfn.IFS(P8&gt;=$AD$6,$AD$1,P8&gt;=$AC$6,$AC$1,P8&gt;=$AB$6,$AB$1,P8&gt;=$AA$6,$AA$1,P8&gt;=$Z$6,$Z$1,P8&gt;=$Y$6,$Y$1,P8&gt;=$X$6,$X$1,P8&gt;=$W$6,$W$1,P8&lt;$W$2,$V$1),(IF(AND($N$2&gt;=$T$7,$N$2&lt;$U$7),_xlfn.IFS(P8&gt;=$AD$7,$AD$1,P8&gt;=$AC$7,$AC$1,P8&gt;=$AB$7,$AB$1,P8&gt;=$AA$7,$AA$1,P8&gt;=$Z$7,$Z$1,P8&gt;=$Y$7,$Y$1,P8&gt;=$X$7,$X$1,P8&gt;=$W$7,$W$1,P8&lt;$W$2,$V$1),(IF(AND($N$2&gt;=$T$8,$N$2&lt;$U$8),_xlfn.IFS(P8&gt;=$AD$8,$AD$1,P8&gt;=$AC$8,$AC$1,P8&gt;=$AB$8,$AB$1,P8&gt;=$AA$8,$AA$1,P8&gt;=$Z$8,$Z$1,P8&gt;=$Y$8,$Y$1,P8&gt;=$X$8,$X$1,P8&gt;=$W$8,$W$1,P8&lt;$W$2,$V$1),(IF(AND($N$2&gt;=$T$9,$N$2&lt;$U$9),_xlfn.IFS(P8&gt;=$AD$9,$AD$1,P8&gt;=$AC$9,$AC$1,P8&gt;=$AB$9,$AB$1,P8&gt;=$AA$9,$AA$1,P8&gt;=$Z$9,$Z$1,P8&gt;=$Y$9,$Y$1,P8&gt;=$X$9,$X$1,P8&gt;=$W$9,$W$1),$W$1))))))))))))))),IF(AND($N$2&gt;=$T$2,$N$2&lt;=$U$2),IF(P8&gt;=$W$2,$W$1,$V$1),IF(AND($N$2&gt;=$T$3,$N$2&lt;$U$3),IF(P8&gt;=$W$3,$W$1,$V$1),IF(AND($N$2&gt;=$T$4,$N$2&lt;$U$4),IF(P8&gt;=$W$4,$W$1,$V$1),IF(AND($N$2&gt;=$T$5,$N$2&lt;$U$5),IF(P8&gt;=$W$5,$W$1,$V$1),IF(AND($N$2&gt;=$T$6,$N$2&lt;$U$6),IF(P8&gt;=$W$6,$W$1,$V$1),IF(AND($N$2&gt;=$T$7,$N$2&lt;$U$7),IF(P8&gt;=$W$7,$W$1,$V$1),IF(AND($N$2&gt;=$T$8,$N$2&lt;$U$8),IF(P8&gt;=$W$8,$W$1,$V$1),IF(AND($N$2&gt;=$T$9,$N$2&lt;$U$9),IF(P8&gt;=$W$9,$W$1,$V$1),""))))))))),"")</f>
        <v>#NAME?</v>
      </c>
      <c r="M8" s="9" t="e">
        <f t="array" aca="1" ref="M8" ca="1">IF(E8&lt;&gt;"",IF(AND(E8&lt;&gt;"GR",E8&gt;=40,J8&gt;=30),_xlfn.IFS(Q8&gt;=$AG$2,$AD$19,Q8&gt;=$AG$3,$AC$19,Q8&gt;=$AG$4,$AB$19,Q8&gt;=$AG$5,$AA$19,Q8&gt;=$AG$6,$Z$19,Q8&gt;=$AG$7,$Y$19,Q8&gt;=$AG$8,$X$19,Q8&gt;=$AG$9,$V$19),L8),"")</f>
        <v>#NAME?</v>
      </c>
      <c r="N8" s="9"/>
      <c r="O8" s="9"/>
      <c r="P8" s="9">
        <f t="shared" si="2"/>
        <v>69</v>
      </c>
      <c r="Q8" s="9">
        <f t="shared" si="3"/>
        <v>69</v>
      </c>
      <c r="R8" s="9">
        <f t="shared" si="4"/>
        <v>1.91</v>
      </c>
      <c r="T8" s="4">
        <v>42.5</v>
      </c>
      <c r="U8" s="4">
        <v>47.5</v>
      </c>
      <c r="V8" s="4" t="s">
        <v>19</v>
      </c>
      <c r="W8" s="4">
        <v>34</v>
      </c>
      <c r="X8" s="4">
        <v>39</v>
      </c>
      <c r="Y8" s="4">
        <v>44</v>
      </c>
      <c r="Z8" s="4">
        <v>49</v>
      </c>
      <c r="AA8" s="4">
        <v>54</v>
      </c>
      <c r="AB8" s="4">
        <v>59</v>
      </c>
      <c r="AC8" s="4">
        <v>64</v>
      </c>
      <c r="AD8" s="4">
        <v>69</v>
      </c>
      <c r="AF8" s="5" t="s">
        <v>6</v>
      </c>
      <c r="AG8" s="9" t="e">
        <f t="array" aca="1" ref="AG8" ca="1">MIN(IF($L$2:$L$331=$X$19,$P$2:$P$331))</f>
        <v>#NAME?</v>
      </c>
      <c r="AH8" s="9"/>
      <c r="AI8" s="9"/>
    </row>
    <row r="9" spans="1:35" x14ac:dyDescent="0.25">
      <c r="A9" s="3" t="s">
        <v>8</v>
      </c>
      <c r="B9" s="3">
        <v>8</v>
      </c>
      <c r="C9" s="3">
        <v>66</v>
      </c>
      <c r="D9" s="3">
        <v>80</v>
      </c>
      <c r="E9" s="3" t="s">
        <v>34</v>
      </c>
      <c r="F9" s="22">
        <f t="shared" si="5"/>
        <v>80</v>
      </c>
      <c r="G9" s="22">
        <f t="shared" si="6"/>
        <v>66</v>
      </c>
      <c r="H9" s="22">
        <f t="shared" si="7"/>
        <v>80</v>
      </c>
      <c r="I9" s="9">
        <f t="shared" si="8"/>
        <v>74.400000000000006</v>
      </c>
      <c r="J9" s="9">
        <f t="shared" si="0"/>
        <v>74.400000000000006</v>
      </c>
      <c r="K9" s="10">
        <f t="shared" si="1"/>
        <v>5535.3600000000006</v>
      </c>
      <c r="L9" s="9" t="e">
        <f t="array" aca="1" ref="L9" ca="1">IF(D9&lt;&gt;"",IF(AND(H9&gt;=40,I9&gt;=30),IF(AND($N$2&gt;=$T$2,$N$2&lt;=$U$2),_xlfn.IFS(P9&gt;=$AD$2,$AD$1,P9&gt;=$AC$2,$AC$1,P9&gt;=$AB$2,$AB$1,P9&gt;=$AA$2,$AA$1,P9&gt;=$Z$2,$Z$1,P9&gt;=$Y$2,$Y$1,P9&gt;=$X$2,$X$1,P9&gt;=$W$2,$W$1,P9&lt;$W$2,$V$1),(IF(AND($N$2&gt;=$T$3,$N$2&lt;$U$3),_xlfn.IFS(P9&gt;=$AD$3,$AD$1,P9&gt;=$AC$3,$AC$1,P9&gt;=$AB$3,$AB$1,P9&gt;=$AA$3,$AA$1,P9&gt;=$Z$3,$Z$1,P9&gt;=$Y$3,$Y$1,P9&gt;=$X$3,$X$1,P9&gt;=$W$3,$W$1,P9&lt;$W$2,$V$1),(IF(AND($N$2&gt;=$T$4,$N$2&lt;$U$4),_xlfn.IFS(P9&gt;=$AD$4,$AD$1,P9&gt;=$AC$4,$AC$1,P9&gt;=$AB$4,$AB$1,P9&gt;=$AA$4,$AA$1,P9&gt;=$Z$4,$Z$1,P9&gt;=$Y$4,$Y$1,P9&gt;=$X$4,$X$1,P9&gt;=$W$4,$W$1,P9&lt;$W$2,$V$1),(IF(AND($N$2&gt;=$T$5,$N$2&lt;$U$5),_xlfn.IFS(P9&gt;=$AD$5,$AD$1,P9&gt;=$AC$5,$AC$1,P9&gt;=$AB$5,$AB$1,P9&gt;=$AA$5,$AA$1,P9&gt;=$Z$5,$Z$1,P9&gt;=$Y$5,$Y$1,P9&gt;=$X$5,$X$1,P9&gt;=$W$5,$W$1,P9&lt;$W$2,$V$1),(IF(AND($N$2&gt;=$T$6,$N$2&lt;$U$6),_xlfn.IFS(P9&gt;=$AD$6,$AD$1,P9&gt;=$AC$6,$AC$1,P9&gt;=$AB$6,$AB$1,P9&gt;=$AA$6,$AA$1,P9&gt;=$Z$6,$Z$1,P9&gt;=$Y$6,$Y$1,P9&gt;=$X$6,$X$1,P9&gt;=$W$6,$W$1,P9&lt;$W$2,$V$1),(IF(AND($N$2&gt;=$T$7,$N$2&lt;$U$7),_xlfn.IFS(P9&gt;=$AD$7,$AD$1,P9&gt;=$AC$7,$AC$1,P9&gt;=$AB$7,$AB$1,P9&gt;=$AA$7,$AA$1,P9&gt;=$Z$7,$Z$1,P9&gt;=$Y$7,$Y$1,P9&gt;=$X$7,$X$1,P9&gt;=$W$7,$W$1,P9&lt;$W$2,$V$1),(IF(AND($N$2&gt;=$T$8,$N$2&lt;$U$8),_xlfn.IFS(P9&gt;=$AD$8,$AD$1,P9&gt;=$AC$8,$AC$1,P9&gt;=$AB$8,$AB$1,P9&gt;=$AA$8,$AA$1,P9&gt;=$Z$8,$Z$1,P9&gt;=$Y$8,$Y$1,P9&gt;=$X$8,$X$1,P9&gt;=$W$8,$W$1,P9&lt;$W$2,$V$1),(IF(AND($N$2&gt;=$T$9,$N$2&lt;$U$9),_xlfn.IFS(P9&gt;=$AD$9,$AD$1,P9&gt;=$AC$9,$AC$1,P9&gt;=$AB$9,$AB$1,P9&gt;=$AA$9,$AA$1,P9&gt;=$Z$9,$Z$1,P9&gt;=$Y$9,$Y$1,P9&gt;=$X$9,$X$1,P9&gt;=$W$9,$W$1),$W$1))))))))))))))),IF(AND($N$2&gt;=$T$2,$N$2&lt;=$U$2),IF(P9&gt;=$W$2,$W$1,$V$1),IF(AND($N$2&gt;=$T$3,$N$2&lt;$U$3),IF(P9&gt;=$W$3,$W$1,$V$1),IF(AND($N$2&gt;=$T$4,$N$2&lt;$U$4),IF(P9&gt;=$W$4,$W$1,$V$1),IF(AND($N$2&gt;=$T$5,$N$2&lt;$U$5),IF(P9&gt;=$W$5,$W$1,$V$1),IF(AND($N$2&gt;=$T$6,$N$2&lt;$U$6),IF(P9&gt;=$W$6,$W$1,$V$1),IF(AND($N$2&gt;=$T$7,$N$2&lt;$U$7),IF(P9&gt;=$W$7,$W$1,$V$1),IF(AND($N$2&gt;=$T$8,$N$2&lt;$U$8),IF(P9&gt;=$W$8,$W$1,$V$1),IF(AND($N$2&gt;=$T$9,$N$2&lt;$U$9),IF(P9&gt;=$W$9,$W$1,$V$1),""))))))))),"")</f>
        <v>#NAME?</v>
      </c>
      <c r="M9" s="9" t="e">
        <f t="array" aca="1" ref="M9" ca="1">IF(E9&lt;&gt;"",IF(AND(E9&lt;&gt;"GR",E9&gt;=40,J9&gt;=30),_xlfn.IFS(Q9&gt;=$AG$2,$AD$19,Q9&gt;=$AG$3,$AC$19,Q9&gt;=$AG$4,$AB$19,Q9&gt;=$AG$5,$AA$19,Q9&gt;=$AG$6,$Z$19,Q9&gt;=$AG$7,$Y$19,Q9&gt;=$AG$8,$X$19,Q9&gt;=$AG$9,$V$19),L9),"")</f>
        <v>#NAME?</v>
      </c>
      <c r="N9" s="9"/>
      <c r="O9" s="9"/>
      <c r="P9" s="9">
        <f t="shared" si="2"/>
        <v>69</v>
      </c>
      <c r="Q9" s="9">
        <f t="shared" si="3"/>
        <v>69</v>
      </c>
      <c r="R9" s="9">
        <f t="shared" si="4"/>
        <v>1.9</v>
      </c>
      <c r="T9" s="4">
        <v>0</v>
      </c>
      <c r="U9" s="4">
        <v>42.5</v>
      </c>
      <c r="V9" s="4" t="s">
        <v>20</v>
      </c>
      <c r="W9" s="4">
        <v>36</v>
      </c>
      <c r="X9" s="4">
        <v>41</v>
      </c>
      <c r="Y9" s="4">
        <v>46</v>
      </c>
      <c r="Z9" s="4">
        <v>51</v>
      </c>
      <c r="AA9" s="4">
        <v>56</v>
      </c>
      <c r="AB9" s="4">
        <v>61</v>
      </c>
      <c r="AC9" s="4">
        <v>66</v>
      </c>
      <c r="AD9" s="4">
        <v>71</v>
      </c>
      <c r="AF9" s="5" t="s">
        <v>12</v>
      </c>
      <c r="AG9" s="9" t="e">
        <f t="array" aca="1" ref="AG9" ca="1">MIN(IF($L$2:$L$331=$W$19,$P$2:$P$331))</f>
        <v>#NAME?</v>
      </c>
      <c r="AH9" s="9"/>
      <c r="AI9" s="9"/>
    </row>
    <row r="10" spans="1:35" x14ac:dyDescent="0.25">
      <c r="A10" s="3" t="s">
        <v>8</v>
      </c>
      <c r="B10" s="3">
        <v>9</v>
      </c>
      <c r="C10" s="3">
        <v>51</v>
      </c>
      <c r="D10" s="3">
        <v>90</v>
      </c>
      <c r="E10" s="3" t="s">
        <v>34</v>
      </c>
      <c r="F10" s="22">
        <f t="shared" si="5"/>
        <v>90</v>
      </c>
      <c r="G10" s="22">
        <f t="shared" si="6"/>
        <v>51</v>
      </c>
      <c r="H10" s="22">
        <f t="shared" si="7"/>
        <v>90</v>
      </c>
      <c r="I10" s="9">
        <f t="shared" si="8"/>
        <v>74.400000000000006</v>
      </c>
      <c r="J10" s="9">
        <f t="shared" si="0"/>
        <v>74.400000000000006</v>
      </c>
      <c r="K10" s="10">
        <f t="shared" si="1"/>
        <v>5535.3600000000006</v>
      </c>
      <c r="L10" s="9" t="e">
        <f t="array" aca="1" ref="L10" ca="1">IF(D10&lt;&gt;"",IF(AND(H10&gt;=40,I10&gt;=30),IF(AND($N$2&gt;=$T$2,$N$2&lt;=$U$2),_xlfn.IFS(P10&gt;=$AD$2,$AD$1,P10&gt;=$AC$2,$AC$1,P10&gt;=$AB$2,$AB$1,P10&gt;=$AA$2,$AA$1,P10&gt;=$Z$2,$Z$1,P10&gt;=$Y$2,$Y$1,P10&gt;=$X$2,$X$1,P10&gt;=$W$2,$W$1,P10&lt;$W$2,$V$1),(IF(AND($N$2&gt;=$T$3,$N$2&lt;$U$3),_xlfn.IFS(P10&gt;=$AD$3,$AD$1,P10&gt;=$AC$3,$AC$1,P10&gt;=$AB$3,$AB$1,P10&gt;=$AA$3,$AA$1,P10&gt;=$Z$3,$Z$1,P10&gt;=$Y$3,$Y$1,P10&gt;=$X$3,$X$1,P10&gt;=$W$3,$W$1,P10&lt;$W$2,$V$1),(IF(AND($N$2&gt;=$T$4,$N$2&lt;$U$4),_xlfn.IFS(P10&gt;=$AD$4,$AD$1,P10&gt;=$AC$4,$AC$1,P10&gt;=$AB$4,$AB$1,P10&gt;=$AA$4,$AA$1,P10&gt;=$Z$4,$Z$1,P10&gt;=$Y$4,$Y$1,P10&gt;=$X$4,$X$1,P10&gt;=$W$4,$W$1,P10&lt;$W$2,$V$1),(IF(AND($N$2&gt;=$T$5,$N$2&lt;$U$5),_xlfn.IFS(P10&gt;=$AD$5,$AD$1,P10&gt;=$AC$5,$AC$1,P10&gt;=$AB$5,$AB$1,P10&gt;=$AA$5,$AA$1,P10&gt;=$Z$5,$Z$1,P10&gt;=$Y$5,$Y$1,P10&gt;=$X$5,$X$1,P10&gt;=$W$5,$W$1,P10&lt;$W$2,$V$1),(IF(AND($N$2&gt;=$T$6,$N$2&lt;$U$6),_xlfn.IFS(P10&gt;=$AD$6,$AD$1,P10&gt;=$AC$6,$AC$1,P10&gt;=$AB$6,$AB$1,P10&gt;=$AA$6,$AA$1,P10&gt;=$Z$6,$Z$1,P10&gt;=$Y$6,$Y$1,P10&gt;=$X$6,$X$1,P10&gt;=$W$6,$W$1,P10&lt;$W$2,$V$1),(IF(AND($N$2&gt;=$T$7,$N$2&lt;$U$7),_xlfn.IFS(P10&gt;=$AD$7,$AD$1,P10&gt;=$AC$7,$AC$1,P10&gt;=$AB$7,$AB$1,P10&gt;=$AA$7,$AA$1,P10&gt;=$Z$7,$Z$1,P10&gt;=$Y$7,$Y$1,P10&gt;=$X$7,$X$1,P10&gt;=$W$7,$W$1,P10&lt;$W$2,$V$1),(IF(AND($N$2&gt;=$T$8,$N$2&lt;$U$8),_xlfn.IFS(P10&gt;=$AD$8,$AD$1,P10&gt;=$AC$8,$AC$1,P10&gt;=$AB$8,$AB$1,P10&gt;=$AA$8,$AA$1,P10&gt;=$Z$8,$Z$1,P10&gt;=$Y$8,$Y$1,P10&gt;=$X$8,$X$1,P10&gt;=$W$8,$W$1,P10&lt;$W$2,$V$1),(IF(AND($N$2&gt;=$T$9,$N$2&lt;$U$9),_xlfn.IFS(P10&gt;=$AD$9,$AD$1,P10&gt;=$AC$9,$AC$1,P10&gt;=$AB$9,$AB$1,P10&gt;=$AA$9,$AA$1,P10&gt;=$Z$9,$Z$1,P10&gt;=$Y$9,$Y$1,P10&gt;=$X$9,$X$1,P10&gt;=$W$9,$W$1),$W$1))))))))))))))),IF(AND($N$2&gt;=$T$2,$N$2&lt;=$U$2),IF(P10&gt;=$W$2,$W$1,$V$1),IF(AND($N$2&gt;=$T$3,$N$2&lt;$U$3),IF(P10&gt;=$W$3,$W$1,$V$1),IF(AND($N$2&gt;=$T$4,$N$2&lt;$U$4),IF(P10&gt;=$W$4,$W$1,$V$1),IF(AND($N$2&gt;=$T$5,$N$2&lt;$U$5),IF(P10&gt;=$W$5,$W$1,$V$1),IF(AND($N$2&gt;=$T$6,$N$2&lt;$U$6),IF(P10&gt;=$W$6,$W$1,$V$1),IF(AND($N$2&gt;=$T$7,$N$2&lt;$U$7),IF(P10&gt;=$W$7,$W$1,$V$1),IF(AND($N$2&gt;=$T$8,$N$2&lt;$U$8),IF(P10&gt;=$W$8,$W$1,$V$1),IF(AND($N$2&gt;=$T$9,$N$2&lt;$U$9),IF(P10&gt;=$W$9,$W$1,$V$1),""))))))))),"")</f>
        <v>#NAME?</v>
      </c>
      <c r="M10" s="9" t="e">
        <f t="array" aca="1" ref="M10" ca="1">IF(E10&lt;&gt;"",IF(AND(E10&lt;&gt;"GR",E10&gt;=40,J10&gt;=30),_xlfn.IFS(Q10&gt;=$AG$2,$AD$19,Q10&gt;=$AG$3,$AC$19,Q10&gt;=$AG$4,$AB$19,Q10&gt;=$AG$5,$AA$19,Q10&gt;=$AG$6,$Z$19,Q10&gt;=$AG$7,$Y$19,Q10&gt;=$AG$8,$X$19,Q10&gt;=$AG$9,$V$19),L10),"")</f>
        <v>#NAME?</v>
      </c>
      <c r="N10" s="9"/>
      <c r="O10" s="9"/>
      <c r="P10" s="9">
        <f t="shared" si="2"/>
        <v>69</v>
      </c>
      <c r="Q10" s="9">
        <f t="shared" si="3"/>
        <v>69</v>
      </c>
      <c r="R10" s="9">
        <f t="shared" si="4"/>
        <v>1.9</v>
      </c>
      <c r="AF10" s="5" t="s">
        <v>11</v>
      </c>
      <c r="AG10" s="9" t="e">
        <f t="array" aca="1" ref="AG10" ca="1">MIN(IF($L$2:$L$331=$V$19,$P$2:$P$331))</f>
        <v>#NAME?</v>
      </c>
      <c r="AH10" s="9"/>
      <c r="AI10" s="9"/>
    </row>
    <row r="11" spans="1:35" x14ac:dyDescent="0.25">
      <c r="A11" s="3" t="s">
        <v>8</v>
      </c>
      <c r="B11" s="3">
        <v>10</v>
      </c>
      <c r="C11" s="3">
        <v>57</v>
      </c>
      <c r="D11" s="3">
        <v>85</v>
      </c>
      <c r="E11" s="3" t="s">
        <v>34</v>
      </c>
      <c r="F11" s="22">
        <f t="shared" si="5"/>
        <v>85</v>
      </c>
      <c r="G11" s="22">
        <f t="shared" si="6"/>
        <v>57</v>
      </c>
      <c r="H11" s="22">
        <f t="shared" si="7"/>
        <v>85</v>
      </c>
      <c r="I11" s="9">
        <f t="shared" si="8"/>
        <v>73.8</v>
      </c>
      <c r="J11" s="9">
        <f t="shared" si="0"/>
        <v>73.8</v>
      </c>
      <c r="K11" s="10">
        <f t="shared" si="1"/>
        <v>5446.44</v>
      </c>
      <c r="L11" s="9" t="e">
        <f t="array" aca="1" ref="L11" ca="1">IF(D11&lt;&gt;"",IF(AND(H11&gt;=40,I11&gt;=30),IF(AND($N$2&gt;=$T$2,$N$2&lt;=$U$2),_xlfn.IFS(P11&gt;=$AD$2,$AD$1,P11&gt;=$AC$2,$AC$1,P11&gt;=$AB$2,$AB$1,P11&gt;=$AA$2,$AA$1,P11&gt;=$Z$2,$Z$1,P11&gt;=$Y$2,$Y$1,P11&gt;=$X$2,$X$1,P11&gt;=$W$2,$W$1,P11&lt;$W$2,$V$1),(IF(AND($N$2&gt;=$T$3,$N$2&lt;$U$3),_xlfn.IFS(P11&gt;=$AD$3,$AD$1,P11&gt;=$AC$3,$AC$1,P11&gt;=$AB$3,$AB$1,P11&gt;=$AA$3,$AA$1,P11&gt;=$Z$3,$Z$1,P11&gt;=$Y$3,$Y$1,P11&gt;=$X$3,$X$1,P11&gt;=$W$3,$W$1,P11&lt;$W$2,$V$1),(IF(AND($N$2&gt;=$T$4,$N$2&lt;$U$4),_xlfn.IFS(P11&gt;=$AD$4,$AD$1,P11&gt;=$AC$4,$AC$1,P11&gt;=$AB$4,$AB$1,P11&gt;=$AA$4,$AA$1,P11&gt;=$Z$4,$Z$1,P11&gt;=$Y$4,$Y$1,P11&gt;=$X$4,$X$1,P11&gt;=$W$4,$W$1,P11&lt;$W$2,$V$1),(IF(AND($N$2&gt;=$T$5,$N$2&lt;$U$5),_xlfn.IFS(P11&gt;=$AD$5,$AD$1,P11&gt;=$AC$5,$AC$1,P11&gt;=$AB$5,$AB$1,P11&gt;=$AA$5,$AA$1,P11&gt;=$Z$5,$Z$1,P11&gt;=$Y$5,$Y$1,P11&gt;=$X$5,$X$1,P11&gt;=$W$5,$W$1,P11&lt;$W$2,$V$1),(IF(AND($N$2&gt;=$T$6,$N$2&lt;$U$6),_xlfn.IFS(P11&gt;=$AD$6,$AD$1,P11&gt;=$AC$6,$AC$1,P11&gt;=$AB$6,$AB$1,P11&gt;=$AA$6,$AA$1,P11&gt;=$Z$6,$Z$1,P11&gt;=$Y$6,$Y$1,P11&gt;=$X$6,$X$1,P11&gt;=$W$6,$W$1,P11&lt;$W$2,$V$1),(IF(AND($N$2&gt;=$T$7,$N$2&lt;$U$7),_xlfn.IFS(P11&gt;=$AD$7,$AD$1,P11&gt;=$AC$7,$AC$1,P11&gt;=$AB$7,$AB$1,P11&gt;=$AA$7,$AA$1,P11&gt;=$Z$7,$Z$1,P11&gt;=$Y$7,$Y$1,P11&gt;=$X$7,$X$1,P11&gt;=$W$7,$W$1,P11&lt;$W$2,$V$1),(IF(AND($N$2&gt;=$T$8,$N$2&lt;$U$8),_xlfn.IFS(P11&gt;=$AD$8,$AD$1,P11&gt;=$AC$8,$AC$1,P11&gt;=$AB$8,$AB$1,P11&gt;=$AA$8,$AA$1,P11&gt;=$Z$8,$Z$1,P11&gt;=$Y$8,$Y$1,P11&gt;=$X$8,$X$1,P11&gt;=$W$8,$W$1,P11&lt;$W$2,$V$1),(IF(AND($N$2&gt;=$T$9,$N$2&lt;$U$9),_xlfn.IFS(P11&gt;=$AD$9,$AD$1,P11&gt;=$AC$9,$AC$1,P11&gt;=$AB$9,$AB$1,P11&gt;=$AA$9,$AA$1,P11&gt;=$Z$9,$Z$1,P11&gt;=$Y$9,$Y$1,P11&gt;=$X$9,$X$1,P11&gt;=$W$9,$W$1),$W$1))))))))))))))),IF(AND($N$2&gt;=$T$2,$N$2&lt;=$U$2),IF(P11&gt;=$W$2,$W$1,$V$1),IF(AND($N$2&gt;=$T$3,$N$2&lt;$U$3),IF(P11&gt;=$W$3,$W$1,$V$1),IF(AND($N$2&gt;=$T$4,$N$2&lt;$U$4),IF(P11&gt;=$W$4,$W$1,$V$1),IF(AND($N$2&gt;=$T$5,$N$2&lt;$U$5),IF(P11&gt;=$W$5,$W$1,$V$1),IF(AND($N$2&gt;=$T$6,$N$2&lt;$U$6),IF(P11&gt;=$W$6,$W$1,$V$1),IF(AND($N$2&gt;=$T$7,$N$2&lt;$U$7),IF(P11&gt;=$W$7,$W$1,$V$1),IF(AND($N$2&gt;=$T$8,$N$2&lt;$U$8),IF(P11&gt;=$W$8,$W$1,$V$1),IF(AND($N$2&gt;=$T$9,$N$2&lt;$U$9),IF(P11&gt;=$W$9,$W$1,$V$1),""))))))))),"")</f>
        <v>#NAME?</v>
      </c>
      <c r="M11" s="9" t="e">
        <f t="array" aca="1" ref="M11" ca="1">IF(E11&lt;&gt;"",IF(AND(E11&lt;&gt;"GR",E11&gt;=40,J11&gt;=30),_xlfn.IFS(Q11&gt;=$AG$2,$AD$19,Q11&gt;=$AG$3,$AC$19,Q11&gt;=$AG$4,$AB$19,Q11&gt;=$AG$5,$AA$19,Q11&gt;=$AG$6,$Z$19,Q11&gt;=$AG$7,$Y$19,Q11&gt;=$AG$8,$X$19,Q11&gt;=$AG$9,$V$19),L11),"")</f>
        <v>#NAME?</v>
      </c>
      <c r="N11" s="9"/>
      <c r="O11" s="9"/>
      <c r="P11" s="9">
        <f t="shared" si="2"/>
        <v>69</v>
      </c>
      <c r="Q11" s="9">
        <f t="shared" si="3"/>
        <v>69</v>
      </c>
      <c r="R11" s="9">
        <f t="shared" si="4"/>
        <v>1.86</v>
      </c>
    </row>
    <row r="12" spans="1:35" x14ac:dyDescent="0.25">
      <c r="A12" s="3" t="s">
        <v>8</v>
      </c>
      <c r="B12" s="3">
        <v>11</v>
      </c>
      <c r="C12" s="3">
        <v>60</v>
      </c>
      <c r="D12" s="3">
        <v>83</v>
      </c>
      <c r="E12" s="3" t="s">
        <v>34</v>
      </c>
      <c r="F12" s="22">
        <f t="shared" si="5"/>
        <v>83</v>
      </c>
      <c r="G12" s="22">
        <f t="shared" si="6"/>
        <v>60</v>
      </c>
      <c r="H12" s="22">
        <f t="shared" si="7"/>
        <v>83</v>
      </c>
      <c r="I12" s="9">
        <f t="shared" si="8"/>
        <v>73.8</v>
      </c>
      <c r="J12" s="9">
        <f t="shared" si="0"/>
        <v>73.8</v>
      </c>
      <c r="K12" s="10">
        <f t="shared" si="1"/>
        <v>5446.44</v>
      </c>
      <c r="L12" s="9" t="e">
        <f t="array" aca="1" ref="L12" ca="1">IF(D12&lt;&gt;"",IF(AND(H12&gt;=40,I12&gt;=30),IF(AND($N$2&gt;=$T$2,$N$2&lt;=$U$2),_xlfn.IFS(P12&gt;=$AD$2,$AD$1,P12&gt;=$AC$2,$AC$1,P12&gt;=$AB$2,$AB$1,P12&gt;=$AA$2,$AA$1,P12&gt;=$Z$2,$Z$1,P12&gt;=$Y$2,$Y$1,P12&gt;=$X$2,$X$1,P12&gt;=$W$2,$W$1,P12&lt;$W$2,$V$1),(IF(AND($N$2&gt;=$T$3,$N$2&lt;$U$3),_xlfn.IFS(P12&gt;=$AD$3,$AD$1,P12&gt;=$AC$3,$AC$1,P12&gt;=$AB$3,$AB$1,P12&gt;=$AA$3,$AA$1,P12&gt;=$Z$3,$Z$1,P12&gt;=$Y$3,$Y$1,P12&gt;=$X$3,$X$1,P12&gt;=$W$3,$W$1,P12&lt;$W$2,$V$1),(IF(AND($N$2&gt;=$T$4,$N$2&lt;$U$4),_xlfn.IFS(P12&gt;=$AD$4,$AD$1,P12&gt;=$AC$4,$AC$1,P12&gt;=$AB$4,$AB$1,P12&gt;=$AA$4,$AA$1,P12&gt;=$Z$4,$Z$1,P12&gt;=$Y$4,$Y$1,P12&gt;=$X$4,$X$1,P12&gt;=$W$4,$W$1,P12&lt;$W$2,$V$1),(IF(AND($N$2&gt;=$T$5,$N$2&lt;$U$5),_xlfn.IFS(P12&gt;=$AD$5,$AD$1,P12&gt;=$AC$5,$AC$1,P12&gt;=$AB$5,$AB$1,P12&gt;=$AA$5,$AA$1,P12&gt;=$Z$5,$Z$1,P12&gt;=$Y$5,$Y$1,P12&gt;=$X$5,$X$1,P12&gt;=$W$5,$W$1,P12&lt;$W$2,$V$1),(IF(AND($N$2&gt;=$T$6,$N$2&lt;$U$6),_xlfn.IFS(P12&gt;=$AD$6,$AD$1,P12&gt;=$AC$6,$AC$1,P12&gt;=$AB$6,$AB$1,P12&gt;=$AA$6,$AA$1,P12&gt;=$Z$6,$Z$1,P12&gt;=$Y$6,$Y$1,P12&gt;=$X$6,$X$1,P12&gt;=$W$6,$W$1,P12&lt;$W$2,$V$1),(IF(AND($N$2&gt;=$T$7,$N$2&lt;$U$7),_xlfn.IFS(P12&gt;=$AD$7,$AD$1,P12&gt;=$AC$7,$AC$1,P12&gt;=$AB$7,$AB$1,P12&gt;=$AA$7,$AA$1,P12&gt;=$Z$7,$Z$1,P12&gt;=$Y$7,$Y$1,P12&gt;=$X$7,$X$1,P12&gt;=$W$7,$W$1,P12&lt;$W$2,$V$1),(IF(AND($N$2&gt;=$T$8,$N$2&lt;$U$8),_xlfn.IFS(P12&gt;=$AD$8,$AD$1,P12&gt;=$AC$8,$AC$1,P12&gt;=$AB$8,$AB$1,P12&gt;=$AA$8,$AA$1,P12&gt;=$Z$8,$Z$1,P12&gt;=$Y$8,$Y$1,P12&gt;=$X$8,$X$1,P12&gt;=$W$8,$W$1,P12&lt;$W$2,$V$1),(IF(AND($N$2&gt;=$T$9,$N$2&lt;$U$9),_xlfn.IFS(P12&gt;=$AD$9,$AD$1,P12&gt;=$AC$9,$AC$1,P12&gt;=$AB$9,$AB$1,P12&gt;=$AA$9,$AA$1,P12&gt;=$Z$9,$Z$1,P12&gt;=$Y$9,$Y$1,P12&gt;=$X$9,$X$1,P12&gt;=$W$9,$W$1),$W$1))))))))))))))),IF(AND($N$2&gt;=$T$2,$N$2&lt;=$U$2),IF(P12&gt;=$W$2,$W$1,$V$1),IF(AND($N$2&gt;=$T$3,$N$2&lt;$U$3),IF(P12&gt;=$W$3,$W$1,$V$1),IF(AND($N$2&gt;=$T$4,$N$2&lt;$U$4),IF(P12&gt;=$W$4,$W$1,$V$1),IF(AND($N$2&gt;=$T$5,$N$2&lt;$U$5),IF(P12&gt;=$W$5,$W$1,$V$1),IF(AND($N$2&gt;=$T$6,$N$2&lt;$U$6),IF(P12&gt;=$W$6,$W$1,$V$1),IF(AND($N$2&gt;=$T$7,$N$2&lt;$U$7),IF(P12&gt;=$W$7,$W$1,$V$1),IF(AND($N$2&gt;=$T$8,$N$2&lt;$U$8),IF(P12&gt;=$W$8,$W$1,$V$1),IF(AND($N$2&gt;=$T$9,$N$2&lt;$U$9),IF(P12&gt;=$W$9,$W$1,$V$1),""))))))))),"")</f>
        <v>#NAME?</v>
      </c>
      <c r="M12" s="9" t="e">
        <f t="array" aca="1" ref="M12" ca="1">IF(E12&lt;&gt;"",IF(AND(E12&lt;&gt;"GR",E12&gt;=40,J12&gt;=30),_xlfn.IFS(Q12&gt;=$AG$2,$AD$19,Q12&gt;=$AG$3,$AC$19,Q12&gt;=$AG$4,$AB$19,Q12&gt;=$AG$5,$AA$19,Q12&gt;=$AG$6,$Z$19,Q12&gt;=$AG$7,$Y$19,Q12&gt;=$AG$8,$X$19,Q12&gt;=$AG$9,$V$19),L12),"")</f>
        <v>#NAME?</v>
      </c>
      <c r="N12" s="9"/>
      <c r="O12" s="9"/>
      <c r="P12" s="9">
        <f t="shared" si="2"/>
        <v>69</v>
      </c>
      <c r="Q12" s="9">
        <f t="shared" si="3"/>
        <v>69</v>
      </c>
      <c r="R12" s="9">
        <f t="shared" si="4"/>
        <v>1.86</v>
      </c>
    </row>
    <row r="13" spans="1:35" x14ac:dyDescent="0.25">
      <c r="A13" s="3" t="s">
        <v>8</v>
      </c>
      <c r="B13" s="3">
        <v>12</v>
      </c>
      <c r="C13" s="3">
        <v>56</v>
      </c>
      <c r="D13" s="3">
        <v>83</v>
      </c>
      <c r="E13" s="3" t="s">
        <v>34</v>
      </c>
      <c r="F13" s="22">
        <f t="shared" si="5"/>
        <v>83</v>
      </c>
      <c r="G13" s="22">
        <f t="shared" si="6"/>
        <v>56</v>
      </c>
      <c r="H13" s="22">
        <f t="shared" si="7"/>
        <v>83</v>
      </c>
      <c r="I13" s="9">
        <f t="shared" si="8"/>
        <v>72.2</v>
      </c>
      <c r="J13" s="9">
        <f t="shared" si="0"/>
        <v>72.2</v>
      </c>
      <c r="K13" s="10">
        <f t="shared" si="1"/>
        <v>5212.84</v>
      </c>
      <c r="L13" s="9" t="e">
        <f t="array" aca="1" ref="L13" ca="1">IF(D13&lt;&gt;"",IF(AND(H13&gt;=40,I13&gt;=30),IF(AND($N$2&gt;=$T$2,$N$2&lt;=$U$2),_xlfn.IFS(P13&gt;=$AD$2,$AD$1,P13&gt;=$AC$2,$AC$1,P13&gt;=$AB$2,$AB$1,P13&gt;=$AA$2,$AA$1,P13&gt;=$Z$2,$Z$1,P13&gt;=$Y$2,$Y$1,P13&gt;=$X$2,$X$1,P13&gt;=$W$2,$W$1,P13&lt;$W$2,$V$1),(IF(AND($N$2&gt;=$T$3,$N$2&lt;$U$3),_xlfn.IFS(P13&gt;=$AD$3,$AD$1,P13&gt;=$AC$3,$AC$1,P13&gt;=$AB$3,$AB$1,P13&gt;=$AA$3,$AA$1,P13&gt;=$Z$3,$Z$1,P13&gt;=$Y$3,$Y$1,P13&gt;=$X$3,$X$1,P13&gt;=$W$3,$W$1,P13&lt;$W$2,$V$1),(IF(AND($N$2&gt;=$T$4,$N$2&lt;$U$4),_xlfn.IFS(P13&gt;=$AD$4,$AD$1,P13&gt;=$AC$4,$AC$1,P13&gt;=$AB$4,$AB$1,P13&gt;=$AA$4,$AA$1,P13&gt;=$Z$4,$Z$1,P13&gt;=$Y$4,$Y$1,P13&gt;=$X$4,$X$1,P13&gt;=$W$4,$W$1,P13&lt;$W$2,$V$1),(IF(AND($N$2&gt;=$T$5,$N$2&lt;$U$5),_xlfn.IFS(P13&gt;=$AD$5,$AD$1,P13&gt;=$AC$5,$AC$1,P13&gt;=$AB$5,$AB$1,P13&gt;=$AA$5,$AA$1,P13&gt;=$Z$5,$Z$1,P13&gt;=$Y$5,$Y$1,P13&gt;=$X$5,$X$1,P13&gt;=$W$5,$W$1,P13&lt;$W$2,$V$1),(IF(AND($N$2&gt;=$T$6,$N$2&lt;$U$6),_xlfn.IFS(P13&gt;=$AD$6,$AD$1,P13&gt;=$AC$6,$AC$1,P13&gt;=$AB$6,$AB$1,P13&gt;=$AA$6,$AA$1,P13&gt;=$Z$6,$Z$1,P13&gt;=$Y$6,$Y$1,P13&gt;=$X$6,$X$1,P13&gt;=$W$6,$W$1,P13&lt;$W$2,$V$1),(IF(AND($N$2&gt;=$T$7,$N$2&lt;$U$7),_xlfn.IFS(P13&gt;=$AD$7,$AD$1,P13&gt;=$AC$7,$AC$1,P13&gt;=$AB$7,$AB$1,P13&gt;=$AA$7,$AA$1,P13&gt;=$Z$7,$Z$1,P13&gt;=$Y$7,$Y$1,P13&gt;=$X$7,$X$1,P13&gt;=$W$7,$W$1,P13&lt;$W$2,$V$1),(IF(AND($N$2&gt;=$T$8,$N$2&lt;$U$8),_xlfn.IFS(P13&gt;=$AD$8,$AD$1,P13&gt;=$AC$8,$AC$1,P13&gt;=$AB$8,$AB$1,P13&gt;=$AA$8,$AA$1,P13&gt;=$Z$8,$Z$1,P13&gt;=$Y$8,$Y$1,P13&gt;=$X$8,$X$1,P13&gt;=$W$8,$W$1,P13&lt;$W$2,$V$1),(IF(AND($N$2&gt;=$T$9,$N$2&lt;$U$9),_xlfn.IFS(P13&gt;=$AD$9,$AD$1,P13&gt;=$AC$9,$AC$1,P13&gt;=$AB$9,$AB$1,P13&gt;=$AA$9,$AA$1,P13&gt;=$Z$9,$Z$1,P13&gt;=$Y$9,$Y$1,P13&gt;=$X$9,$X$1,P13&gt;=$W$9,$W$1),$W$1))))))))))))))),IF(AND($N$2&gt;=$T$2,$N$2&lt;=$U$2),IF(P13&gt;=$W$2,$W$1,$V$1),IF(AND($N$2&gt;=$T$3,$N$2&lt;$U$3),IF(P13&gt;=$W$3,$W$1,$V$1),IF(AND($N$2&gt;=$T$4,$N$2&lt;$U$4),IF(P13&gt;=$W$4,$W$1,$V$1),IF(AND($N$2&gt;=$T$5,$N$2&lt;$U$5),IF(P13&gt;=$W$5,$W$1,$V$1),IF(AND($N$2&gt;=$T$6,$N$2&lt;$U$6),IF(P13&gt;=$W$6,$W$1,$V$1),IF(AND($N$2&gt;=$T$7,$N$2&lt;$U$7),IF(P13&gt;=$W$7,$W$1,$V$1),IF(AND($N$2&gt;=$T$8,$N$2&lt;$U$8),IF(P13&gt;=$W$8,$W$1,$V$1),IF(AND($N$2&gt;=$T$9,$N$2&lt;$U$9),IF(P13&gt;=$W$9,$W$1,$V$1),""))))))))),"")</f>
        <v>#NAME?</v>
      </c>
      <c r="M13" s="9" t="e">
        <f t="array" aca="1" ref="M13" ca="1">IF(E13&lt;&gt;"",IF(AND(E13&lt;&gt;"GR",E13&gt;=40,J13&gt;=30),_xlfn.IFS(Q13&gt;=$AG$2,$AD$19,Q13&gt;=$AG$3,$AC$19,Q13&gt;=$AG$4,$AB$19,Q13&gt;=$AG$5,$AA$19,Q13&gt;=$AG$6,$Z$19,Q13&gt;=$AG$7,$Y$19,Q13&gt;=$AG$8,$X$19,Q13&gt;=$AG$9,$V$19),L13),"")</f>
        <v>#NAME?</v>
      </c>
      <c r="N13" s="9"/>
      <c r="O13" s="9"/>
      <c r="P13" s="9">
        <f t="shared" si="2"/>
        <v>67</v>
      </c>
      <c r="Q13" s="9">
        <f t="shared" si="3"/>
        <v>67</v>
      </c>
      <c r="R13" s="9">
        <f t="shared" si="4"/>
        <v>1.75</v>
      </c>
    </row>
    <row r="14" spans="1:35" x14ac:dyDescent="0.25">
      <c r="A14" s="3" t="s">
        <v>8</v>
      </c>
      <c r="B14" s="3">
        <v>13</v>
      </c>
      <c r="C14" s="3">
        <v>52</v>
      </c>
      <c r="D14" s="3">
        <v>85</v>
      </c>
      <c r="E14" s="3" t="s">
        <v>34</v>
      </c>
      <c r="F14" s="22">
        <f t="shared" si="5"/>
        <v>85</v>
      </c>
      <c r="G14" s="22">
        <f t="shared" si="6"/>
        <v>52</v>
      </c>
      <c r="H14" s="22">
        <f t="shared" si="7"/>
        <v>85</v>
      </c>
      <c r="I14" s="9">
        <f t="shared" si="8"/>
        <v>71.8</v>
      </c>
      <c r="J14" s="9">
        <f t="shared" si="0"/>
        <v>71.8</v>
      </c>
      <c r="K14" s="10">
        <f t="shared" si="1"/>
        <v>5155.24</v>
      </c>
      <c r="L14" s="9" t="e">
        <f t="array" aca="1" ref="L14" ca="1">IF(D14&lt;&gt;"",IF(AND(H14&gt;=40,I14&gt;=30),IF(AND($N$2&gt;=$T$2,$N$2&lt;=$U$2),_xlfn.IFS(P14&gt;=$AD$2,$AD$1,P14&gt;=$AC$2,$AC$1,P14&gt;=$AB$2,$AB$1,P14&gt;=$AA$2,$AA$1,P14&gt;=$Z$2,$Z$1,P14&gt;=$Y$2,$Y$1,P14&gt;=$X$2,$X$1,P14&gt;=$W$2,$W$1,P14&lt;$W$2,$V$1),(IF(AND($N$2&gt;=$T$3,$N$2&lt;$U$3),_xlfn.IFS(P14&gt;=$AD$3,$AD$1,P14&gt;=$AC$3,$AC$1,P14&gt;=$AB$3,$AB$1,P14&gt;=$AA$3,$AA$1,P14&gt;=$Z$3,$Z$1,P14&gt;=$Y$3,$Y$1,P14&gt;=$X$3,$X$1,P14&gt;=$W$3,$W$1,P14&lt;$W$2,$V$1),(IF(AND($N$2&gt;=$T$4,$N$2&lt;$U$4),_xlfn.IFS(P14&gt;=$AD$4,$AD$1,P14&gt;=$AC$4,$AC$1,P14&gt;=$AB$4,$AB$1,P14&gt;=$AA$4,$AA$1,P14&gt;=$Z$4,$Z$1,P14&gt;=$Y$4,$Y$1,P14&gt;=$X$4,$X$1,P14&gt;=$W$4,$W$1,P14&lt;$W$2,$V$1),(IF(AND($N$2&gt;=$T$5,$N$2&lt;$U$5),_xlfn.IFS(P14&gt;=$AD$5,$AD$1,P14&gt;=$AC$5,$AC$1,P14&gt;=$AB$5,$AB$1,P14&gt;=$AA$5,$AA$1,P14&gt;=$Z$5,$Z$1,P14&gt;=$Y$5,$Y$1,P14&gt;=$X$5,$X$1,P14&gt;=$W$5,$W$1,P14&lt;$W$2,$V$1),(IF(AND($N$2&gt;=$T$6,$N$2&lt;$U$6),_xlfn.IFS(P14&gt;=$AD$6,$AD$1,P14&gt;=$AC$6,$AC$1,P14&gt;=$AB$6,$AB$1,P14&gt;=$AA$6,$AA$1,P14&gt;=$Z$6,$Z$1,P14&gt;=$Y$6,$Y$1,P14&gt;=$X$6,$X$1,P14&gt;=$W$6,$W$1,P14&lt;$W$2,$V$1),(IF(AND($N$2&gt;=$T$7,$N$2&lt;$U$7),_xlfn.IFS(P14&gt;=$AD$7,$AD$1,P14&gt;=$AC$7,$AC$1,P14&gt;=$AB$7,$AB$1,P14&gt;=$AA$7,$AA$1,P14&gt;=$Z$7,$Z$1,P14&gt;=$Y$7,$Y$1,P14&gt;=$X$7,$X$1,P14&gt;=$W$7,$W$1,P14&lt;$W$2,$V$1),(IF(AND($N$2&gt;=$T$8,$N$2&lt;$U$8),_xlfn.IFS(P14&gt;=$AD$8,$AD$1,P14&gt;=$AC$8,$AC$1,P14&gt;=$AB$8,$AB$1,P14&gt;=$AA$8,$AA$1,P14&gt;=$Z$8,$Z$1,P14&gt;=$Y$8,$Y$1,P14&gt;=$X$8,$X$1,P14&gt;=$W$8,$W$1,P14&lt;$W$2,$V$1),(IF(AND($N$2&gt;=$T$9,$N$2&lt;$U$9),_xlfn.IFS(P14&gt;=$AD$9,$AD$1,P14&gt;=$AC$9,$AC$1,P14&gt;=$AB$9,$AB$1,P14&gt;=$AA$9,$AA$1,P14&gt;=$Z$9,$Z$1,P14&gt;=$Y$9,$Y$1,P14&gt;=$X$9,$X$1,P14&gt;=$W$9,$W$1),$W$1))))))))))))))),IF(AND($N$2&gt;=$T$2,$N$2&lt;=$U$2),IF(P14&gt;=$W$2,$W$1,$V$1),IF(AND($N$2&gt;=$T$3,$N$2&lt;$U$3),IF(P14&gt;=$W$3,$W$1,$V$1),IF(AND($N$2&gt;=$T$4,$N$2&lt;$U$4),IF(P14&gt;=$W$4,$W$1,$V$1),IF(AND($N$2&gt;=$T$5,$N$2&lt;$U$5),IF(P14&gt;=$W$5,$W$1,$V$1),IF(AND($N$2&gt;=$T$6,$N$2&lt;$U$6),IF(P14&gt;=$W$6,$W$1,$V$1),IF(AND($N$2&gt;=$T$7,$N$2&lt;$U$7),IF(P14&gt;=$W$7,$W$1,$V$1),IF(AND($N$2&gt;=$T$8,$N$2&lt;$U$8),IF(P14&gt;=$W$8,$W$1,$V$1),IF(AND($N$2&gt;=$T$9,$N$2&lt;$U$9),IF(P14&gt;=$W$9,$W$1,$V$1),""))))))))),"")</f>
        <v>#NAME?</v>
      </c>
      <c r="M14" s="9" t="e">
        <f t="array" aca="1" ref="M14" ca="1">IF(E14&lt;&gt;"",IF(AND(E14&lt;&gt;"GR",E14&gt;=40,J14&gt;=30),_xlfn.IFS(Q14&gt;=$AG$2,$AD$19,Q14&gt;=$AG$3,$AC$19,Q14&gt;=$AG$4,$AB$19,Q14&gt;=$AG$5,$AA$19,Q14&gt;=$AG$6,$Z$19,Q14&gt;=$AG$7,$Y$19,Q14&gt;=$AG$8,$X$19,Q14&gt;=$AG$9,$V$19),L14),"")</f>
        <v>#NAME?</v>
      </c>
      <c r="N14" s="9"/>
      <c r="O14" s="9"/>
      <c r="P14" s="9">
        <f t="shared" si="2"/>
        <v>67</v>
      </c>
      <c r="Q14" s="9">
        <f t="shared" si="3"/>
        <v>67</v>
      </c>
      <c r="R14" s="9">
        <f t="shared" si="4"/>
        <v>1.72</v>
      </c>
    </row>
    <row r="15" spans="1:35" x14ac:dyDescent="0.25">
      <c r="A15" s="3" t="s">
        <v>8</v>
      </c>
      <c r="B15" s="3">
        <v>14</v>
      </c>
      <c r="C15" s="3">
        <v>57</v>
      </c>
      <c r="D15" s="3">
        <v>81</v>
      </c>
      <c r="E15" s="3" t="s">
        <v>34</v>
      </c>
      <c r="F15" s="22">
        <f t="shared" si="5"/>
        <v>81</v>
      </c>
      <c r="G15" s="22">
        <f t="shared" si="6"/>
        <v>57</v>
      </c>
      <c r="H15" s="22">
        <f t="shared" si="7"/>
        <v>81</v>
      </c>
      <c r="I15" s="9">
        <f t="shared" si="8"/>
        <v>71.400000000000006</v>
      </c>
      <c r="J15" s="9">
        <f t="shared" si="0"/>
        <v>71.400000000000006</v>
      </c>
      <c r="K15" s="10">
        <f t="shared" si="1"/>
        <v>5097.9600000000009</v>
      </c>
      <c r="L15" s="9" t="e">
        <f t="array" aca="1" ref="L15" ca="1">IF(D15&lt;&gt;"",IF(AND(H15&gt;=40,I15&gt;=30),IF(AND($N$2&gt;=$T$2,$N$2&lt;=$U$2),_xlfn.IFS(P15&gt;=$AD$2,$AD$1,P15&gt;=$AC$2,$AC$1,P15&gt;=$AB$2,$AB$1,P15&gt;=$AA$2,$AA$1,P15&gt;=$Z$2,$Z$1,P15&gt;=$Y$2,$Y$1,P15&gt;=$X$2,$X$1,P15&gt;=$W$2,$W$1,P15&lt;$W$2,$V$1),(IF(AND($N$2&gt;=$T$3,$N$2&lt;$U$3),_xlfn.IFS(P15&gt;=$AD$3,$AD$1,P15&gt;=$AC$3,$AC$1,P15&gt;=$AB$3,$AB$1,P15&gt;=$AA$3,$AA$1,P15&gt;=$Z$3,$Z$1,P15&gt;=$Y$3,$Y$1,P15&gt;=$X$3,$X$1,P15&gt;=$W$3,$W$1,P15&lt;$W$2,$V$1),(IF(AND($N$2&gt;=$T$4,$N$2&lt;$U$4),_xlfn.IFS(P15&gt;=$AD$4,$AD$1,P15&gt;=$AC$4,$AC$1,P15&gt;=$AB$4,$AB$1,P15&gt;=$AA$4,$AA$1,P15&gt;=$Z$4,$Z$1,P15&gt;=$Y$4,$Y$1,P15&gt;=$X$4,$X$1,P15&gt;=$W$4,$W$1,P15&lt;$W$2,$V$1),(IF(AND($N$2&gt;=$T$5,$N$2&lt;$U$5),_xlfn.IFS(P15&gt;=$AD$5,$AD$1,P15&gt;=$AC$5,$AC$1,P15&gt;=$AB$5,$AB$1,P15&gt;=$AA$5,$AA$1,P15&gt;=$Z$5,$Z$1,P15&gt;=$Y$5,$Y$1,P15&gt;=$X$5,$X$1,P15&gt;=$W$5,$W$1,P15&lt;$W$2,$V$1),(IF(AND($N$2&gt;=$T$6,$N$2&lt;$U$6),_xlfn.IFS(P15&gt;=$AD$6,$AD$1,P15&gt;=$AC$6,$AC$1,P15&gt;=$AB$6,$AB$1,P15&gt;=$AA$6,$AA$1,P15&gt;=$Z$6,$Z$1,P15&gt;=$Y$6,$Y$1,P15&gt;=$X$6,$X$1,P15&gt;=$W$6,$W$1,P15&lt;$W$2,$V$1),(IF(AND($N$2&gt;=$T$7,$N$2&lt;$U$7),_xlfn.IFS(P15&gt;=$AD$7,$AD$1,P15&gt;=$AC$7,$AC$1,P15&gt;=$AB$7,$AB$1,P15&gt;=$AA$7,$AA$1,P15&gt;=$Z$7,$Z$1,P15&gt;=$Y$7,$Y$1,P15&gt;=$X$7,$X$1,P15&gt;=$W$7,$W$1,P15&lt;$W$2,$V$1),(IF(AND($N$2&gt;=$T$8,$N$2&lt;$U$8),_xlfn.IFS(P15&gt;=$AD$8,$AD$1,P15&gt;=$AC$8,$AC$1,P15&gt;=$AB$8,$AB$1,P15&gt;=$AA$8,$AA$1,P15&gt;=$Z$8,$Z$1,P15&gt;=$Y$8,$Y$1,P15&gt;=$X$8,$X$1,P15&gt;=$W$8,$W$1,P15&lt;$W$2,$V$1),(IF(AND($N$2&gt;=$T$9,$N$2&lt;$U$9),_xlfn.IFS(P15&gt;=$AD$9,$AD$1,P15&gt;=$AC$9,$AC$1,P15&gt;=$AB$9,$AB$1,P15&gt;=$AA$9,$AA$1,P15&gt;=$Z$9,$Z$1,P15&gt;=$Y$9,$Y$1,P15&gt;=$X$9,$X$1,P15&gt;=$W$9,$W$1),$W$1))))))))))))))),IF(AND($N$2&gt;=$T$2,$N$2&lt;=$U$2),IF(P15&gt;=$W$2,$W$1,$V$1),IF(AND($N$2&gt;=$T$3,$N$2&lt;$U$3),IF(P15&gt;=$W$3,$W$1,$V$1),IF(AND($N$2&gt;=$T$4,$N$2&lt;$U$4),IF(P15&gt;=$W$4,$W$1,$V$1),IF(AND($N$2&gt;=$T$5,$N$2&lt;$U$5),IF(P15&gt;=$W$5,$W$1,$V$1),IF(AND($N$2&gt;=$T$6,$N$2&lt;$U$6),IF(P15&gt;=$W$6,$W$1,$V$1),IF(AND($N$2&gt;=$T$7,$N$2&lt;$U$7),IF(P15&gt;=$W$7,$W$1,$V$1),IF(AND($N$2&gt;=$T$8,$N$2&lt;$U$8),IF(P15&gt;=$W$8,$W$1,$V$1),IF(AND($N$2&gt;=$T$9,$N$2&lt;$U$9),IF(P15&gt;=$W$9,$W$1,$V$1),""))))))))),"")</f>
        <v>#NAME?</v>
      </c>
      <c r="M15" s="9" t="e">
        <f t="array" aca="1" ref="M15" ca="1">IF(E15&lt;&gt;"",IF(AND(E15&lt;&gt;"GR",E15&gt;=40,J15&gt;=30),_xlfn.IFS(Q15&gt;=$AG$2,$AD$19,Q15&gt;=$AG$3,$AC$19,Q15&gt;=$AG$4,$AB$19,Q15&gt;=$AG$5,$AA$19,Q15&gt;=$AG$6,$Z$19,Q15&gt;=$AG$7,$Y$19,Q15&gt;=$AG$8,$X$19,Q15&gt;=$AG$9,$V$19),L15),"")</f>
        <v>#NAME?</v>
      </c>
      <c r="N15" s="9"/>
      <c r="O15" s="9"/>
      <c r="P15" s="9">
        <f t="shared" si="2"/>
        <v>67</v>
      </c>
      <c r="Q15" s="9">
        <f t="shared" si="3"/>
        <v>67</v>
      </c>
      <c r="R15" s="9">
        <f t="shared" si="4"/>
        <v>1.69</v>
      </c>
    </row>
    <row r="16" spans="1:35" x14ac:dyDescent="0.25">
      <c r="A16" s="3" t="s">
        <v>8</v>
      </c>
      <c r="B16" s="3">
        <v>15</v>
      </c>
      <c r="C16" s="3">
        <v>52</v>
      </c>
      <c r="D16" s="3">
        <v>84</v>
      </c>
      <c r="E16" s="3" t="s">
        <v>34</v>
      </c>
      <c r="F16" s="22">
        <f t="shared" si="5"/>
        <v>84</v>
      </c>
      <c r="G16" s="22">
        <f t="shared" si="6"/>
        <v>52</v>
      </c>
      <c r="H16" s="22">
        <f t="shared" si="7"/>
        <v>84</v>
      </c>
      <c r="I16" s="9">
        <f t="shared" si="8"/>
        <v>71.2</v>
      </c>
      <c r="J16" s="9">
        <f t="shared" si="0"/>
        <v>71.2</v>
      </c>
      <c r="K16" s="10">
        <f t="shared" si="1"/>
        <v>5069.4400000000005</v>
      </c>
      <c r="L16" s="9" t="e">
        <f t="array" aca="1" ref="L16" ca="1">IF(D16&lt;&gt;"",IF(AND(H16&gt;=40,I16&gt;=30),IF(AND($N$2&gt;=$T$2,$N$2&lt;=$U$2),_xlfn.IFS(P16&gt;=$AD$2,$AD$1,P16&gt;=$AC$2,$AC$1,P16&gt;=$AB$2,$AB$1,P16&gt;=$AA$2,$AA$1,P16&gt;=$Z$2,$Z$1,P16&gt;=$Y$2,$Y$1,P16&gt;=$X$2,$X$1,P16&gt;=$W$2,$W$1,P16&lt;$W$2,$V$1),(IF(AND($N$2&gt;=$T$3,$N$2&lt;$U$3),_xlfn.IFS(P16&gt;=$AD$3,$AD$1,P16&gt;=$AC$3,$AC$1,P16&gt;=$AB$3,$AB$1,P16&gt;=$AA$3,$AA$1,P16&gt;=$Z$3,$Z$1,P16&gt;=$Y$3,$Y$1,P16&gt;=$X$3,$X$1,P16&gt;=$W$3,$W$1,P16&lt;$W$2,$V$1),(IF(AND($N$2&gt;=$T$4,$N$2&lt;$U$4),_xlfn.IFS(P16&gt;=$AD$4,$AD$1,P16&gt;=$AC$4,$AC$1,P16&gt;=$AB$4,$AB$1,P16&gt;=$AA$4,$AA$1,P16&gt;=$Z$4,$Z$1,P16&gt;=$Y$4,$Y$1,P16&gt;=$X$4,$X$1,P16&gt;=$W$4,$W$1,P16&lt;$W$2,$V$1),(IF(AND($N$2&gt;=$T$5,$N$2&lt;$U$5),_xlfn.IFS(P16&gt;=$AD$5,$AD$1,P16&gt;=$AC$5,$AC$1,P16&gt;=$AB$5,$AB$1,P16&gt;=$AA$5,$AA$1,P16&gt;=$Z$5,$Z$1,P16&gt;=$Y$5,$Y$1,P16&gt;=$X$5,$X$1,P16&gt;=$W$5,$W$1,P16&lt;$W$2,$V$1),(IF(AND($N$2&gt;=$T$6,$N$2&lt;$U$6),_xlfn.IFS(P16&gt;=$AD$6,$AD$1,P16&gt;=$AC$6,$AC$1,P16&gt;=$AB$6,$AB$1,P16&gt;=$AA$6,$AA$1,P16&gt;=$Z$6,$Z$1,P16&gt;=$Y$6,$Y$1,P16&gt;=$X$6,$X$1,P16&gt;=$W$6,$W$1,P16&lt;$W$2,$V$1),(IF(AND($N$2&gt;=$T$7,$N$2&lt;$U$7),_xlfn.IFS(P16&gt;=$AD$7,$AD$1,P16&gt;=$AC$7,$AC$1,P16&gt;=$AB$7,$AB$1,P16&gt;=$AA$7,$AA$1,P16&gt;=$Z$7,$Z$1,P16&gt;=$Y$7,$Y$1,P16&gt;=$X$7,$X$1,P16&gt;=$W$7,$W$1,P16&lt;$W$2,$V$1),(IF(AND($N$2&gt;=$T$8,$N$2&lt;$U$8),_xlfn.IFS(P16&gt;=$AD$8,$AD$1,P16&gt;=$AC$8,$AC$1,P16&gt;=$AB$8,$AB$1,P16&gt;=$AA$8,$AA$1,P16&gt;=$Z$8,$Z$1,P16&gt;=$Y$8,$Y$1,P16&gt;=$X$8,$X$1,P16&gt;=$W$8,$W$1,P16&lt;$W$2,$V$1),(IF(AND($N$2&gt;=$T$9,$N$2&lt;$U$9),_xlfn.IFS(P16&gt;=$AD$9,$AD$1,P16&gt;=$AC$9,$AC$1,P16&gt;=$AB$9,$AB$1,P16&gt;=$AA$9,$AA$1,P16&gt;=$Z$9,$Z$1,P16&gt;=$Y$9,$Y$1,P16&gt;=$X$9,$X$1,P16&gt;=$W$9,$W$1),$W$1))))))))))))))),IF(AND($N$2&gt;=$T$2,$N$2&lt;=$U$2),IF(P16&gt;=$W$2,$W$1,$V$1),IF(AND($N$2&gt;=$T$3,$N$2&lt;$U$3),IF(P16&gt;=$W$3,$W$1,$V$1),IF(AND($N$2&gt;=$T$4,$N$2&lt;$U$4),IF(P16&gt;=$W$4,$W$1,$V$1),IF(AND($N$2&gt;=$T$5,$N$2&lt;$U$5),IF(P16&gt;=$W$5,$W$1,$V$1),IF(AND($N$2&gt;=$T$6,$N$2&lt;$U$6),IF(P16&gt;=$W$6,$W$1,$V$1),IF(AND($N$2&gt;=$T$7,$N$2&lt;$U$7),IF(P16&gt;=$W$7,$W$1,$V$1),IF(AND($N$2&gt;=$T$8,$N$2&lt;$U$8),IF(P16&gt;=$W$8,$W$1,$V$1),IF(AND($N$2&gt;=$T$9,$N$2&lt;$U$9),IF(P16&gt;=$W$9,$W$1,$V$1),""))))))))),"")</f>
        <v>#NAME?</v>
      </c>
      <c r="M16" s="9" t="e">
        <f t="array" aca="1" ref="M16" ca="1">IF(E16&lt;&gt;"",IF(AND(E16&lt;&gt;"GR",E16&gt;=40,J16&gt;=30),_xlfn.IFS(Q16&gt;=$AG$2,$AD$19,Q16&gt;=$AG$3,$AC$19,Q16&gt;=$AG$4,$AB$19,Q16&gt;=$AG$5,$AA$19,Q16&gt;=$AG$6,$Z$19,Q16&gt;=$AG$7,$Y$19,Q16&gt;=$AG$8,$X$19,Q16&gt;=$AG$9,$V$19),L16),"")</f>
        <v>#NAME?</v>
      </c>
      <c r="N16" s="9"/>
      <c r="O16" s="9"/>
      <c r="P16" s="9">
        <f t="shared" si="2"/>
        <v>67</v>
      </c>
      <c r="Q16" s="9">
        <f t="shared" si="3"/>
        <v>67</v>
      </c>
      <c r="R16" s="9">
        <f t="shared" si="4"/>
        <v>1.68</v>
      </c>
    </row>
    <row r="17" spans="1:34" x14ac:dyDescent="0.25">
      <c r="A17" s="3" t="s">
        <v>8</v>
      </c>
      <c r="B17" s="3">
        <v>16</v>
      </c>
      <c r="C17" s="3">
        <v>50</v>
      </c>
      <c r="D17" s="3">
        <v>83</v>
      </c>
      <c r="E17" s="3" t="s">
        <v>34</v>
      </c>
      <c r="F17" s="22">
        <f t="shared" si="5"/>
        <v>83</v>
      </c>
      <c r="G17" s="22">
        <f t="shared" si="6"/>
        <v>50</v>
      </c>
      <c r="H17" s="22">
        <f t="shared" si="7"/>
        <v>83</v>
      </c>
      <c r="I17" s="9">
        <f t="shared" si="8"/>
        <v>69.8</v>
      </c>
      <c r="J17" s="9">
        <f t="shared" si="0"/>
        <v>69.8</v>
      </c>
      <c r="K17" s="10">
        <f t="shared" si="1"/>
        <v>4872.04</v>
      </c>
      <c r="L17" s="9" t="e">
        <f t="array" aca="1" ref="L17" ca="1">IF(D17&lt;&gt;"",IF(AND(H17&gt;=40,I17&gt;=30),IF(AND($N$2&gt;=$T$2,$N$2&lt;=$U$2),_xlfn.IFS(P17&gt;=$AD$2,$AD$1,P17&gt;=$AC$2,$AC$1,P17&gt;=$AB$2,$AB$1,P17&gt;=$AA$2,$AA$1,P17&gt;=$Z$2,$Z$1,P17&gt;=$Y$2,$Y$1,P17&gt;=$X$2,$X$1,P17&gt;=$W$2,$W$1,P17&lt;$W$2,$V$1),(IF(AND($N$2&gt;=$T$3,$N$2&lt;$U$3),_xlfn.IFS(P17&gt;=$AD$3,$AD$1,P17&gt;=$AC$3,$AC$1,P17&gt;=$AB$3,$AB$1,P17&gt;=$AA$3,$AA$1,P17&gt;=$Z$3,$Z$1,P17&gt;=$Y$3,$Y$1,P17&gt;=$X$3,$X$1,P17&gt;=$W$3,$W$1,P17&lt;$W$2,$V$1),(IF(AND($N$2&gt;=$T$4,$N$2&lt;$U$4),_xlfn.IFS(P17&gt;=$AD$4,$AD$1,P17&gt;=$AC$4,$AC$1,P17&gt;=$AB$4,$AB$1,P17&gt;=$AA$4,$AA$1,P17&gt;=$Z$4,$Z$1,P17&gt;=$Y$4,$Y$1,P17&gt;=$X$4,$X$1,P17&gt;=$W$4,$W$1,P17&lt;$W$2,$V$1),(IF(AND($N$2&gt;=$T$5,$N$2&lt;$U$5),_xlfn.IFS(P17&gt;=$AD$5,$AD$1,P17&gt;=$AC$5,$AC$1,P17&gt;=$AB$5,$AB$1,P17&gt;=$AA$5,$AA$1,P17&gt;=$Z$5,$Z$1,P17&gt;=$Y$5,$Y$1,P17&gt;=$X$5,$X$1,P17&gt;=$W$5,$W$1,P17&lt;$W$2,$V$1),(IF(AND($N$2&gt;=$T$6,$N$2&lt;$U$6),_xlfn.IFS(P17&gt;=$AD$6,$AD$1,P17&gt;=$AC$6,$AC$1,P17&gt;=$AB$6,$AB$1,P17&gt;=$AA$6,$AA$1,P17&gt;=$Z$6,$Z$1,P17&gt;=$Y$6,$Y$1,P17&gt;=$X$6,$X$1,P17&gt;=$W$6,$W$1,P17&lt;$W$2,$V$1),(IF(AND($N$2&gt;=$T$7,$N$2&lt;$U$7),_xlfn.IFS(P17&gt;=$AD$7,$AD$1,P17&gt;=$AC$7,$AC$1,P17&gt;=$AB$7,$AB$1,P17&gt;=$AA$7,$AA$1,P17&gt;=$Z$7,$Z$1,P17&gt;=$Y$7,$Y$1,P17&gt;=$X$7,$X$1,P17&gt;=$W$7,$W$1,P17&lt;$W$2,$V$1),(IF(AND($N$2&gt;=$T$8,$N$2&lt;$U$8),_xlfn.IFS(P17&gt;=$AD$8,$AD$1,P17&gt;=$AC$8,$AC$1,P17&gt;=$AB$8,$AB$1,P17&gt;=$AA$8,$AA$1,P17&gt;=$Z$8,$Z$1,P17&gt;=$Y$8,$Y$1,P17&gt;=$X$8,$X$1,P17&gt;=$W$8,$W$1,P17&lt;$W$2,$V$1),(IF(AND($N$2&gt;=$T$9,$N$2&lt;$U$9),_xlfn.IFS(P17&gt;=$AD$9,$AD$1,P17&gt;=$AC$9,$AC$1,P17&gt;=$AB$9,$AB$1,P17&gt;=$AA$9,$AA$1,P17&gt;=$Z$9,$Z$1,P17&gt;=$Y$9,$Y$1,P17&gt;=$X$9,$X$1,P17&gt;=$W$9,$W$1),$W$1))))))))))))))),IF(AND($N$2&gt;=$T$2,$N$2&lt;=$U$2),IF(P17&gt;=$W$2,$W$1,$V$1),IF(AND($N$2&gt;=$T$3,$N$2&lt;$U$3),IF(P17&gt;=$W$3,$W$1,$V$1),IF(AND($N$2&gt;=$T$4,$N$2&lt;$U$4),IF(P17&gt;=$W$4,$W$1,$V$1),IF(AND($N$2&gt;=$T$5,$N$2&lt;$U$5),IF(P17&gt;=$W$5,$W$1,$V$1),IF(AND($N$2&gt;=$T$6,$N$2&lt;$U$6),IF(P17&gt;=$W$6,$W$1,$V$1),IF(AND($N$2&gt;=$T$7,$N$2&lt;$U$7),IF(P17&gt;=$W$7,$W$1,$V$1),IF(AND($N$2&gt;=$T$8,$N$2&lt;$U$8),IF(P17&gt;=$W$8,$W$1,$V$1),IF(AND($N$2&gt;=$T$9,$N$2&lt;$U$9),IF(P17&gt;=$W$9,$W$1,$V$1),""))))))))),"")</f>
        <v>#NAME?</v>
      </c>
      <c r="M17" s="9" t="e">
        <f t="array" aca="1" ref="M17" ca="1">IF(E17&lt;&gt;"",IF(AND(E17&lt;&gt;"GR",E17&gt;=40,J17&gt;=30),_xlfn.IFS(Q17&gt;=$AG$2,$AD$19,Q17&gt;=$AG$3,$AC$19,Q17&gt;=$AG$4,$AB$19,Q17&gt;=$AG$5,$AA$19,Q17&gt;=$AG$6,$Z$19,Q17&gt;=$AG$7,$Y$19,Q17&gt;=$AG$8,$X$19,Q17&gt;=$AG$9,$V$19),L17),"")</f>
        <v>#NAME?</v>
      </c>
      <c r="N17" s="9"/>
      <c r="O17" s="9"/>
      <c r="P17" s="9">
        <f t="shared" si="2"/>
        <v>66</v>
      </c>
      <c r="Q17" s="9">
        <f t="shared" si="3"/>
        <v>66</v>
      </c>
      <c r="R17" s="9">
        <f t="shared" si="4"/>
        <v>1.58</v>
      </c>
    </row>
    <row r="18" spans="1:34" ht="15.75" x14ac:dyDescent="0.25">
      <c r="A18" s="3" t="s">
        <v>8</v>
      </c>
      <c r="B18" s="3">
        <v>17</v>
      </c>
      <c r="C18" s="3">
        <v>60</v>
      </c>
      <c r="D18" s="3">
        <v>75</v>
      </c>
      <c r="E18" s="3" t="s">
        <v>34</v>
      </c>
      <c r="F18" s="22">
        <f t="shared" si="5"/>
        <v>75</v>
      </c>
      <c r="G18" s="22">
        <f t="shared" si="6"/>
        <v>60</v>
      </c>
      <c r="H18" s="22">
        <f t="shared" si="7"/>
        <v>75</v>
      </c>
      <c r="I18" s="9">
        <f t="shared" si="8"/>
        <v>69</v>
      </c>
      <c r="J18" s="9">
        <f t="shared" si="0"/>
        <v>69</v>
      </c>
      <c r="K18" s="10">
        <f t="shared" si="1"/>
        <v>4761</v>
      </c>
      <c r="L18" s="9" t="e">
        <f t="array" aca="1" ref="L18" ca="1">IF(D18&lt;&gt;"",IF(AND(H18&gt;=40,I18&gt;=30),IF(AND($N$2&gt;=$T$2,$N$2&lt;=$U$2),_xlfn.IFS(P18&gt;=$AD$2,$AD$1,P18&gt;=$AC$2,$AC$1,P18&gt;=$AB$2,$AB$1,P18&gt;=$AA$2,$AA$1,P18&gt;=$Z$2,$Z$1,P18&gt;=$Y$2,$Y$1,P18&gt;=$X$2,$X$1,P18&gt;=$W$2,$W$1,P18&lt;$W$2,$V$1),(IF(AND($N$2&gt;=$T$3,$N$2&lt;$U$3),_xlfn.IFS(P18&gt;=$AD$3,$AD$1,P18&gt;=$AC$3,$AC$1,P18&gt;=$AB$3,$AB$1,P18&gt;=$AA$3,$AA$1,P18&gt;=$Z$3,$Z$1,P18&gt;=$Y$3,$Y$1,P18&gt;=$X$3,$X$1,P18&gt;=$W$3,$W$1,P18&lt;$W$2,$V$1),(IF(AND($N$2&gt;=$T$4,$N$2&lt;$U$4),_xlfn.IFS(P18&gt;=$AD$4,$AD$1,P18&gt;=$AC$4,$AC$1,P18&gt;=$AB$4,$AB$1,P18&gt;=$AA$4,$AA$1,P18&gt;=$Z$4,$Z$1,P18&gt;=$Y$4,$Y$1,P18&gt;=$X$4,$X$1,P18&gt;=$W$4,$W$1,P18&lt;$W$2,$V$1),(IF(AND($N$2&gt;=$T$5,$N$2&lt;$U$5),_xlfn.IFS(P18&gt;=$AD$5,$AD$1,P18&gt;=$AC$5,$AC$1,P18&gt;=$AB$5,$AB$1,P18&gt;=$AA$5,$AA$1,P18&gt;=$Z$5,$Z$1,P18&gt;=$Y$5,$Y$1,P18&gt;=$X$5,$X$1,P18&gt;=$W$5,$W$1,P18&lt;$W$2,$V$1),(IF(AND($N$2&gt;=$T$6,$N$2&lt;$U$6),_xlfn.IFS(P18&gt;=$AD$6,$AD$1,P18&gt;=$AC$6,$AC$1,P18&gt;=$AB$6,$AB$1,P18&gt;=$AA$6,$AA$1,P18&gt;=$Z$6,$Z$1,P18&gt;=$Y$6,$Y$1,P18&gt;=$X$6,$X$1,P18&gt;=$W$6,$W$1,P18&lt;$W$2,$V$1),(IF(AND($N$2&gt;=$T$7,$N$2&lt;$U$7),_xlfn.IFS(P18&gt;=$AD$7,$AD$1,P18&gt;=$AC$7,$AC$1,P18&gt;=$AB$7,$AB$1,P18&gt;=$AA$7,$AA$1,P18&gt;=$Z$7,$Z$1,P18&gt;=$Y$7,$Y$1,P18&gt;=$X$7,$X$1,P18&gt;=$W$7,$W$1,P18&lt;$W$2,$V$1),(IF(AND($N$2&gt;=$T$8,$N$2&lt;$U$8),_xlfn.IFS(P18&gt;=$AD$8,$AD$1,P18&gt;=$AC$8,$AC$1,P18&gt;=$AB$8,$AB$1,P18&gt;=$AA$8,$AA$1,P18&gt;=$Z$8,$Z$1,P18&gt;=$Y$8,$Y$1,P18&gt;=$X$8,$X$1,P18&gt;=$W$8,$W$1,P18&lt;$W$2,$V$1),(IF(AND($N$2&gt;=$T$9,$N$2&lt;$U$9),_xlfn.IFS(P18&gt;=$AD$9,$AD$1,P18&gt;=$AC$9,$AC$1,P18&gt;=$AB$9,$AB$1,P18&gt;=$AA$9,$AA$1,P18&gt;=$Z$9,$Z$1,P18&gt;=$Y$9,$Y$1,P18&gt;=$X$9,$X$1,P18&gt;=$W$9,$W$1),$W$1))))))))))))))),IF(AND($N$2&gt;=$T$2,$N$2&lt;=$U$2),IF(P18&gt;=$W$2,$W$1,$V$1),IF(AND($N$2&gt;=$T$3,$N$2&lt;$U$3),IF(P18&gt;=$W$3,$W$1,$V$1),IF(AND($N$2&gt;=$T$4,$N$2&lt;$U$4),IF(P18&gt;=$W$4,$W$1,$V$1),IF(AND($N$2&gt;=$T$5,$N$2&lt;$U$5),IF(P18&gt;=$W$5,$W$1,$V$1),IF(AND($N$2&gt;=$T$6,$N$2&lt;$U$6),IF(P18&gt;=$W$6,$W$1,$V$1),IF(AND($N$2&gt;=$T$7,$N$2&lt;$U$7),IF(P18&gt;=$W$7,$W$1,$V$1),IF(AND($N$2&gt;=$T$8,$N$2&lt;$U$8),IF(P18&gt;=$W$8,$W$1,$V$1),IF(AND($N$2&gt;=$T$9,$N$2&lt;$U$9),IF(P18&gt;=$W$9,$W$1,$V$1),""))))))))),"")</f>
        <v>#NAME?</v>
      </c>
      <c r="M18" s="9" t="e">
        <f t="array" aca="1" ref="M18" ca="1">IF(E18&lt;&gt;"",IF(AND(E18&lt;&gt;"GR",E18&gt;=40,J18&gt;=30),_xlfn.IFS(Q18&gt;=$AG$2,$AD$19,Q18&gt;=$AG$3,$AC$19,Q18&gt;=$AG$4,$AB$19,Q18&gt;=$AG$5,$AA$19,Q18&gt;=$AG$6,$Z$19,Q18&gt;=$AG$7,$Y$19,Q18&gt;=$AG$8,$X$19,Q18&gt;=$AG$9,$V$19),L18),"")</f>
        <v>#NAME?</v>
      </c>
      <c r="N18" s="9"/>
      <c r="O18" s="9"/>
      <c r="P18" s="9">
        <f t="shared" si="2"/>
        <v>65</v>
      </c>
      <c r="Q18" s="9">
        <f t="shared" si="3"/>
        <v>65</v>
      </c>
      <c r="R18" s="9">
        <f t="shared" si="4"/>
        <v>1.53</v>
      </c>
      <c r="S18" s="40" t="s">
        <v>43</v>
      </c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</row>
    <row r="19" spans="1:34" x14ac:dyDescent="0.25">
      <c r="A19" s="3" t="s">
        <v>8</v>
      </c>
      <c r="B19" s="3">
        <v>18</v>
      </c>
      <c r="C19" s="3">
        <v>51</v>
      </c>
      <c r="D19" s="3">
        <v>79</v>
      </c>
      <c r="E19" s="3" t="s">
        <v>34</v>
      </c>
      <c r="F19" s="22">
        <f t="shared" si="5"/>
        <v>79</v>
      </c>
      <c r="G19" s="22">
        <f t="shared" si="6"/>
        <v>51</v>
      </c>
      <c r="H19" s="22">
        <f t="shared" si="7"/>
        <v>79</v>
      </c>
      <c r="I19" s="9">
        <f t="shared" si="8"/>
        <v>67.8</v>
      </c>
      <c r="J19" s="9">
        <f t="shared" si="0"/>
        <v>67.8</v>
      </c>
      <c r="K19" s="10">
        <f t="shared" si="1"/>
        <v>4596.8399999999992</v>
      </c>
      <c r="L19" s="9" t="e">
        <f t="array" aca="1" ref="L19" ca="1">IF(D19&lt;&gt;"",IF(AND(H19&gt;=40,I19&gt;=30),IF(AND($N$2&gt;=$T$2,$N$2&lt;=$U$2),_xlfn.IFS(P19&gt;=$AD$2,$AD$1,P19&gt;=$AC$2,$AC$1,P19&gt;=$AB$2,$AB$1,P19&gt;=$AA$2,$AA$1,P19&gt;=$Z$2,$Z$1,P19&gt;=$Y$2,$Y$1,P19&gt;=$X$2,$X$1,P19&gt;=$W$2,$W$1,P19&lt;$W$2,$V$1),(IF(AND($N$2&gt;=$T$3,$N$2&lt;$U$3),_xlfn.IFS(P19&gt;=$AD$3,$AD$1,P19&gt;=$AC$3,$AC$1,P19&gt;=$AB$3,$AB$1,P19&gt;=$AA$3,$AA$1,P19&gt;=$Z$3,$Z$1,P19&gt;=$Y$3,$Y$1,P19&gt;=$X$3,$X$1,P19&gt;=$W$3,$W$1,P19&lt;$W$2,$V$1),(IF(AND($N$2&gt;=$T$4,$N$2&lt;$U$4),_xlfn.IFS(P19&gt;=$AD$4,$AD$1,P19&gt;=$AC$4,$AC$1,P19&gt;=$AB$4,$AB$1,P19&gt;=$AA$4,$AA$1,P19&gt;=$Z$4,$Z$1,P19&gt;=$Y$4,$Y$1,P19&gt;=$X$4,$X$1,P19&gt;=$W$4,$W$1,P19&lt;$W$2,$V$1),(IF(AND($N$2&gt;=$T$5,$N$2&lt;$U$5),_xlfn.IFS(P19&gt;=$AD$5,$AD$1,P19&gt;=$AC$5,$AC$1,P19&gt;=$AB$5,$AB$1,P19&gt;=$AA$5,$AA$1,P19&gt;=$Z$5,$Z$1,P19&gt;=$Y$5,$Y$1,P19&gt;=$X$5,$X$1,P19&gt;=$W$5,$W$1,P19&lt;$W$2,$V$1),(IF(AND($N$2&gt;=$T$6,$N$2&lt;$U$6),_xlfn.IFS(P19&gt;=$AD$6,$AD$1,P19&gt;=$AC$6,$AC$1,P19&gt;=$AB$6,$AB$1,P19&gt;=$AA$6,$AA$1,P19&gt;=$Z$6,$Z$1,P19&gt;=$Y$6,$Y$1,P19&gt;=$X$6,$X$1,P19&gt;=$W$6,$W$1,P19&lt;$W$2,$V$1),(IF(AND($N$2&gt;=$T$7,$N$2&lt;$U$7),_xlfn.IFS(P19&gt;=$AD$7,$AD$1,P19&gt;=$AC$7,$AC$1,P19&gt;=$AB$7,$AB$1,P19&gt;=$AA$7,$AA$1,P19&gt;=$Z$7,$Z$1,P19&gt;=$Y$7,$Y$1,P19&gt;=$X$7,$X$1,P19&gt;=$W$7,$W$1,P19&lt;$W$2,$V$1),(IF(AND($N$2&gt;=$T$8,$N$2&lt;$U$8),_xlfn.IFS(P19&gt;=$AD$8,$AD$1,P19&gt;=$AC$8,$AC$1,P19&gt;=$AB$8,$AB$1,P19&gt;=$AA$8,$AA$1,P19&gt;=$Z$8,$Z$1,P19&gt;=$Y$8,$Y$1,P19&gt;=$X$8,$X$1,P19&gt;=$W$8,$W$1,P19&lt;$W$2,$V$1),(IF(AND($N$2&gt;=$T$9,$N$2&lt;$U$9),_xlfn.IFS(P19&gt;=$AD$9,$AD$1,P19&gt;=$AC$9,$AC$1,P19&gt;=$AB$9,$AB$1,P19&gt;=$AA$9,$AA$1,P19&gt;=$Z$9,$Z$1,P19&gt;=$Y$9,$Y$1,P19&gt;=$X$9,$X$1,P19&gt;=$W$9,$W$1),$W$1))))))))))))))),IF(AND($N$2&gt;=$T$2,$N$2&lt;=$U$2),IF(P19&gt;=$W$2,$W$1,$V$1),IF(AND($N$2&gt;=$T$3,$N$2&lt;$U$3),IF(P19&gt;=$W$3,$W$1,$V$1),IF(AND($N$2&gt;=$T$4,$N$2&lt;$U$4),IF(P19&gt;=$W$4,$W$1,$V$1),IF(AND($N$2&gt;=$T$5,$N$2&lt;$U$5),IF(P19&gt;=$W$5,$W$1,$V$1),IF(AND($N$2&gt;=$T$6,$N$2&lt;$U$6),IF(P19&gt;=$W$6,$W$1,$V$1),IF(AND($N$2&gt;=$T$7,$N$2&lt;$U$7),IF(P19&gt;=$W$7,$W$1,$V$1),IF(AND($N$2&gt;=$T$8,$N$2&lt;$U$8),IF(P19&gt;=$W$8,$W$1,$V$1),IF(AND($N$2&gt;=$T$9,$N$2&lt;$U$9),IF(P19&gt;=$W$9,$W$1,$V$1),""))))))))),"")</f>
        <v>#NAME?</v>
      </c>
      <c r="M19" s="9" t="e">
        <f t="array" aca="1" ref="M19" ca="1">IF(E19&lt;&gt;"",IF(AND(E19&lt;&gt;"GR",E19&gt;=40,J19&gt;=30),_xlfn.IFS(Q19&gt;=$AG$2,$AD$19,Q19&gt;=$AG$3,$AC$19,Q19&gt;=$AG$4,$AB$19,Q19&gt;=$AG$5,$AA$19,Q19&gt;=$AG$6,$Z$19,Q19&gt;=$AG$7,$Y$19,Q19&gt;=$AG$8,$X$19,Q19&gt;=$AG$9,$V$19),L19),"")</f>
        <v>#NAME?</v>
      </c>
      <c r="N19" s="9"/>
      <c r="O19" s="9"/>
      <c r="P19" s="9">
        <f t="shared" si="2"/>
        <v>64</v>
      </c>
      <c r="Q19" s="9">
        <f t="shared" si="3"/>
        <v>64</v>
      </c>
      <c r="R19" s="9">
        <f t="shared" si="4"/>
        <v>1.45</v>
      </c>
      <c r="S19" s="32"/>
      <c r="T19" s="32"/>
      <c r="U19" s="32"/>
      <c r="V19" s="13" t="s">
        <v>11</v>
      </c>
      <c r="W19" s="13" t="s">
        <v>12</v>
      </c>
      <c r="X19" s="13" t="s">
        <v>6</v>
      </c>
      <c r="Y19" s="13" t="s">
        <v>5</v>
      </c>
      <c r="Z19" s="13" t="s">
        <v>4</v>
      </c>
      <c r="AA19" s="13" t="s">
        <v>3</v>
      </c>
      <c r="AB19" s="13" t="s">
        <v>2</v>
      </c>
      <c r="AC19" s="13" t="s">
        <v>1</v>
      </c>
      <c r="AD19" s="13" t="s">
        <v>0</v>
      </c>
      <c r="AE19" s="13" t="s">
        <v>27</v>
      </c>
      <c r="AF19" s="13" t="s">
        <v>28</v>
      </c>
      <c r="AG19" s="38" t="s">
        <v>29</v>
      </c>
      <c r="AH19" s="39"/>
    </row>
    <row r="20" spans="1:34" x14ac:dyDescent="0.25">
      <c r="A20" s="3" t="s">
        <v>8</v>
      </c>
      <c r="B20" s="3">
        <v>19</v>
      </c>
      <c r="C20" s="3">
        <v>60</v>
      </c>
      <c r="D20" s="3">
        <v>71</v>
      </c>
      <c r="E20" s="3" t="s">
        <v>34</v>
      </c>
      <c r="F20" s="22">
        <f t="shared" si="5"/>
        <v>71</v>
      </c>
      <c r="G20" s="22">
        <f t="shared" si="6"/>
        <v>60</v>
      </c>
      <c r="H20" s="22">
        <f t="shared" si="7"/>
        <v>71</v>
      </c>
      <c r="I20" s="9">
        <f t="shared" si="8"/>
        <v>66.599999999999994</v>
      </c>
      <c r="J20" s="9">
        <f t="shared" si="0"/>
        <v>66.599999999999994</v>
      </c>
      <c r="K20" s="10">
        <f t="shared" si="1"/>
        <v>4435.5599999999995</v>
      </c>
      <c r="L20" s="9" t="e">
        <f t="array" aca="1" ref="L20" ca="1">IF(D20&lt;&gt;"",IF(AND(H20&gt;=40,I20&gt;=30),IF(AND($N$2&gt;=$T$2,$N$2&lt;=$U$2),_xlfn.IFS(P20&gt;=$AD$2,$AD$1,P20&gt;=$AC$2,$AC$1,P20&gt;=$AB$2,$AB$1,P20&gt;=$AA$2,$AA$1,P20&gt;=$Z$2,$Z$1,P20&gt;=$Y$2,$Y$1,P20&gt;=$X$2,$X$1,P20&gt;=$W$2,$W$1,P20&lt;$W$2,$V$1),(IF(AND($N$2&gt;=$T$3,$N$2&lt;$U$3),_xlfn.IFS(P20&gt;=$AD$3,$AD$1,P20&gt;=$AC$3,$AC$1,P20&gt;=$AB$3,$AB$1,P20&gt;=$AA$3,$AA$1,P20&gt;=$Z$3,$Z$1,P20&gt;=$Y$3,$Y$1,P20&gt;=$X$3,$X$1,P20&gt;=$W$3,$W$1,P20&lt;$W$2,$V$1),(IF(AND($N$2&gt;=$T$4,$N$2&lt;$U$4),_xlfn.IFS(P20&gt;=$AD$4,$AD$1,P20&gt;=$AC$4,$AC$1,P20&gt;=$AB$4,$AB$1,P20&gt;=$AA$4,$AA$1,P20&gt;=$Z$4,$Z$1,P20&gt;=$Y$4,$Y$1,P20&gt;=$X$4,$X$1,P20&gt;=$W$4,$W$1,P20&lt;$W$2,$V$1),(IF(AND($N$2&gt;=$T$5,$N$2&lt;$U$5),_xlfn.IFS(P20&gt;=$AD$5,$AD$1,P20&gt;=$AC$5,$AC$1,P20&gt;=$AB$5,$AB$1,P20&gt;=$AA$5,$AA$1,P20&gt;=$Z$5,$Z$1,P20&gt;=$Y$5,$Y$1,P20&gt;=$X$5,$X$1,P20&gt;=$W$5,$W$1,P20&lt;$W$2,$V$1),(IF(AND($N$2&gt;=$T$6,$N$2&lt;$U$6),_xlfn.IFS(P20&gt;=$AD$6,$AD$1,P20&gt;=$AC$6,$AC$1,P20&gt;=$AB$6,$AB$1,P20&gt;=$AA$6,$AA$1,P20&gt;=$Z$6,$Z$1,P20&gt;=$Y$6,$Y$1,P20&gt;=$X$6,$X$1,P20&gt;=$W$6,$W$1,P20&lt;$W$2,$V$1),(IF(AND($N$2&gt;=$T$7,$N$2&lt;$U$7),_xlfn.IFS(P20&gt;=$AD$7,$AD$1,P20&gt;=$AC$7,$AC$1,P20&gt;=$AB$7,$AB$1,P20&gt;=$AA$7,$AA$1,P20&gt;=$Z$7,$Z$1,P20&gt;=$Y$7,$Y$1,P20&gt;=$X$7,$X$1,P20&gt;=$W$7,$W$1,P20&lt;$W$2,$V$1),(IF(AND($N$2&gt;=$T$8,$N$2&lt;$U$8),_xlfn.IFS(P20&gt;=$AD$8,$AD$1,P20&gt;=$AC$8,$AC$1,P20&gt;=$AB$8,$AB$1,P20&gt;=$AA$8,$AA$1,P20&gt;=$Z$8,$Z$1,P20&gt;=$Y$8,$Y$1,P20&gt;=$X$8,$X$1,P20&gt;=$W$8,$W$1,P20&lt;$W$2,$V$1),(IF(AND($N$2&gt;=$T$9,$N$2&lt;$U$9),_xlfn.IFS(P20&gt;=$AD$9,$AD$1,P20&gt;=$AC$9,$AC$1,P20&gt;=$AB$9,$AB$1,P20&gt;=$AA$9,$AA$1,P20&gt;=$Z$9,$Z$1,P20&gt;=$Y$9,$Y$1,P20&gt;=$X$9,$X$1,P20&gt;=$W$9,$W$1),$W$1))))))))))))))),IF(AND($N$2&gt;=$T$2,$N$2&lt;=$U$2),IF(P20&gt;=$W$2,$W$1,$V$1),IF(AND($N$2&gt;=$T$3,$N$2&lt;$U$3),IF(P20&gt;=$W$3,$W$1,$V$1),IF(AND($N$2&gt;=$T$4,$N$2&lt;$U$4),IF(P20&gt;=$W$4,$W$1,$V$1),IF(AND($N$2&gt;=$T$5,$N$2&lt;$U$5),IF(P20&gt;=$W$5,$W$1,$V$1),IF(AND($N$2&gt;=$T$6,$N$2&lt;$U$6),IF(P20&gt;=$W$6,$W$1,$V$1),IF(AND($N$2&gt;=$T$7,$N$2&lt;$U$7),IF(P20&gt;=$W$7,$W$1,$V$1),IF(AND($N$2&gt;=$T$8,$N$2&lt;$U$8),IF(P20&gt;=$W$8,$W$1,$V$1),IF(AND($N$2&gt;=$T$9,$N$2&lt;$U$9),IF(P20&gt;=$W$9,$W$1,$V$1),""))))))))),"")</f>
        <v>#NAME?</v>
      </c>
      <c r="M20" s="9" t="e">
        <f t="array" aca="1" ref="M20" ca="1">IF(E20&lt;&gt;"",IF(AND(E20&lt;&gt;"GR",E20&gt;=40,J20&gt;=30),_xlfn.IFS(Q20&gt;=$AG$2,$AD$19,Q20&gt;=$AG$3,$AC$19,Q20&gt;=$AG$4,$AB$19,Q20&gt;=$AG$5,$AA$19,Q20&gt;=$AG$6,$Z$19,Q20&gt;=$AG$7,$Y$19,Q20&gt;=$AG$8,$X$19,Q20&gt;=$AG$9,$V$19),L20),"")</f>
        <v>#NAME?</v>
      </c>
      <c r="N20" s="9"/>
      <c r="O20" s="9"/>
      <c r="P20" s="9">
        <f t="shared" si="2"/>
        <v>64</v>
      </c>
      <c r="Q20" s="9">
        <f t="shared" si="3"/>
        <v>64</v>
      </c>
      <c r="R20" s="9">
        <f t="shared" si="4"/>
        <v>1.36</v>
      </c>
      <c r="S20" s="32" t="s">
        <v>26</v>
      </c>
      <c r="T20" s="32"/>
      <c r="U20" s="32"/>
      <c r="V20" s="14">
        <f ca="1">COUNTIFS($J$2:$J$331,"&gt;=0",$M$2:$M$331,"FF")</f>
        <v>79</v>
      </c>
      <c r="W20" s="14">
        <f ca="1">COUNTIFS($J$2:$J$331,"&gt;=0",$M$2:$M$331,"FD")</f>
        <v>12</v>
      </c>
      <c r="X20" s="14">
        <f ca="1">COUNTIFS($J$2:$J$331,"&gt;=0",$M$2:$M$331,"DD")</f>
        <v>0</v>
      </c>
      <c r="Y20" s="14">
        <f ca="1">COUNTIFS($J$2:$J$331,"&gt;=0",$M$2:$M$331,"DC")</f>
        <v>0</v>
      </c>
      <c r="Z20" s="14">
        <f ca="1">COUNTIFS($J$2:$J$331,"&gt;=0",$M$2:$M$331,"CC")</f>
        <v>0</v>
      </c>
      <c r="AA20" s="14">
        <f ca="1">COUNTIFS($J$2:$J$331,"&gt;=0",$M$2:$M$331,"CB")</f>
        <v>0</v>
      </c>
      <c r="AB20" s="14">
        <f ca="1">COUNTIFS($J$2:$J$331,"&gt;=0",$M$2:$M$331,"BB")</f>
        <v>0</v>
      </c>
      <c r="AC20" s="14">
        <f ca="1">COUNTIFS($J$2:$J$331,"&gt;=0",$M$2:$M$331,"BA")</f>
        <v>0</v>
      </c>
      <c r="AD20" s="14">
        <f ca="1">COUNTIFS($J$2:$J$331,"&gt;=0",$M$2:$M$331,"AA")</f>
        <v>0</v>
      </c>
      <c r="AE20" s="9">
        <f ca="1">X20+Y20+Z20+AA20+AB20+AC20+AD20</f>
        <v>0</v>
      </c>
      <c r="AF20" s="9">
        <f ca="1">V20+W20</f>
        <v>91</v>
      </c>
      <c r="AG20" s="33">
        <f ca="1">AE20+AF20</f>
        <v>91</v>
      </c>
      <c r="AH20" s="33"/>
    </row>
    <row r="21" spans="1:34" x14ac:dyDescent="0.25">
      <c r="A21" s="3" t="s">
        <v>8</v>
      </c>
      <c r="B21" s="3">
        <v>20</v>
      </c>
      <c r="C21" s="3">
        <v>52</v>
      </c>
      <c r="D21" s="3">
        <v>76</v>
      </c>
      <c r="E21" s="3" t="s">
        <v>34</v>
      </c>
      <c r="F21" s="22">
        <f t="shared" si="5"/>
        <v>76</v>
      </c>
      <c r="G21" s="22">
        <f t="shared" si="6"/>
        <v>52</v>
      </c>
      <c r="H21" s="22">
        <f t="shared" si="7"/>
        <v>76</v>
      </c>
      <c r="I21" s="9">
        <f t="shared" si="8"/>
        <v>66.400000000000006</v>
      </c>
      <c r="J21" s="9">
        <f t="shared" si="0"/>
        <v>66.400000000000006</v>
      </c>
      <c r="K21" s="10">
        <f t="shared" si="1"/>
        <v>4408.9600000000009</v>
      </c>
      <c r="L21" s="9" t="e">
        <f t="array" aca="1" ref="L21" ca="1">IF(D21&lt;&gt;"",IF(AND(H21&gt;=40,I21&gt;=30),IF(AND($N$2&gt;=$T$2,$N$2&lt;=$U$2),_xlfn.IFS(P21&gt;=$AD$2,$AD$1,P21&gt;=$AC$2,$AC$1,P21&gt;=$AB$2,$AB$1,P21&gt;=$AA$2,$AA$1,P21&gt;=$Z$2,$Z$1,P21&gt;=$Y$2,$Y$1,P21&gt;=$X$2,$X$1,P21&gt;=$W$2,$W$1,P21&lt;$W$2,$V$1),(IF(AND($N$2&gt;=$T$3,$N$2&lt;$U$3),_xlfn.IFS(P21&gt;=$AD$3,$AD$1,P21&gt;=$AC$3,$AC$1,P21&gt;=$AB$3,$AB$1,P21&gt;=$AA$3,$AA$1,P21&gt;=$Z$3,$Z$1,P21&gt;=$Y$3,$Y$1,P21&gt;=$X$3,$X$1,P21&gt;=$W$3,$W$1,P21&lt;$W$2,$V$1),(IF(AND($N$2&gt;=$T$4,$N$2&lt;$U$4),_xlfn.IFS(P21&gt;=$AD$4,$AD$1,P21&gt;=$AC$4,$AC$1,P21&gt;=$AB$4,$AB$1,P21&gt;=$AA$4,$AA$1,P21&gt;=$Z$4,$Z$1,P21&gt;=$Y$4,$Y$1,P21&gt;=$X$4,$X$1,P21&gt;=$W$4,$W$1,P21&lt;$W$2,$V$1),(IF(AND($N$2&gt;=$T$5,$N$2&lt;$U$5),_xlfn.IFS(P21&gt;=$AD$5,$AD$1,P21&gt;=$AC$5,$AC$1,P21&gt;=$AB$5,$AB$1,P21&gt;=$AA$5,$AA$1,P21&gt;=$Z$5,$Z$1,P21&gt;=$Y$5,$Y$1,P21&gt;=$X$5,$X$1,P21&gt;=$W$5,$W$1,P21&lt;$W$2,$V$1),(IF(AND($N$2&gt;=$T$6,$N$2&lt;$U$6),_xlfn.IFS(P21&gt;=$AD$6,$AD$1,P21&gt;=$AC$6,$AC$1,P21&gt;=$AB$6,$AB$1,P21&gt;=$AA$6,$AA$1,P21&gt;=$Z$6,$Z$1,P21&gt;=$Y$6,$Y$1,P21&gt;=$X$6,$X$1,P21&gt;=$W$6,$W$1,P21&lt;$W$2,$V$1),(IF(AND($N$2&gt;=$T$7,$N$2&lt;$U$7),_xlfn.IFS(P21&gt;=$AD$7,$AD$1,P21&gt;=$AC$7,$AC$1,P21&gt;=$AB$7,$AB$1,P21&gt;=$AA$7,$AA$1,P21&gt;=$Z$7,$Z$1,P21&gt;=$Y$7,$Y$1,P21&gt;=$X$7,$X$1,P21&gt;=$W$7,$W$1,P21&lt;$W$2,$V$1),(IF(AND($N$2&gt;=$T$8,$N$2&lt;$U$8),_xlfn.IFS(P21&gt;=$AD$8,$AD$1,P21&gt;=$AC$8,$AC$1,P21&gt;=$AB$8,$AB$1,P21&gt;=$AA$8,$AA$1,P21&gt;=$Z$8,$Z$1,P21&gt;=$Y$8,$Y$1,P21&gt;=$X$8,$X$1,P21&gt;=$W$8,$W$1,P21&lt;$W$2,$V$1),(IF(AND($N$2&gt;=$T$9,$N$2&lt;$U$9),_xlfn.IFS(P21&gt;=$AD$9,$AD$1,P21&gt;=$AC$9,$AC$1,P21&gt;=$AB$9,$AB$1,P21&gt;=$AA$9,$AA$1,P21&gt;=$Z$9,$Z$1,P21&gt;=$Y$9,$Y$1,P21&gt;=$X$9,$X$1,P21&gt;=$W$9,$W$1),$W$1))))))))))))))),IF(AND($N$2&gt;=$T$2,$N$2&lt;=$U$2),IF(P21&gt;=$W$2,$W$1,$V$1),IF(AND($N$2&gt;=$T$3,$N$2&lt;$U$3),IF(P21&gt;=$W$3,$W$1,$V$1),IF(AND($N$2&gt;=$T$4,$N$2&lt;$U$4),IF(P21&gt;=$W$4,$W$1,$V$1),IF(AND($N$2&gt;=$T$5,$N$2&lt;$U$5),IF(P21&gt;=$W$5,$W$1,$V$1),IF(AND($N$2&gt;=$T$6,$N$2&lt;$U$6),IF(P21&gt;=$W$6,$W$1,$V$1),IF(AND($N$2&gt;=$T$7,$N$2&lt;$U$7),IF(P21&gt;=$W$7,$W$1,$V$1),IF(AND($N$2&gt;=$T$8,$N$2&lt;$U$8),IF(P21&gt;=$W$8,$W$1,$V$1),IF(AND($N$2&gt;=$T$9,$N$2&lt;$U$9),IF(P21&gt;=$W$9,$W$1,$V$1),""))))))))),"")</f>
        <v>#NAME?</v>
      </c>
      <c r="M21" s="9" t="e">
        <f t="array" aca="1" ref="M21" ca="1">IF(E21&lt;&gt;"",IF(AND(E21&lt;&gt;"GR",E21&gt;=40,J21&gt;=30),_xlfn.IFS(Q21&gt;=$AG$2,$AD$19,Q21&gt;=$AG$3,$AC$19,Q21&gt;=$AG$4,$AB$19,Q21&gt;=$AG$5,$AA$19,Q21&gt;=$AG$6,$Z$19,Q21&gt;=$AG$7,$Y$19,Q21&gt;=$AG$8,$X$19,Q21&gt;=$AG$9,$V$19),L21),"")</f>
        <v>#NAME?</v>
      </c>
      <c r="N21" s="9"/>
      <c r="O21" s="9"/>
      <c r="P21" s="9">
        <f t="shared" si="2"/>
        <v>63</v>
      </c>
      <c r="Q21" s="9">
        <f t="shared" si="3"/>
        <v>63</v>
      </c>
      <c r="R21" s="9">
        <f t="shared" si="4"/>
        <v>1.35</v>
      </c>
    </row>
    <row r="22" spans="1:34" x14ac:dyDescent="0.25">
      <c r="A22" s="3" t="s">
        <v>8</v>
      </c>
      <c r="B22" s="3">
        <v>21</v>
      </c>
      <c r="C22" s="3">
        <v>43</v>
      </c>
      <c r="D22" s="3">
        <v>82</v>
      </c>
      <c r="E22" s="3" t="s">
        <v>34</v>
      </c>
      <c r="F22" s="22">
        <f t="shared" si="5"/>
        <v>82</v>
      </c>
      <c r="G22" s="22">
        <f t="shared" si="6"/>
        <v>43</v>
      </c>
      <c r="H22" s="22">
        <f t="shared" si="7"/>
        <v>82</v>
      </c>
      <c r="I22" s="9">
        <f t="shared" si="8"/>
        <v>66.399999999999991</v>
      </c>
      <c r="J22" s="9">
        <f t="shared" si="0"/>
        <v>66.400000000000006</v>
      </c>
      <c r="K22" s="10">
        <f t="shared" si="1"/>
        <v>4408.9599999999991</v>
      </c>
      <c r="L22" s="9" t="e">
        <f t="array" aca="1" ref="L22" ca="1">IF(D22&lt;&gt;"",IF(AND(H22&gt;=40,I22&gt;=30),IF(AND($N$2&gt;=$T$2,$N$2&lt;=$U$2),_xlfn.IFS(P22&gt;=$AD$2,$AD$1,P22&gt;=$AC$2,$AC$1,P22&gt;=$AB$2,$AB$1,P22&gt;=$AA$2,$AA$1,P22&gt;=$Z$2,$Z$1,P22&gt;=$Y$2,$Y$1,P22&gt;=$X$2,$X$1,P22&gt;=$W$2,$W$1,P22&lt;$W$2,$V$1),(IF(AND($N$2&gt;=$T$3,$N$2&lt;$U$3),_xlfn.IFS(P22&gt;=$AD$3,$AD$1,P22&gt;=$AC$3,$AC$1,P22&gt;=$AB$3,$AB$1,P22&gt;=$AA$3,$AA$1,P22&gt;=$Z$3,$Z$1,P22&gt;=$Y$3,$Y$1,P22&gt;=$X$3,$X$1,P22&gt;=$W$3,$W$1,P22&lt;$W$2,$V$1),(IF(AND($N$2&gt;=$T$4,$N$2&lt;$U$4),_xlfn.IFS(P22&gt;=$AD$4,$AD$1,P22&gt;=$AC$4,$AC$1,P22&gt;=$AB$4,$AB$1,P22&gt;=$AA$4,$AA$1,P22&gt;=$Z$4,$Z$1,P22&gt;=$Y$4,$Y$1,P22&gt;=$X$4,$X$1,P22&gt;=$W$4,$W$1,P22&lt;$W$2,$V$1),(IF(AND($N$2&gt;=$T$5,$N$2&lt;$U$5),_xlfn.IFS(P22&gt;=$AD$5,$AD$1,P22&gt;=$AC$5,$AC$1,P22&gt;=$AB$5,$AB$1,P22&gt;=$AA$5,$AA$1,P22&gt;=$Z$5,$Z$1,P22&gt;=$Y$5,$Y$1,P22&gt;=$X$5,$X$1,P22&gt;=$W$5,$W$1,P22&lt;$W$2,$V$1),(IF(AND($N$2&gt;=$T$6,$N$2&lt;$U$6),_xlfn.IFS(P22&gt;=$AD$6,$AD$1,P22&gt;=$AC$6,$AC$1,P22&gt;=$AB$6,$AB$1,P22&gt;=$AA$6,$AA$1,P22&gt;=$Z$6,$Z$1,P22&gt;=$Y$6,$Y$1,P22&gt;=$X$6,$X$1,P22&gt;=$W$6,$W$1,P22&lt;$W$2,$V$1),(IF(AND($N$2&gt;=$T$7,$N$2&lt;$U$7),_xlfn.IFS(P22&gt;=$AD$7,$AD$1,P22&gt;=$AC$7,$AC$1,P22&gt;=$AB$7,$AB$1,P22&gt;=$AA$7,$AA$1,P22&gt;=$Z$7,$Z$1,P22&gt;=$Y$7,$Y$1,P22&gt;=$X$7,$X$1,P22&gt;=$W$7,$W$1,P22&lt;$W$2,$V$1),(IF(AND($N$2&gt;=$T$8,$N$2&lt;$U$8),_xlfn.IFS(P22&gt;=$AD$8,$AD$1,P22&gt;=$AC$8,$AC$1,P22&gt;=$AB$8,$AB$1,P22&gt;=$AA$8,$AA$1,P22&gt;=$Z$8,$Z$1,P22&gt;=$Y$8,$Y$1,P22&gt;=$X$8,$X$1,P22&gt;=$W$8,$W$1,P22&lt;$W$2,$V$1),(IF(AND($N$2&gt;=$T$9,$N$2&lt;$U$9),_xlfn.IFS(P22&gt;=$AD$9,$AD$1,P22&gt;=$AC$9,$AC$1,P22&gt;=$AB$9,$AB$1,P22&gt;=$AA$9,$AA$1,P22&gt;=$Z$9,$Z$1,P22&gt;=$Y$9,$Y$1,P22&gt;=$X$9,$X$1,P22&gt;=$W$9,$W$1),$W$1))))))))))))))),IF(AND($N$2&gt;=$T$2,$N$2&lt;=$U$2),IF(P22&gt;=$W$2,$W$1,$V$1),IF(AND($N$2&gt;=$T$3,$N$2&lt;$U$3),IF(P22&gt;=$W$3,$W$1,$V$1),IF(AND($N$2&gt;=$T$4,$N$2&lt;$U$4),IF(P22&gt;=$W$4,$W$1,$V$1),IF(AND($N$2&gt;=$T$5,$N$2&lt;$U$5),IF(P22&gt;=$W$5,$W$1,$V$1),IF(AND($N$2&gt;=$T$6,$N$2&lt;$U$6),IF(P22&gt;=$W$6,$W$1,$V$1),IF(AND($N$2&gt;=$T$7,$N$2&lt;$U$7),IF(P22&gt;=$W$7,$W$1,$V$1),IF(AND($N$2&gt;=$T$8,$N$2&lt;$U$8),IF(P22&gt;=$W$8,$W$1,$V$1),IF(AND($N$2&gt;=$T$9,$N$2&lt;$U$9),IF(P22&gt;=$W$9,$W$1,$V$1),""))))))))),"")</f>
        <v>#NAME?</v>
      </c>
      <c r="M22" s="9" t="e">
        <f t="array" aca="1" ref="M22" ca="1">IF(E22&lt;&gt;"",IF(AND(E22&lt;&gt;"GR",E22&gt;=40,J22&gt;=30),_xlfn.IFS(Q22&gt;=$AG$2,$AD$19,Q22&gt;=$AG$3,$AC$19,Q22&gt;=$AG$4,$AB$19,Q22&gt;=$AG$5,$AA$19,Q22&gt;=$AG$6,$Z$19,Q22&gt;=$AG$7,$Y$19,Q22&gt;=$AG$8,$X$19,Q22&gt;=$AG$9,$V$19),L22),"")</f>
        <v>#NAME?</v>
      </c>
      <c r="N22" s="9"/>
      <c r="O22" s="9"/>
      <c r="P22" s="9">
        <f t="shared" si="2"/>
        <v>63</v>
      </c>
      <c r="Q22" s="9">
        <f t="shared" si="3"/>
        <v>63</v>
      </c>
      <c r="R22" s="9">
        <f t="shared" si="4"/>
        <v>1.35</v>
      </c>
    </row>
    <row r="23" spans="1:34" ht="15.75" x14ac:dyDescent="0.25">
      <c r="A23" s="3" t="s">
        <v>8</v>
      </c>
      <c r="B23" s="3">
        <v>22</v>
      </c>
      <c r="C23" s="3">
        <v>43</v>
      </c>
      <c r="D23" s="3">
        <v>82</v>
      </c>
      <c r="E23" s="3" t="s">
        <v>34</v>
      </c>
      <c r="F23" s="22">
        <f t="shared" si="5"/>
        <v>82</v>
      </c>
      <c r="G23" s="22">
        <f t="shared" si="6"/>
        <v>43</v>
      </c>
      <c r="H23" s="22">
        <f t="shared" si="7"/>
        <v>82</v>
      </c>
      <c r="I23" s="9">
        <f t="shared" si="8"/>
        <v>66.399999999999991</v>
      </c>
      <c r="J23" s="9">
        <f t="shared" si="0"/>
        <v>66.400000000000006</v>
      </c>
      <c r="K23" s="10">
        <f t="shared" si="1"/>
        <v>4408.9599999999991</v>
      </c>
      <c r="L23" s="9" t="e">
        <f t="array" aca="1" ref="L23" ca="1">IF(D23&lt;&gt;"",IF(AND(H23&gt;=40,I23&gt;=30),IF(AND($N$2&gt;=$T$2,$N$2&lt;=$U$2),_xlfn.IFS(P23&gt;=$AD$2,$AD$1,P23&gt;=$AC$2,$AC$1,P23&gt;=$AB$2,$AB$1,P23&gt;=$AA$2,$AA$1,P23&gt;=$Z$2,$Z$1,P23&gt;=$Y$2,$Y$1,P23&gt;=$X$2,$X$1,P23&gt;=$W$2,$W$1,P23&lt;$W$2,$V$1),(IF(AND($N$2&gt;=$T$3,$N$2&lt;$U$3),_xlfn.IFS(P23&gt;=$AD$3,$AD$1,P23&gt;=$AC$3,$AC$1,P23&gt;=$AB$3,$AB$1,P23&gt;=$AA$3,$AA$1,P23&gt;=$Z$3,$Z$1,P23&gt;=$Y$3,$Y$1,P23&gt;=$X$3,$X$1,P23&gt;=$W$3,$W$1,P23&lt;$W$2,$V$1),(IF(AND($N$2&gt;=$T$4,$N$2&lt;$U$4),_xlfn.IFS(P23&gt;=$AD$4,$AD$1,P23&gt;=$AC$4,$AC$1,P23&gt;=$AB$4,$AB$1,P23&gt;=$AA$4,$AA$1,P23&gt;=$Z$4,$Z$1,P23&gt;=$Y$4,$Y$1,P23&gt;=$X$4,$X$1,P23&gt;=$W$4,$W$1,P23&lt;$W$2,$V$1),(IF(AND($N$2&gt;=$T$5,$N$2&lt;$U$5),_xlfn.IFS(P23&gt;=$AD$5,$AD$1,P23&gt;=$AC$5,$AC$1,P23&gt;=$AB$5,$AB$1,P23&gt;=$AA$5,$AA$1,P23&gt;=$Z$5,$Z$1,P23&gt;=$Y$5,$Y$1,P23&gt;=$X$5,$X$1,P23&gt;=$W$5,$W$1,P23&lt;$W$2,$V$1),(IF(AND($N$2&gt;=$T$6,$N$2&lt;$U$6),_xlfn.IFS(P23&gt;=$AD$6,$AD$1,P23&gt;=$AC$6,$AC$1,P23&gt;=$AB$6,$AB$1,P23&gt;=$AA$6,$AA$1,P23&gt;=$Z$6,$Z$1,P23&gt;=$Y$6,$Y$1,P23&gt;=$X$6,$X$1,P23&gt;=$W$6,$W$1,P23&lt;$W$2,$V$1),(IF(AND($N$2&gt;=$T$7,$N$2&lt;$U$7),_xlfn.IFS(P23&gt;=$AD$7,$AD$1,P23&gt;=$AC$7,$AC$1,P23&gt;=$AB$7,$AB$1,P23&gt;=$AA$7,$AA$1,P23&gt;=$Z$7,$Z$1,P23&gt;=$Y$7,$Y$1,P23&gt;=$X$7,$X$1,P23&gt;=$W$7,$W$1,P23&lt;$W$2,$V$1),(IF(AND($N$2&gt;=$T$8,$N$2&lt;$U$8),_xlfn.IFS(P23&gt;=$AD$8,$AD$1,P23&gt;=$AC$8,$AC$1,P23&gt;=$AB$8,$AB$1,P23&gt;=$AA$8,$AA$1,P23&gt;=$Z$8,$Z$1,P23&gt;=$Y$8,$Y$1,P23&gt;=$X$8,$X$1,P23&gt;=$W$8,$W$1,P23&lt;$W$2,$V$1),(IF(AND($N$2&gt;=$T$9,$N$2&lt;$U$9),_xlfn.IFS(P23&gt;=$AD$9,$AD$1,P23&gt;=$AC$9,$AC$1,P23&gt;=$AB$9,$AB$1,P23&gt;=$AA$9,$AA$1,P23&gt;=$Z$9,$Z$1,P23&gt;=$Y$9,$Y$1,P23&gt;=$X$9,$X$1,P23&gt;=$W$9,$W$1),$W$1))))))))))))))),IF(AND($N$2&gt;=$T$2,$N$2&lt;=$U$2),IF(P23&gt;=$W$2,$W$1,$V$1),IF(AND($N$2&gt;=$T$3,$N$2&lt;$U$3),IF(P23&gt;=$W$3,$W$1,$V$1),IF(AND($N$2&gt;=$T$4,$N$2&lt;$U$4),IF(P23&gt;=$W$4,$W$1,$V$1),IF(AND($N$2&gt;=$T$5,$N$2&lt;$U$5),IF(P23&gt;=$W$5,$W$1,$V$1),IF(AND($N$2&gt;=$T$6,$N$2&lt;$U$6),IF(P23&gt;=$W$6,$W$1,$V$1),IF(AND($N$2&gt;=$T$7,$N$2&lt;$U$7),IF(P23&gt;=$W$7,$W$1,$V$1),IF(AND($N$2&gt;=$T$8,$N$2&lt;$U$8),IF(P23&gt;=$W$8,$W$1,$V$1),IF(AND($N$2&gt;=$T$9,$N$2&lt;$U$9),IF(P23&gt;=$W$9,$W$1,$V$1),""))))))))),"")</f>
        <v>#NAME?</v>
      </c>
      <c r="M23" s="9" t="e">
        <f t="array" aca="1" ref="M23" ca="1">IF(E23&lt;&gt;"",IF(AND(E23&lt;&gt;"GR",E23&gt;=40,J23&gt;=30),_xlfn.IFS(Q23&gt;=$AG$2,$AD$19,Q23&gt;=$AG$3,$AC$19,Q23&gt;=$AG$4,$AB$19,Q23&gt;=$AG$5,$AA$19,Q23&gt;=$AG$6,$Z$19,Q23&gt;=$AG$7,$Y$19,Q23&gt;=$AG$8,$X$19,Q23&gt;=$AG$9,$V$19),L23),"")</f>
        <v>#NAME?</v>
      </c>
      <c r="N23" s="9"/>
      <c r="O23" s="9"/>
      <c r="P23" s="9">
        <f t="shared" si="2"/>
        <v>63</v>
      </c>
      <c r="Q23" s="9">
        <f t="shared" si="3"/>
        <v>63</v>
      </c>
      <c r="R23" s="9">
        <f t="shared" si="4"/>
        <v>1.35</v>
      </c>
      <c r="S23" s="42" t="s">
        <v>44</v>
      </c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</row>
    <row r="24" spans="1:34" x14ac:dyDescent="0.25">
      <c r="A24" s="3" t="s">
        <v>8</v>
      </c>
      <c r="B24" s="3">
        <v>23</v>
      </c>
      <c r="C24" s="3">
        <v>49</v>
      </c>
      <c r="D24" s="3">
        <v>77</v>
      </c>
      <c r="E24" s="3" t="s">
        <v>34</v>
      </c>
      <c r="F24" s="22">
        <f t="shared" si="5"/>
        <v>77</v>
      </c>
      <c r="G24" s="22">
        <f t="shared" si="6"/>
        <v>49</v>
      </c>
      <c r="H24" s="22">
        <f t="shared" si="7"/>
        <v>77</v>
      </c>
      <c r="I24" s="9">
        <f t="shared" si="8"/>
        <v>65.8</v>
      </c>
      <c r="J24" s="9">
        <f t="shared" si="0"/>
        <v>65.8</v>
      </c>
      <c r="K24" s="10">
        <f t="shared" si="1"/>
        <v>4329.6399999999994</v>
      </c>
      <c r="L24" s="9" t="e">
        <f t="array" aca="1" ref="L24" ca="1">IF(D24&lt;&gt;"",IF(AND(H24&gt;=40,I24&gt;=30),IF(AND($N$2&gt;=$T$2,$N$2&lt;=$U$2),_xlfn.IFS(P24&gt;=$AD$2,$AD$1,P24&gt;=$AC$2,$AC$1,P24&gt;=$AB$2,$AB$1,P24&gt;=$AA$2,$AA$1,P24&gt;=$Z$2,$Z$1,P24&gt;=$Y$2,$Y$1,P24&gt;=$X$2,$X$1,P24&gt;=$W$2,$W$1,P24&lt;$W$2,$V$1),(IF(AND($N$2&gt;=$T$3,$N$2&lt;$U$3),_xlfn.IFS(P24&gt;=$AD$3,$AD$1,P24&gt;=$AC$3,$AC$1,P24&gt;=$AB$3,$AB$1,P24&gt;=$AA$3,$AA$1,P24&gt;=$Z$3,$Z$1,P24&gt;=$Y$3,$Y$1,P24&gt;=$X$3,$X$1,P24&gt;=$W$3,$W$1,P24&lt;$W$2,$V$1),(IF(AND($N$2&gt;=$T$4,$N$2&lt;$U$4),_xlfn.IFS(P24&gt;=$AD$4,$AD$1,P24&gt;=$AC$4,$AC$1,P24&gt;=$AB$4,$AB$1,P24&gt;=$AA$4,$AA$1,P24&gt;=$Z$4,$Z$1,P24&gt;=$Y$4,$Y$1,P24&gt;=$X$4,$X$1,P24&gt;=$W$4,$W$1,P24&lt;$W$2,$V$1),(IF(AND($N$2&gt;=$T$5,$N$2&lt;$U$5),_xlfn.IFS(P24&gt;=$AD$5,$AD$1,P24&gt;=$AC$5,$AC$1,P24&gt;=$AB$5,$AB$1,P24&gt;=$AA$5,$AA$1,P24&gt;=$Z$5,$Z$1,P24&gt;=$Y$5,$Y$1,P24&gt;=$X$5,$X$1,P24&gt;=$W$5,$W$1,P24&lt;$W$2,$V$1),(IF(AND($N$2&gt;=$T$6,$N$2&lt;$U$6),_xlfn.IFS(P24&gt;=$AD$6,$AD$1,P24&gt;=$AC$6,$AC$1,P24&gt;=$AB$6,$AB$1,P24&gt;=$AA$6,$AA$1,P24&gt;=$Z$6,$Z$1,P24&gt;=$Y$6,$Y$1,P24&gt;=$X$6,$X$1,P24&gt;=$W$6,$W$1,P24&lt;$W$2,$V$1),(IF(AND($N$2&gt;=$T$7,$N$2&lt;$U$7),_xlfn.IFS(P24&gt;=$AD$7,$AD$1,P24&gt;=$AC$7,$AC$1,P24&gt;=$AB$7,$AB$1,P24&gt;=$AA$7,$AA$1,P24&gt;=$Z$7,$Z$1,P24&gt;=$Y$7,$Y$1,P24&gt;=$X$7,$X$1,P24&gt;=$W$7,$W$1,P24&lt;$W$2,$V$1),(IF(AND($N$2&gt;=$T$8,$N$2&lt;$U$8),_xlfn.IFS(P24&gt;=$AD$8,$AD$1,P24&gt;=$AC$8,$AC$1,P24&gt;=$AB$8,$AB$1,P24&gt;=$AA$8,$AA$1,P24&gt;=$Z$8,$Z$1,P24&gt;=$Y$8,$Y$1,P24&gt;=$X$8,$X$1,P24&gt;=$W$8,$W$1,P24&lt;$W$2,$V$1),(IF(AND($N$2&gt;=$T$9,$N$2&lt;$U$9),_xlfn.IFS(P24&gt;=$AD$9,$AD$1,P24&gt;=$AC$9,$AC$1,P24&gt;=$AB$9,$AB$1,P24&gt;=$AA$9,$AA$1,P24&gt;=$Z$9,$Z$1,P24&gt;=$Y$9,$Y$1,P24&gt;=$X$9,$X$1,P24&gt;=$W$9,$W$1),$W$1))))))))))))))),IF(AND($N$2&gt;=$T$2,$N$2&lt;=$U$2),IF(P24&gt;=$W$2,$W$1,$V$1),IF(AND($N$2&gt;=$T$3,$N$2&lt;$U$3),IF(P24&gt;=$W$3,$W$1,$V$1),IF(AND($N$2&gt;=$T$4,$N$2&lt;$U$4),IF(P24&gt;=$W$4,$W$1,$V$1),IF(AND($N$2&gt;=$T$5,$N$2&lt;$U$5),IF(P24&gt;=$W$5,$W$1,$V$1),IF(AND($N$2&gt;=$T$6,$N$2&lt;$U$6),IF(P24&gt;=$W$6,$W$1,$V$1),IF(AND($N$2&gt;=$T$7,$N$2&lt;$U$7),IF(P24&gt;=$W$7,$W$1,$V$1),IF(AND($N$2&gt;=$T$8,$N$2&lt;$U$8),IF(P24&gt;=$W$8,$W$1,$V$1),IF(AND($N$2&gt;=$T$9,$N$2&lt;$U$9),IF(P24&gt;=$W$9,$W$1,$V$1),""))))))))),"")</f>
        <v>#NAME?</v>
      </c>
      <c r="M24" s="9" t="e">
        <f t="array" aca="1" ref="M24" ca="1">IF(E24&lt;&gt;"",IF(AND(E24&lt;&gt;"GR",E24&gt;=40,J24&gt;=30),_xlfn.IFS(Q24&gt;=$AG$2,$AD$19,Q24&gt;=$AG$3,$AC$19,Q24&gt;=$AG$4,$AB$19,Q24&gt;=$AG$5,$AA$19,Q24&gt;=$AG$6,$Z$19,Q24&gt;=$AG$7,$Y$19,Q24&gt;=$AG$8,$X$19,Q24&gt;=$AG$9,$V$19),L24),"")</f>
        <v>#NAME?</v>
      </c>
      <c r="N24" s="9"/>
      <c r="O24" s="9"/>
      <c r="P24" s="9">
        <f t="shared" si="2"/>
        <v>63</v>
      </c>
      <c r="Q24" s="9">
        <f t="shared" si="3"/>
        <v>63</v>
      </c>
      <c r="R24" s="9">
        <f t="shared" si="4"/>
        <v>1.31</v>
      </c>
      <c r="S24" s="32"/>
      <c r="T24" s="32"/>
      <c r="U24" s="32"/>
      <c r="V24" s="13" t="s">
        <v>11</v>
      </c>
      <c r="W24" s="13" t="s">
        <v>12</v>
      </c>
      <c r="X24" s="13" t="s">
        <v>6</v>
      </c>
      <c r="Y24" s="13" t="s">
        <v>5</v>
      </c>
      <c r="Z24" s="13" t="s">
        <v>4</v>
      </c>
      <c r="AA24" s="13" t="s">
        <v>3</v>
      </c>
      <c r="AB24" s="13" t="s">
        <v>2</v>
      </c>
      <c r="AC24" s="13" t="s">
        <v>1</v>
      </c>
      <c r="AD24" s="13" t="s">
        <v>0</v>
      </c>
      <c r="AE24" s="13" t="s">
        <v>27</v>
      </c>
      <c r="AF24" s="13" t="s">
        <v>28</v>
      </c>
      <c r="AG24" s="38" t="s">
        <v>29</v>
      </c>
      <c r="AH24" s="39"/>
    </row>
    <row r="25" spans="1:34" x14ac:dyDescent="0.25">
      <c r="A25" s="3" t="s">
        <v>8</v>
      </c>
      <c r="B25" s="3">
        <v>24</v>
      </c>
      <c r="C25" s="3">
        <v>52</v>
      </c>
      <c r="D25" s="3">
        <v>74</v>
      </c>
      <c r="E25" s="3" t="s">
        <v>34</v>
      </c>
      <c r="F25" s="22">
        <f t="shared" si="5"/>
        <v>74</v>
      </c>
      <c r="G25" s="22">
        <f t="shared" si="6"/>
        <v>52</v>
      </c>
      <c r="H25" s="22">
        <f t="shared" si="7"/>
        <v>74</v>
      </c>
      <c r="I25" s="9">
        <f t="shared" si="8"/>
        <v>65.2</v>
      </c>
      <c r="J25" s="9">
        <f t="shared" si="0"/>
        <v>65.2</v>
      </c>
      <c r="K25" s="10">
        <f t="shared" si="1"/>
        <v>4251.04</v>
      </c>
      <c r="L25" s="9" t="e">
        <f t="array" aca="1" ref="L25" ca="1">IF(D25&lt;&gt;"",IF(AND(H25&gt;=40,I25&gt;=30),IF(AND($N$2&gt;=$T$2,$N$2&lt;=$U$2),_xlfn.IFS(P25&gt;=$AD$2,$AD$1,P25&gt;=$AC$2,$AC$1,P25&gt;=$AB$2,$AB$1,P25&gt;=$AA$2,$AA$1,P25&gt;=$Z$2,$Z$1,P25&gt;=$Y$2,$Y$1,P25&gt;=$X$2,$X$1,P25&gt;=$W$2,$W$1,P25&lt;$W$2,$V$1),(IF(AND($N$2&gt;=$T$3,$N$2&lt;$U$3),_xlfn.IFS(P25&gt;=$AD$3,$AD$1,P25&gt;=$AC$3,$AC$1,P25&gt;=$AB$3,$AB$1,P25&gt;=$AA$3,$AA$1,P25&gt;=$Z$3,$Z$1,P25&gt;=$Y$3,$Y$1,P25&gt;=$X$3,$X$1,P25&gt;=$W$3,$W$1,P25&lt;$W$2,$V$1),(IF(AND($N$2&gt;=$T$4,$N$2&lt;$U$4),_xlfn.IFS(P25&gt;=$AD$4,$AD$1,P25&gt;=$AC$4,$AC$1,P25&gt;=$AB$4,$AB$1,P25&gt;=$AA$4,$AA$1,P25&gt;=$Z$4,$Z$1,P25&gt;=$Y$4,$Y$1,P25&gt;=$X$4,$X$1,P25&gt;=$W$4,$W$1,P25&lt;$W$2,$V$1),(IF(AND($N$2&gt;=$T$5,$N$2&lt;$U$5),_xlfn.IFS(P25&gt;=$AD$5,$AD$1,P25&gt;=$AC$5,$AC$1,P25&gt;=$AB$5,$AB$1,P25&gt;=$AA$5,$AA$1,P25&gt;=$Z$5,$Z$1,P25&gt;=$Y$5,$Y$1,P25&gt;=$X$5,$X$1,P25&gt;=$W$5,$W$1,P25&lt;$W$2,$V$1),(IF(AND($N$2&gt;=$T$6,$N$2&lt;$U$6),_xlfn.IFS(P25&gt;=$AD$6,$AD$1,P25&gt;=$AC$6,$AC$1,P25&gt;=$AB$6,$AB$1,P25&gt;=$AA$6,$AA$1,P25&gt;=$Z$6,$Z$1,P25&gt;=$Y$6,$Y$1,P25&gt;=$X$6,$X$1,P25&gt;=$W$6,$W$1,P25&lt;$W$2,$V$1),(IF(AND($N$2&gt;=$T$7,$N$2&lt;$U$7),_xlfn.IFS(P25&gt;=$AD$7,$AD$1,P25&gt;=$AC$7,$AC$1,P25&gt;=$AB$7,$AB$1,P25&gt;=$AA$7,$AA$1,P25&gt;=$Z$7,$Z$1,P25&gt;=$Y$7,$Y$1,P25&gt;=$X$7,$X$1,P25&gt;=$W$7,$W$1,P25&lt;$W$2,$V$1),(IF(AND($N$2&gt;=$T$8,$N$2&lt;$U$8),_xlfn.IFS(P25&gt;=$AD$8,$AD$1,P25&gt;=$AC$8,$AC$1,P25&gt;=$AB$8,$AB$1,P25&gt;=$AA$8,$AA$1,P25&gt;=$Z$8,$Z$1,P25&gt;=$Y$8,$Y$1,P25&gt;=$X$8,$X$1,P25&gt;=$W$8,$W$1,P25&lt;$W$2,$V$1),(IF(AND($N$2&gt;=$T$9,$N$2&lt;$U$9),_xlfn.IFS(P25&gt;=$AD$9,$AD$1,P25&gt;=$AC$9,$AC$1,P25&gt;=$AB$9,$AB$1,P25&gt;=$AA$9,$AA$1,P25&gt;=$Z$9,$Z$1,P25&gt;=$Y$9,$Y$1,P25&gt;=$X$9,$X$1,P25&gt;=$W$9,$W$1),$W$1))))))))))))))),IF(AND($N$2&gt;=$T$2,$N$2&lt;=$U$2),IF(P25&gt;=$W$2,$W$1,$V$1),IF(AND($N$2&gt;=$T$3,$N$2&lt;$U$3),IF(P25&gt;=$W$3,$W$1,$V$1),IF(AND($N$2&gt;=$T$4,$N$2&lt;$U$4),IF(P25&gt;=$W$4,$W$1,$V$1),IF(AND($N$2&gt;=$T$5,$N$2&lt;$U$5),IF(P25&gt;=$W$5,$W$1,$V$1),IF(AND($N$2&gt;=$T$6,$N$2&lt;$U$6),IF(P25&gt;=$W$6,$W$1,$V$1),IF(AND($N$2&gt;=$T$7,$N$2&lt;$U$7),IF(P25&gt;=$W$7,$W$1,$V$1),IF(AND($N$2&gt;=$T$8,$N$2&lt;$U$8),IF(P25&gt;=$W$8,$W$1,$V$1),IF(AND($N$2&gt;=$T$9,$N$2&lt;$U$9),IF(P25&gt;=$W$9,$W$1,$V$1),""))))))))),"")</f>
        <v>#NAME?</v>
      </c>
      <c r="M25" s="9" t="e">
        <f t="array" aca="1" ref="M25" ca="1">IF(E25&lt;&gt;"",IF(AND(E25&lt;&gt;"GR",E25&gt;=40,J25&gt;=30),_xlfn.IFS(Q25&gt;=$AG$2,$AD$19,Q25&gt;=$AG$3,$AC$19,Q25&gt;=$AG$4,$AB$19,Q25&gt;=$AG$5,$AA$19,Q25&gt;=$AG$6,$Z$19,Q25&gt;=$AG$7,$Y$19,Q25&gt;=$AG$8,$X$19,Q25&gt;=$AG$9,$V$19),L25),"")</f>
        <v>#NAME?</v>
      </c>
      <c r="N25" s="9"/>
      <c r="O25" s="9"/>
      <c r="P25" s="9">
        <f t="shared" si="2"/>
        <v>63</v>
      </c>
      <c r="Q25" s="9">
        <f t="shared" si="3"/>
        <v>63</v>
      </c>
      <c r="R25" s="9">
        <f t="shared" si="4"/>
        <v>1.27</v>
      </c>
      <c r="S25" s="32" t="s">
        <v>26</v>
      </c>
      <c r="T25" s="32"/>
      <c r="U25" s="32"/>
      <c r="V25" s="14">
        <f ca="1">COUNTIFS($J$2:$J$331,"&gt;=0",$L$2:$L$331,"FF")</f>
        <v>94</v>
      </c>
      <c r="W25" s="14">
        <f ca="1">COUNTIFS($J$2:$J$331,"&gt;=0",$L$2:$L$331,"FD")</f>
        <v>31</v>
      </c>
      <c r="X25" s="14">
        <f ca="1">COUNTIFS($I$2:$I$331,"&gt;=0",$L$2:$L$331,"DD")</f>
        <v>0</v>
      </c>
      <c r="Y25" s="14">
        <f ca="1">COUNTIFS($J$2:$J$331,"&gt;=0",$L$2:$L$331,"DC")</f>
        <v>0</v>
      </c>
      <c r="Z25" s="14">
        <f ca="1">COUNTIFS($J$2:$J$331,"&gt;=0",$L$2:$L$331,"CC")</f>
        <v>0</v>
      </c>
      <c r="AA25" s="14">
        <f ca="1">COUNTIFS($J$2:$J$331,"&gt;=0",$L$2:$L$331,"CB")</f>
        <v>0</v>
      </c>
      <c r="AB25" s="14">
        <f ca="1">COUNTIFS($J$2:$J$331,"&gt;=0",$L$2:$L$331,"BB")</f>
        <v>0</v>
      </c>
      <c r="AC25" s="14">
        <f ca="1">COUNTIFS($J$2:$J$331,"&gt;=0",$L$2:$L$331,"BA")</f>
        <v>0</v>
      </c>
      <c r="AD25" s="14">
        <f ca="1">COUNTIFS($J$2:$J$331,"&gt;=0",$L$2:$L$331,"AA")</f>
        <v>0</v>
      </c>
      <c r="AE25" s="9">
        <f ca="1">X25+Y25+Z25+AA25+AB25+AC25+AD25</f>
        <v>0</v>
      </c>
      <c r="AF25" s="9">
        <f ca="1">V25+W25</f>
        <v>125</v>
      </c>
      <c r="AG25" s="33">
        <f ca="1">AE25+AF25</f>
        <v>125</v>
      </c>
      <c r="AH25" s="33"/>
    </row>
    <row r="26" spans="1:34" x14ac:dyDescent="0.25">
      <c r="A26" s="3" t="s">
        <v>8</v>
      </c>
      <c r="B26" s="3">
        <v>25</v>
      </c>
      <c r="C26" s="3">
        <v>41</v>
      </c>
      <c r="D26" s="3">
        <v>81</v>
      </c>
      <c r="E26" s="3" t="s">
        <v>34</v>
      </c>
      <c r="F26" s="22">
        <f t="shared" si="5"/>
        <v>81</v>
      </c>
      <c r="G26" s="22">
        <f t="shared" si="6"/>
        <v>41</v>
      </c>
      <c r="H26" s="22">
        <f t="shared" si="7"/>
        <v>81</v>
      </c>
      <c r="I26" s="9">
        <f t="shared" si="8"/>
        <v>65</v>
      </c>
      <c r="J26" s="9">
        <f t="shared" si="0"/>
        <v>65</v>
      </c>
      <c r="K26" s="10">
        <f t="shared" si="1"/>
        <v>4225</v>
      </c>
      <c r="L26" s="9" t="e">
        <f t="array" aca="1" ref="L26" ca="1">IF(D26&lt;&gt;"",IF(AND(H26&gt;=40,I26&gt;=30),IF(AND($N$2&gt;=$T$2,$N$2&lt;=$U$2),_xlfn.IFS(P26&gt;=$AD$2,$AD$1,P26&gt;=$AC$2,$AC$1,P26&gt;=$AB$2,$AB$1,P26&gt;=$AA$2,$AA$1,P26&gt;=$Z$2,$Z$1,P26&gt;=$Y$2,$Y$1,P26&gt;=$X$2,$X$1,P26&gt;=$W$2,$W$1,P26&lt;$W$2,$V$1),(IF(AND($N$2&gt;=$T$3,$N$2&lt;$U$3),_xlfn.IFS(P26&gt;=$AD$3,$AD$1,P26&gt;=$AC$3,$AC$1,P26&gt;=$AB$3,$AB$1,P26&gt;=$AA$3,$AA$1,P26&gt;=$Z$3,$Z$1,P26&gt;=$Y$3,$Y$1,P26&gt;=$X$3,$X$1,P26&gt;=$W$3,$W$1,P26&lt;$W$2,$V$1),(IF(AND($N$2&gt;=$T$4,$N$2&lt;$U$4),_xlfn.IFS(P26&gt;=$AD$4,$AD$1,P26&gt;=$AC$4,$AC$1,P26&gt;=$AB$4,$AB$1,P26&gt;=$AA$4,$AA$1,P26&gt;=$Z$4,$Z$1,P26&gt;=$Y$4,$Y$1,P26&gt;=$X$4,$X$1,P26&gt;=$W$4,$W$1,P26&lt;$W$2,$V$1),(IF(AND($N$2&gt;=$T$5,$N$2&lt;$U$5),_xlfn.IFS(P26&gt;=$AD$5,$AD$1,P26&gt;=$AC$5,$AC$1,P26&gt;=$AB$5,$AB$1,P26&gt;=$AA$5,$AA$1,P26&gt;=$Z$5,$Z$1,P26&gt;=$Y$5,$Y$1,P26&gt;=$X$5,$X$1,P26&gt;=$W$5,$W$1,P26&lt;$W$2,$V$1),(IF(AND($N$2&gt;=$T$6,$N$2&lt;$U$6),_xlfn.IFS(P26&gt;=$AD$6,$AD$1,P26&gt;=$AC$6,$AC$1,P26&gt;=$AB$6,$AB$1,P26&gt;=$AA$6,$AA$1,P26&gt;=$Z$6,$Z$1,P26&gt;=$Y$6,$Y$1,P26&gt;=$X$6,$X$1,P26&gt;=$W$6,$W$1,P26&lt;$W$2,$V$1),(IF(AND($N$2&gt;=$T$7,$N$2&lt;$U$7),_xlfn.IFS(P26&gt;=$AD$7,$AD$1,P26&gt;=$AC$7,$AC$1,P26&gt;=$AB$7,$AB$1,P26&gt;=$AA$7,$AA$1,P26&gt;=$Z$7,$Z$1,P26&gt;=$Y$7,$Y$1,P26&gt;=$X$7,$X$1,P26&gt;=$W$7,$W$1,P26&lt;$W$2,$V$1),(IF(AND($N$2&gt;=$T$8,$N$2&lt;$U$8),_xlfn.IFS(P26&gt;=$AD$8,$AD$1,P26&gt;=$AC$8,$AC$1,P26&gt;=$AB$8,$AB$1,P26&gt;=$AA$8,$AA$1,P26&gt;=$Z$8,$Z$1,P26&gt;=$Y$8,$Y$1,P26&gt;=$X$8,$X$1,P26&gt;=$W$8,$W$1,P26&lt;$W$2,$V$1),(IF(AND($N$2&gt;=$T$9,$N$2&lt;$U$9),_xlfn.IFS(P26&gt;=$AD$9,$AD$1,P26&gt;=$AC$9,$AC$1,P26&gt;=$AB$9,$AB$1,P26&gt;=$AA$9,$AA$1,P26&gt;=$Z$9,$Z$1,P26&gt;=$Y$9,$Y$1,P26&gt;=$X$9,$X$1,P26&gt;=$W$9,$W$1),$W$1))))))))))))))),IF(AND($N$2&gt;=$T$2,$N$2&lt;=$U$2),IF(P26&gt;=$W$2,$W$1,$V$1),IF(AND($N$2&gt;=$T$3,$N$2&lt;$U$3),IF(P26&gt;=$W$3,$W$1,$V$1),IF(AND($N$2&gt;=$T$4,$N$2&lt;$U$4),IF(P26&gt;=$W$4,$W$1,$V$1),IF(AND($N$2&gt;=$T$5,$N$2&lt;$U$5),IF(P26&gt;=$W$5,$W$1,$V$1),IF(AND($N$2&gt;=$T$6,$N$2&lt;$U$6),IF(P26&gt;=$W$6,$W$1,$V$1),IF(AND($N$2&gt;=$T$7,$N$2&lt;$U$7),IF(P26&gt;=$W$7,$W$1,$V$1),IF(AND($N$2&gt;=$T$8,$N$2&lt;$U$8),IF(P26&gt;=$W$8,$W$1,$V$1),IF(AND($N$2&gt;=$T$9,$N$2&lt;$U$9),IF(P26&gt;=$W$9,$W$1,$V$1),""))))))))),"")</f>
        <v>#NAME?</v>
      </c>
      <c r="M26" s="9" t="e">
        <f t="array" aca="1" ref="M26" ca="1">IF(E26&lt;&gt;"",IF(AND(E26&lt;&gt;"GR",E26&gt;=40,J26&gt;=30),_xlfn.IFS(Q26&gt;=$AG$2,$AD$19,Q26&gt;=$AG$3,$AC$19,Q26&gt;=$AG$4,$AB$19,Q26&gt;=$AG$5,$AA$19,Q26&gt;=$AG$6,$Z$19,Q26&gt;=$AG$7,$Y$19,Q26&gt;=$AG$8,$X$19,Q26&gt;=$AG$9,$V$19),L26),"")</f>
        <v>#NAME?</v>
      </c>
      <c r="N26" s="9"/>
      <c r="O26" s="9"/>
      <c r="P26" s="9">
        <f t="shared" si="2"/>
        <v>63</v>
      </c>
      <c r="Q26" s="9">
        <f t="shared" si="3"/>
        <v>63</v>
      </c>
      <c r="R26" s="9">
        <f t="shared" si="4"/>
        <v>1.25</v>
      </c>
    </row>
    <row r="27" spans="1:34" x14ac:dyDescent="0.25">
      <c r="A27" s="3" t="s">
        <v>8</v>
      </c>
      <c r="B27" s="3">
        <v>26</v>
      </c>
      <c r="C27" s="3">
        <v>45</v>
      </c>
      <c r="D27" s="3">
        <v>78</v>
      </c>
      <c r="E27" s="3" t="s">
        <v>34</v>
      </c>
      <c r="F27" s="22">
        <f t="shared" si="5"/>
        <v>78</v>
      </c>
      <c r="G27" s="22">
        <f t="shared" si="6"/>
        <v>45</v>
      </c>
      <c r="H27" s="22">
        <f t="shared" si="7"/>
        <v>78</v>
      </c>
      <c r="I27" s="9">
        <f t="shared" si="8"/>
        <v>64.8</v>
      </c>
      <c r="J27" s="9">
        <f t="shared" si="0"/>
        <v>64.8</v>
      </c>
      <c r="K27" s="10">
        <f t="shared" si="1"/>
        <v>4199.04</v>
      </c>
      <c r="L27" s="9" t="e">
        <f t="array" aca="1" ref="L27" ca="1">IF(D27&lt;&gt;"",IF(AND(H27&gt;=40,I27&gt;=30),IF(AND($N$2&gt;=$T$2,$N$2&lt;=$U$2),_xlfn.IFS(P27&gt;=$AD$2,$AD$1,P27&gt;=$AC$2,$AC$1,P27&gt;=$AB$2,$AB$1,P27&gt;=$AA$2,$AA$1,P27&gt;=$Z$2,$Z$1,P27&gt;=$Y$2,$Y$1,P27&gt;=$X$2,$X$1,P27&gt;=$W$2,$W$1,P27&lt;$W$2,$V$1),(IF(AND($N$2&gt;=$T$3,$N$2&lt;$U$3),_xlfn.IFS(P27&gt;=$AD$3,$AD$1,P27&gt;=$AC$3,$AC$1,P27&gt;=$AB$3,$AB$1,P27&gt;=$AA$3,$AA$1,P27&gt;=$Z$3,$Z$1,P27&gt;=$Y$3,$Y$1,P27&gt;=$X$3,$X$1,P27&gt;=$W$3,$W$1,P27&lt;$W$2,$V$1),(IF(AND($N$2&gt;=$T$4,$N$2&lt;$U$4),_xlfn.IFS(P27&gt;=$AD$4,$AD$1,P27&gt;=$AC$4,$AC$1,P27&gt;=$AB$4,$AB$1,P27&gt;=$AA$4,$AA$1,P27&gt;=$Z$4,$Z$1,P27&gt;=$Y$4,$Y$1,P27&gt;=$X$4,$X$1,P27&gt;=$W$4,$W$1,P27&lt;$W$2,$V$1),(IF(AND($N$2&gt;=$T$5,$N$2&lt;$U$5),_xlfn.IFS(P27&gt;=$AD$5,$AD$1,P27&gt;=$AC$5,$AC$1,P27&gt;=$AB$5,$AB$1,P27&gt;=$AA$5,$AA$1,P27&gt;=$Z$5,$Z$1,P27&gt;=$Y$5,$Y$1,P27&gt;=$X$5,$X$1,P27&gt;=$W$5,$W$1,P27&lt;$W$2,$V$1),(IF(AND($N$2&gt;=$T$6,$N$2&lt;$U$6),_xlfn.IFS(P27&gt;=$AD$6,$AD$1,P27&gt;=$AC$6,$AC$1,P27&gt;=$AB$6,$AB$1,P27&gt;=$AA$6,$AA$1,P27&gt;=$Z$6,$Z$1,P27&gt;=$Y$6,$Y$1,P27&gt;=$X$6,$X$1,P27&gt;=$W$6,$W$1,P27&lt;$W$2,$V$1),(IF(AND($N$2&gt;=$T$7,$N$2&lt;$U$7),_xlfn.IFS(P27&gt;=$AD$7,$AD$1,P27&gt;=$AC$7,$AC$1,P27&gt;=$AB$7,$AB$1,P27&gt;=$AA$7,$AA$1,P27&gt;=$Z$7,$Z$1,P27&gt;=$Y$7,$Y$1,P27&gt;=$X$7,$X$1,P27&gt;=$W$7,$W$1,P27&lt;$W$2,$V$1),(IF(AND($N$2&gt;=$T$8,$N$2&lt;$U$8),_xlfn.IFS(P27&gt;=$AD$8,$AD$1,P27&gt;=$AC$8,$AC$1,P27&gt;=$AB$8,$AB$1,P27&gt;=$AA$8,$AA$1,P27&gt;=$Z$8,$Z$1,P27&gt;=$Y$8,$Y$1,P27&gt;=$X$8,$X$1,P27&gt;=$W$8,$W$1,P27&lt;$W$2,$V$1),(IF(AND($N$2&gt;=$T$9,$N$2&lt;$U$9),_xlfn.IFS(P27&gt;=$AD$9,$AD$1,P27&gt;=$AC$9,$AC$1,P27&gt;=$AB$9,$AB$1,P27&gt;=$AA$9,$AA$1,P27&gt;=$Z$9,$Z$1,P27&gt;=$Y$9,$Y$1,P27&gt;=$X$9,$X$1,P27&gt;=$W$9,$W$1),$W$1))))))))))))))),IF(AND($N$2&gt;=$T$2,$N$2&lt;=$U$2),IF(P27&gt;=$W$2,$W$1,$V$1),IF(AND($N$2&gt;=$T$3,$N$2&lt;$U$3),IF(P27&gt;=$W$3,$W$1,$V$1),IF(AND($N$2&gt;=$T$4,$N$2&lt;$U$4),IF(P27&gt;=$W$4,$W$1,$V$1),IF(AND($N$2&gt;=$T$5,$N$2&lt;$U$5),IF(P27&gt;=$W$5,$W$1,$V$1),IF(AND($N$2&gt;=$T$6,$N$2&lt;$U$6),IF(P27&gt;=$W$6,$W$1,$V$1),IF(AND($N$2&gt;=$T$7,$N$2&lt;$U$7),IF(P27&gt;=$W$7,$W$1,$V$1),IF(AND($N$2&gt;=$T$8,$N$2&lt;$U$8),IF(P27&gt;=$W$8,$W$1,$V$1),IF(AND($N$2&gt;=$T$9,$N$2&lt;$U$9),IF(P27&gt;=$W$9,$W$1,$V$1),""))))))))),"")</f>
        <v>#NAME?</v>
      </c>
      <c r="M27" s="9" t="e">
        <f t="array" aca="1" ref="M27" ca="1">IF(E27&lt;&gt;"",IF(AND(E27&lt;&gt;"GR",E27&gt;=40,J27&gt;=30),_xlfn.IFS(Q27&gt;=$AG$2,$AD$19,Q27&gt;=$AG$3,$AC$19,Q27&gt;=$AG$4,$AB$19,Q27&gt;=$AG$5,$AA$19,Q27&gt;=$AG$6,$Z$19,Q27&gt;=$AG$7,$Y$19,Q27&gt;=$AG$8,$X$19,Q27&gt;=$AG$9,$V$19),L27),"")</f>
        <v>#NAME?</v>
      </c>
      <c r="N27" s="9"/>
      <c r="O27" s="9"/>
      <c r="P27" s="9">
        <f t="shared" si="2"/>
        <v>62</v>
      </c>
      <c r="Q27" s="9">
        <f t="shared" si="3"/>
        <v>62</v>
      </c>
      <c r="R27" s="9">
        <f t="shared" si="4"/>
        <v>1.24</v>
      </c>
    </row>
    <row r="28" spans="1:34" x14ac:dyDescent="0.25">
      <c r="A28" s="3" t="s">
        <v>8</v>
      </c>
      <c r="B28" s="3">
        <v>27</v>
      </c>
      <c r="C28" s="3">
        <v>48</v>
      </c>
      <c r="D28" s="3">
        <v>76</v>
      </c>
      <c r="E28" s="3" t="s">
        <v>34</v>
      </c>
      <c r="F28" s="22">
        <f t="shared" si="5"/>
        <v>76</v>
      </c>
      <c r="G28" s="22">
        <f t="shared" si="6"/>
        <v>48</v>
      </c>
      <c r="H28" s="22">
        <f t="shared" si="7"/>
        <v>76</v>
      </c>
      <c r="I28" s="9">
        <f t="shared" si="8"/>
        <v>64.800000000000011</v>
      </c>
      <c r="J28" s="9">
        <f t="shared" si="0"/>
        <v>64.8</v>
      </c>
      <c r="K28" s="10">
        <f t="shared" si="1"/>
        <v>4199.0400000000018</v>
      </c>
      <c r="L28" s="9" t="e">
        <f t="array" aca="1" ref="L28" ca="1">IF(D28&lt;&gt;"",IF(AND(H28&gt;=40,I28&gt;=30),IF(AND($N$2&gt;=$T$2,$N$2&lt;=$U$2),_xlfn.IFS(P28&gt;=$AD$2,$AD$1,P28&gt;=$AC$2,$AC$1,P28&gt;=$AB$2,$AB$1,P28&gt;=$AA$2,$AA$1,P28&gt;=$Z$2,$Z$1,P28&gt;=$Y$2,$Y$1,P28&gt;=$X$2,$X$1,P28&gt;=$W$2,$W$1,P28&lt;$W$2,$V$1),(IF(AND($N$2&gt;=$T$3,$N$2&lt;$U$3),_xlfn.IFS(P28&gt;=$AD$3,$AD$1,P28&gt;=$AC$3,$AC$1,P28&gt;=$AB$3,$AB$1,P28&gt;=$AA$3,$AA$1,P28&gt;=$Z$3,$Z$1,P28&gt;=$Y$3,$Y$1,P28&gt;=$X$3,$X$1,P28&gt;=$W$3,$W$1,P28&lt;$W$2,$V$1),(IF(AND($N$2&gt;=$T$4,$N$2&lt;$U$4),_xlfn.IFS(P28&gt;=$AD$4,$AD$1,P28&gt;=$AC$4,$AC$1,P28&gt;=$AB$4,$AB$1,P28&gt;=$AA$4,$AA$1,P28&gt;=$Z$4,$Z$1,P28&gt;=$Y$4,$Y$1,P28&gt;=$X$4,$X$1,P28&gt;=$W$4,$W$1,P28&lt;$W$2,$V$1),(IF(AND($N$2&gt;=$T$5,$N$2&lt;$U$5),_xlfn.IFS(P28&gt;=$AD$5,$AD$1,P28&gt;=$AC$5,$AC$1,P28&gt;=$AB$5,$AB$1,P28&gt;=$AA$5,$AA$1,P28&gt;=$Z$5,$Z$1,P28&gt;=$Y$5,$Y$1,P28&gt;=$X$5,$X$1,P28&gt;=$W$5,$W$1,P28&lt;$W$2,$V$1),(IF(AND($N$2&gt;=$T$6,$N$2&lt;$U$6),_xlfn.IFS(P28&gt;=$AD$6,$AD$1,P28&gt;=$AC$6,$AC$1,P28&gt;=$AB$6,$AB$1,P28&gt;=$AA$6,$AA$1,P28&gt;=$Z$6,$Z$1,P28&gt;=$Y$6,$Y$1,P28&gt;=$X$6,$X$1,P28&gt;=$W$6,$W$1,P28&lt;$W$2,$V$1),(IF(AND($N$2&gt;=$T$7,$N$2&lt;$U$7),_xlfn.IFS(P28&gt;=$AD$7,$AD$1,P28&gt;=$AC$7,$AC$1,P28&gt;=$AB$7,$AB$1,P28&gt;=$AA$7,$AA$1,P28&gt;=$Z$7,$Z$1,P28&gt;=$Y$7,$Y$1,P28&gt;=$X$7,$X$1,P28&gt;=$W$7,$W$1,P28&lt;$W$2,$V$1),(IF(AND($N$2&gt;=$T$8,$N$2&lt;$U$8),_xlfn.IFS(P28&gt;=$AD$8,$AD$1,P28&gt;=$AC$8,$AC$1,P28&gt;=$AB$8,$AB$1,P28&gt;=$AA$8,$AA$1,P28&gt;=$Z$8,$Z$1,P28&gt;=$Y$8,$Y$1,P28&gt;=$X$8,$X$1,P28&gt;=$W$8,$W$1,P28&lt;$W$2,$V$1),(IF(AND($N$2&gt;=$T$9,$N$2&lt;$U$9),_xlfn.IFS(P28&gt;=$AD$9,$AD$1,P28&gt;=$AC$9,$AC$1,P28&gt;=$AB$9,$AB$1,P28&gt;=$AA$9,$AA$1,P28&gt;=$Z$9,$Z$1,P28&gt;=$Y$9,$Y$1,P28&gt;=$X$9,$X$1,P28&gt;=$W$9,$W$1),$W$1))))))))))))))),IF(AND($N$2&gt;=$T$2,$N$2&lt;=$U$2),IF(P28&gt;=$W$2,$W$1,$V$1),IF(AND($N$2&gt;=$T$3,$N$2&lt;$U$3),IF(P28&gt;=$W$3,$W$1,$V$1),IF(AND($N$2&gt;=$T$4,$N$2&lt;$U$4),IF(P28&gt;=$W$4,$W$1,$V$1),IF(AND($N$2&gt;=$T$5,$N$2&lt;$U$5),IF(P28&gt;=$W$5,$W$1,$V$1),IF(AND($N$2&gt;=$T$6,$N$2&lt;$U$6),IF(P28&gt;=$W$6,$W$1,$V$1),IF(AND($N$2&gt;=$T$7,$N$2&lt;$U$7),IF(P28&gt;=$W$7,$W$1,$V$1),IF(AND($N$2&gt;=$T$8,$N$2&lt;$U$8),IF(P28&gt;=$W$8,$W$1,$V$1),IF(AND($N$2&gt;=$T$9,$N$2&lt;$U$9),IF(P28&gt;=$W$9,$W$1,$V$1),""))))))))),"")</f>
        <v>#NAME?</v>
      </c>
      <c r="M28" s="9" t="e">
        <f t="array" aca="1" ref="M28" ca="1">IF(E28&lt;&gt;"",IF(AND(E28&lt;&gt;"GR",E28&gt;=40,J28&gt;=30),_xlfn.IFS(Q28&gt;=$AG$2,$AD$19,Q28&gt;=$AG$3,$AC$19,Q28&gt;=$AG$4,$AB$19,Q28&gt;=$AG$5,$AA$19,Q28&gt;=$AG$6,$Z$19,Q28&gt;=$AG$7,$Y$19,Q28&gt;=$AG$8,$X$19,Q28&gt;=$AG$9,$V$19),L28),"")</f>
        <v>#NAME?</v>
      </c>
      <c r="N28" s="9"/>
      <c r="O28" s="9"/>
      <c r="P28" s="9">
        <f t="shared" si="2"/>
        <v>62</v>
      </c>
      <c r="Q28" s="9">
        <f t="shared" si="3"/>
        <v>62</v>
      </c>
      <c r="R28" s="9">
        <f t="shared" si="4"/>
        <v>1.24</v>
      </c>
    </row>
    <row r="29" spans="1:34" x14ac:dyDescent="0.25">
      <c r="A29" s="3" t="s">
        <v>8</v>
      </c>
      <c r="B29" s="3">
        <v>28</v>
      </c>
      <c r="C29" s="3">
        <v>42</v>
      </c>
      <c r="D29" s="3">
        <v>80</v>
      </c>
      <c r="E29" s="3" t="s">
        <v>34</v>
      </c>
      <c r="F29" s="22">
        <f t="shared" si="5"/>
        <v>80</v>
      </c>
      <c r="G29" s="22">
        <f t="shared" si="6"/>
        <v>42</v>
      </c>
      <c r="H29" s="22">
        <f t="shared" si="7"/>
        <v>80</v>
      </c>
      <c r="I29" s="9">
        <f t="shared" si="8"/>
        <v>64.8</v>
      </c>
      <c r="J29" s="9">
        <f t="shared" si="0"/>
        <v>64.8</v>
      </c>
      <c r="K29" s="10">
        <f t="shared" si="1"/>
        <v>4199.04</v>
      </c>
      <c r="L29" s="9" t="e">
        <f t="array" aca="1" ref="L29" ca="1">IF(D29&lt;&gt;"",IF(AND(H29&gt;=40,I29&gt;=30),IF(AND($N$2&gt;=$T$2,$N$2&lt;=$U$2),_xlfn.IFS(P29&gt;=$AD$2,$AD$1,P29&gt;=$AC$2,$AC$1,P29&gt;=$AB$2,$AB$1,P29&gt;=$AA$2,$AA$1,P29&gt;=$Z$2,$Z$1,P29&gt;=$Y$2,$Y$1,P29&gt;=$X$2,$X$1,P29&gt;=$W$2,$W$1,P29&lt;$W$2,$V$1),(IF(AND($N$2&gt;=$T$3,$N$2&lt;$U$3),_xlfn.IFS(P29&gt;=$AD$3,$AD$1,P29&gt;=$AC$3,$AC$1,P29&gt;=$AB$3,$AB$1,P29&gt;=$AA$3,$AA$1,P29&gt;=$Z$3,$Z$1,P29&gt;=$Y$3,$Y$1,P29&gt;=$X$3,$X$1,P29&gt;=$W$3,$W$1,P29&lt;$W$2,$V$1),(IF(AND($N$2&gt;=$T$4,$N$2&lt;$U$4),_xlfn.IFS(P29&gt;=$AD$4,$AD$1,P29&gt;=$AC$4,$AC$1,P29&gt;=$AB$4,$AB$1,P29&gt;=$AA$4,$AA$1,P29&gt;=$Z$4,$Z$1,P29&gt;=$Y$4,$Y$1,P29&gt;=$X$4,$X$1,P29&gt;=$W$4,$W$1,P29&lt;$W$2,$V$1),(IF(AND($N$2&gt;=$T$5,$N$2&lt;$U$5),_xlfn.IFS(P29&gt;=$AD$5,$AD$1,P29&gt;=$AC$5,$AC$1,P29&gt;=$AB$5,$AB$1,P29&gt;=$AA$5,$AA$1,P29&gt;=$Z$5,$Z$1,P29&gt;=$Y$5,$Y$1,P29&gt;=$X$5,$X$1,P29&gt;=$W$5,$W$1,P29&lt;$W$2,$V$1),(IF(AND($N$2&gt;=$T$6,$N$2&lt;$U$6),_xlfn.IFS(P29&gt;=$AD$6,$AD$1,P29&gt;=$AC$6,$AC$1,P29&gt;=$AB$6,$AB$1,P29&gt;=$AA$6,$AA$1,P29&gt;=$Z$6,$Z$1,P29&gt;=$Y$6,$Y$1,P29&gt;=$X$6,$X$1,P29&gt;=$W$6,$W$1,P29&lt;$W$2,$V$1),(IF(AND($N$2&gt;=$T$7,$N$2&lt;$U$7),_xlfn.IFS(P29&gt;=$AD$7,$AD$1,P29&gt;=$AC$7,$AC$1,P29&gt;=$AB$7,$AB$1,P29&gt;=$AA$7,$AA$1,P29&gt;=$Z$7,$Z$1,P29&gt;=$Y$7,$Y$1,P29&gt;=$X$7,$X$1,P29&gt;=$W$7,$W$1,P29&lt;$W$2,$V$1),(IF(AND($N$2&gt;=$T$8,$N$2&lt;$U$8),_xlfn.IFS(P29&gt;=$AD$8,$AD$1,P29&gt;=$AC$8,$AC$1,P29&gt;=$AB$8,$AB$1,P29&gt;=$AA$8,$AA$1,P29&gt;=$Z$8,$Z$1,P29&gt;=$Y$8,$Y$1,P29&gt;=$X$8,$X$1,P29&gt;=$W$8,$W$1,P29&lt;$W$2,$V$1),(IF(AND($N$2&gt;=$T$9,$N$2&lt;$U$9),_xlfn.IFS(P29&gt;=$AD$9,$AD$1,P29&gt;=$AC$9,$AC$1,P29&gt;=$AB$9,$AB$1,P29&gt;=$AA$9,$AA$1,P29&gt;=$Z$9,$Z$1,P29&gt;=$Y$9,$Y$1,P29&gt;=$X$9,$X$1,P29&gt;=$W$9,$W$1),$W$1))))))))))))))),IF(AND($N$2&gt;=$T$2,$N$2&lt;=$U$2),IF(P29&gt;=$W$2,$W$1,$V$1),IF(AND($N$2&gt;=$T$3,$N$2&lt;$U$3),IF(P29&gt;=$W$3,$W$1,$V$1),IF(AND($N$2&gt;=$T$4,$N$2&lt;$U$4),IF(P29&gt;=$W$4,$W$1,$V$1),IF(AND($N$2&gt;=$T$5,$N$2&lt;$U$5),IF(P29&gt;=$W$5,$W$1,$V$1),IF(AND($N$2&gt;=$T$6,$N$2&lt;$U$6),IF(P29&gt;=$W$6,$W$1,$V$1),IF(AND($N$2&gt;=$T$7,$N$2&lt;$U$7),IF(P29&gt;=$W$7,$W$1,$V$1),IF(AND($N$2&gt;=$T$8,$N$2&lt;$U$8),IF(P29&gt;=$W$8,$W$1,$V$1),IF(AND($N$2&gt;=$T$9,$N$2&lt;$U$9),IF(P29&gt;=$W$9,$W$1,$V$1),""))))))))),"")</f>
        <v>#NAME?</v>
      </c>
      <c r="M29" s="9" t="e">
        <f t="array" aca="1" ref="M29" ca="1">IF(E29&lt;&gt;"",IF(AND(E29&lt;&gt;"GR",E29&gt;=40,J29&gt;=30),_xlfn.IFS(Q29&gt;=$AG$2,$AD$19,Q29&gt;=$AG$3,$AC$19,Q29&gt;=$AG$4,$AB$19,Q29&gt;=$AG$5,$AA$19,Q29&gt;=$AG$6,$Z$19,Q29&gt;=$AG$7,$Y$19,Q29&gt;=$AG$8,$X$19,Q29&gt;=$AG$9,$V$19),L29),"")</f>
        <v>#NAME?</v>
      </c>
      <c r="N29" s="9"/>
      <c r="O29" s="9"/>
      <c r="P29" s="9">
        <f t="shared" si="2"/>
        <v>62</v>
      </c>
      <c r="Q29" s="9">
        <f t="shared" si="3"/>
        <v>62</v>
      </c>
      <c r="R29" s="9">
        <f t="shared" si="4"/>
        <v>1.24</v>
      </c>
    </row>
    <row r="30" spans="1:34" x14ac:dyDescent="0.25">
      <c r="A30" s="3" t="s">
        <v>8</v>
      </c>
      <c r="B30" s="3">
        <v>29</v>
      </c>
      <c r="C30" s="3">
        <v>35</v>
      </c>
      <c r="D30" s="3">
        <v>84</v>
      </c>
      <c r="E30" s="3" t="s">
        <v>34</v>
      </c>
      <c r="F30" s="22">
        <f t="shared" si="5"/>
        <v>84</v>
      </c>
      <c r="G30" s="22">
        <f t="shared" si="6"/>
        <v>35</v>
      </c>
      <c r="H30" s="22">
        <f t="shared" si="7"/>
        <v>84</v>
      </c>
      <c r="I30" s="9">
        <f t="shared" si="8"/>
        <v>64.400000000000006</v>
      </c>
      <c r="J30" s="9">
        <f t="shared" si="0"/>
        <v>64.400000000000006</v>
      </c>
      <c r="K30" s="10">
        <f t="shared" si="1"/>
        <v>4147.3600000000006</v>
      </c>
      <c r="L30" s="9" t="e">
        <f t="array" aca="1" ref="L30" ca="1">IF(D30&lt;&gt;"",IF(AND(H30&gt;=40,I30&gt;=30),IF(AND($N$2&gt;=$T$2,$N$2&lt;=$U$2),_xlfn.IFS(P30&gt;=$AD$2,$AD$1,P30&gt;=$AC$2,$AC$1,P30&gt;=$AB$2,$AB$1,P30&gt;=$AA$2,$AA$1,P30&gt;=$Z$2,$Z$1,P30&gt;=$Y$2,$Y$1,P30&gt;=$X$2,$X$1,P30&gt;=$W$2,$W$1,P30&lt;$W$2,$V$1),(IF(AND($N$2&gt;=$T$3,$N$2&lt;$U$3),_xlfn.IFS(P30&gt;=$AD$3,$AD$1,P30&gt;=$AC$3,$AC$1,P30&gt;=$AB$3,$AB$1,P30&gt;=$AA$3,$AA$1,P30&gt;=$Z$3,$Z$1,P30&gt;=$Y$3,$Y$1,P30&gt;=$X$3,$X$1,P30&gt;=$W$3,$W$1,P30&lt;$W$2,$V$1),(IF(AND($N$2&gt;=$T$4,$N$2&lt;$U$4),_xlfn.IFS(P30&gt;=$AD$4,$AD$1,P30&gt;=$AC$4,$AC$1,P30&gt;=$AB$4,$AB$1,P30&gt;=$AA$4,$AA$1,P30&gt;=$Z$4,$Z$1,P30&gt;=$Y$4,$Y$1,P30&gt;=$X$4,$X$1,P30&gt;=$W$4,$W$1,P30&lt;$W$2,$V$1),(IF(AND($N$2&gt;=$T$5,$N$2&lt;$U$5),_xlfn.IFS(P30&gt;=$AD$5,$AD$1,P30&gt;=$AC$5,$AC$1,P30&gt;=$AB$5,$AB$1,P30&gt;=$AA$5,$AA$1,P30&gt;=$Z$5,$Z$1,P30&gt;=$Y$5,$Y$1,P30&gt;=$X$5,$X$1,P30&gt;=$W$5,$W$1,P30&lt;$W$2,$V$1),(IF(AND($N$2&gt;=$T$6,$N$2&lt;$U$6),_xlfn.IFS(P30&gt;=$AD$6,$AD$1,P30&gt;=$AC$6,$AC$1,P30&gt;=$AB$6,$AB$1,P30&gt;=$AA$6,$AA$1,P30&gt;=$Z$6,$Z$1,P30&gt;=$Y$6,$Y$1,P30&gt;=$X$6,$X$1,P30&gt;=$W$6,$W$1,P30&lt;$W$2,$V$1),(IF(AND($N$2&gt;=$T$7,$N$2&lt;$U$7),_xlfn.IFS(P30&gt;=$AD$7,$AD$1,P30&gt;=$AC$7,$AC$1,P30&gt;=$AB$7,$AB$1,P30&gt;=$AA$7,$AA$1,P30&gt;=$Z$7,$Z$1,P30&gt;=$Y$7,$Y$1,P30&gt;=$X$7,$X$1,P30&gt;=$W$7,$W$1,P30&lt;$W$2,$V$1),(IF(AND($N$2&gt;=$T$8,$N$2&lt;$U$8),_xlfn.IFS(P30&gt;=$AD$8,$AD$1,P30&gt;=$AC$8,$AC$1,P30&gt;=$AB$8,$AB$1,P30&gt;=$AA$8,$AA$1,P30&gt;=$Z$8,$Z$1,P30&gt;=$Y$8,$Y$1,P30&gt;=$X$8,$X$1,P30&gt;=$W$8,$W$1,P30&lt;$W$2,$V$1),(IF(AND($N$2&gt;=$T$9,$N$2&lt;$U$9),_xlfn.IFS(P30&gt;=$AD$9,$AD$1,P30&gt;=$AC$9,$AC$1,P30&gt;=$AB$9,$AB$1,P30&gt;=$AA$9,$AA$1,P30&gt;=$Z$9,$Z$1,P30&gt;=$Y$9,$Y$1,P30&gt;=$X$9,$X$1,P30&gt;=$W$9,$W$1),$W$1))))))))))))))),IF(AND($N$2&gt;=$T$2,$N$2&lt;=$U$2),IF(P30&gt;=$W$2,$W$1,$V$1),IF(AND($N$2&gt;=$T$3,$N$2&lt;$U$3),IF(P30&gt;=$W$3,$W$1,$V$1),IF(AND($N$2&gt;=$T$4,$N$2&lt;$U$4),IF(P30&gt;=$W$4,$W$1,$V$1),IF(AND($N$2&gt;=$T$5,$N$2&lt;$U$5),IF(P30&gt;=$W$5,$W$1,$V$1),IF(AND($N$2&gt;=$T$6,$N$2&lt;$U$6),IF(P30&gt;=$W$6,$W$1,$V$1),IF(AND($N$2&gt;=$T$7,$N$2&lt;$U$7),IF(P30&gt;=$W$7,$W$1,$V$1),IF(AND($N$2&gt;=$T$8,$N$2&lt;$U$8),IF(P30&gt;=$W$8,$W$1,$V$1),IF(AND($N$2&gt;=$T$9,$N$2&lt;$U$9),IF(P30&gt;=$W$9,$W$1,$V$1),""))))))))),"")</f>
        <v>#NAME?</v>
      </c>
      <c r="M30" s="9" t="e">
        <f t="array" aca="1" ref="M30" ca="1">IF(E30&lt;&gt;"",IF(AND(E30&lt;&gt;"GR",E30&gt;=40,J30&gt;=30),_xlfn.IFS(Q30&gt;=$AG$2,$AD$19,Q30&gt;=$AG$3,$AC$19,Q30&gt;=$AG$4,$AB$19,Q30&gt;=$AG$5,$AA$19,Q30&gt;=$AG$6,$Z$19,Q30&gt;=$AG$7,$Y$19,Q30&gt;=$AG$8,$X$19,Q30&gt;=$AG$9,$V$19),L30),"")</f>
        <v>#NAME?</v>
      </c>
      <c r="N30" s="9"/>
      <c r="O30" s="9"/>
      <c r="P30" s="9">
        <f t="shared" si="2"/>
        <v>62</v>
      </c>
      <c r="Q30" s="9">
        <f t="shared" si="3"/>
        <v>62</v>
      </c>
      <c r="R30" s="9">
        <f t="shared" si="4"/>
        <v>1.21</v>
      </c>
    </row>
    <row r="31" spans="1:34" x14ac:dyDescent="0.25">
      <c r="A31" s="3" t="s">
        <v>8</v>
      </c>
      <c r="B31" s="3">
        <v>30</v>
      </c>
      <c r="C31" s="3">
        <v>36</v>
      </c>
      <c r="D31" s="3">
        <v>83</v>
      </c>
      <c r="E31" s="3" t="s">
        <v>34</v>
      </c>
      <c r="F31" s="22">
        <f t="shared" si="5"/>
        <v>83</v>
      </c>
      <c r="G31" s="22">
        <f t="shared" si="6"/>
        <v>36</v>
      </c>
      <c r="H31" s="22">
        <f t="shared" si="7"/>
        <v>83</v>
      </c>
      <c r="I31" s="9">
        <f t="shared" si="8"/>
        <v>64.2</v>
      </c>
      <c r="J31" s="9">
        <f t="shared" si="0"/>
        <v>64.2</v>
      </c>
      <c r="K31" s="10">
        <f t="shared" si="1"/>
        <v>4121.6400000000003</v>
      </c>
      <c r="L31" s="9" t="e">
        <f t="array" aca="1" ref="L31" ca="1">IF(D31&lt;&gt;"",IF(AND(H31&gt;=40,I31&gt;=30),IF(AND($N$2&gt;=$T$2,$N$2&lt;=$U$2),_xlfn.IFS(P31&gt;=$AD$2,$AD$1,P31&gt;=$AC$2,$AC$1,P31&gt;=$AB$2,$AB$1,P31&gt;=$AA$2,$AA$1,P31&gt;=$Z$2,$Z$1,P31&gt;=$Y$2,$Y$1,P31&gt;=$X$2,$X$1,P31&gt;=$W$2,$W$1,P31&lt;$W$2,$V$1),(IF(AND($N$2&gt;=$T$3,$N$2&lt;$U$3),_xlfn.IFS(P31&gt;=$AD$3,$AD$1,P31&gt;=$AC$3,$AC$1,P31&gt;=$AB$3,$AB$1,P31&gt;=$AA$3,$AA$1,P31&gt;=$Z$3,$Z$1,P31&gt;=$Y$3,$Y$1,P31&gt;=$X$3,$X$1,P31&gt;=$W$3,$W$1,P31&lt;$W$2,$V$1),(IF(AND($N$2&gt;=$T$4,$N$2&lt;$U$4),_xlfn.IFS(P31&gt;=$AD$4,$AD$1,P31&gt;=$AC$4,$AC$1,P31&gt;=$AB$4,$AB$1,P31&gt;=$AA$4,$AA$1,P31&gt;=$Z$4,$Z$1,P31&gt;=$Y$4,$Y$1,P31&gt;=$X$4,$X$1,P31&gt;=$W$4,$W$1,P31&lt;$W$2,$V$1),(IF(AND($N$2&gt;=$T$5,$N$2&lt;$U$5),_xlfn.IFS(P31&gt;=$AD$5,$AD$1,P31&gt;=$AC$5,$AC$1,P31&gt;=$AB$5,$AB$1,P31&gt;=$AA$5,$AA$1,P31&gt;=$Z$5,$Z$1,P31&gt;=$Y$5,$Y$1,P31&gt;=$X$5,$X$1,P31&gt;=$W$5,$W$1,P31&lt;$W$2,$V$1),(IF(AND($N$2&gt;=$T$6,$N$2&lt;$U$6),_xlfn.IFS(P31&gt;=$AD$6,$AD$1,P31&gt;=$AC$6,$AC$1,P31&gt;=$AB$6,$AB$1,P31&gt;=$AA$6,$AA$1,P31&gt;=$Z$6,$Z$1,P31&gt;=$Y$6,$Y$1,P31&gt;=$X$6,$X$1,P31&gt;=$W$6,$W$1,P31&lt;$W$2,$V$1),(IF(AND($N$2&gt;=$T$7,$N$2&lt;$U$7),_xlfn.IFS(P31&gt;=$AD$7,$AD$1,P31&gt;=$AC$7,$AC$1,P31&gt;=$AB$7,$AB$1,P31&gt;=$AA$7,$AA$1,P31&gt;=$Z$7,$Z$1,P31&gt;=$Y$7,$Y$1,P31&gt;=$X$7,$X$1,P31&gt;=$W$7,$W$1,P31&lt;$W$2,$V$1),(IF(AND($N$2&gt;=$T$8,$N$2&lt;$U$8),_xlfn.IFS(P31&gt;=$AD$8,$AD$1,P31&gt;=$AC$8,$AC$1,P31&gt;=$AB$8,$AB$1,P31&gt;=$AA$8,$AA$1,P31&gt;=$Z$8,$Z$1,P31&gt;=$Y$8,$Y$1,P31&gt;=$X$8,$X$1,P31&gt;=$W$8,$W$1,P31&lt;$W$2,$V$1),(IF(AND($N$2&gt;=$T$9,$N$2&lt;$U$9),_xlfn.IFS(P31&gt;=$AD$9,$AD$1,P31&gt;=$AC$9,$AC$1,P31&gt;=$AB$9,$AB$1,P31&gt;=$AA$9,$AA$1,P31&gt;=$Z$9,$Z$1,P31&gt;=$Y$9,$Y$1,P31&gt;=$X$9,$X$1,P31&gt;=$W$9,$W$1),$W$1))))))))))))))),IF(AND($N$2&gt;=$T$2,$N$2&lt;=$U$2),IF(P31&gt;=$W$2,$W$1,$V$1),IF(AND($N$2&gt;=$T$3,$N$2&lt;$U$3),IF(P31&gt;=$W$3,$W$1,$V$1),IF(AND($N$2&gt;=$T$4,$N$2&lt;$U$4),IF(P31&gt;=$W$4,$W$1,$V$1),IF(AND($N$2&gt;=$T$5,$N$2&lt;$U$5),IF(P31&gt;=$W$5,$W$1,$V$1),IF(AND($N$2&gt;=$T$6,$N$2&lt;$U$6),IF(P31&gt;=$W$6,$W$1,$V$1),IF(AND($N$2&gt;=$T$7,$N$2&lt;$U$7),IF(P31&gt;=$W$7,$W$1,$V$1),IF(AND($N$2&gt;=$T$8,$N$2&lt;$U$8),IF(P31&gt;=$W$8,$W$1,$V$1),IF(AND($N$2&gt;=$T$9,$N$2&lt;$U$9),IF(P31&gt;=$W$9,$W$1,$V$1),""))))))))),"")</f>
        <v>#NAME?</v>
      </c>
      <c r="M31" s="9" t="e">
        <f t="array" aca="1" ref="M31" ca="1">IF(E31&lt;&gt;"",IF(AND(E31&lt;&gt;"GR",E31&gt;=40,J31&gt;=30),_xlfn.IFS(Q31&gt;=$AG$2,$AD$19,Q31&gt;=$AG$3,$AC$19,Q31&gt;=$AG$4,$AB$19,Q31&gt;=$AG$5,$AA$19,Q31&gt;=$AG$6,$Z$19,Q31&gt;=$AG$7,$Y$19,Q31&gt;=$AG$8,$X$19,Q31&gt;=$AG$9,$V$19),L31),"")</f>
        <v>#NAME?</v>
      </c>
      <c r="N31" s="9"/>
      <c r="O31" s="9"/>
      <c r="P31" s="9">
        <f t="shared" si="2"/>
        <v>62</v>
      </c>
      <c r="Q31" s="9">
        <f t="shared" si="3"/>
        <v>62</v>
      </c>
      <c r="R31" s="9">
        <f t="shared" si="4"/>
        <v>1.2</v>
      </c>
    </row>
    <row r="32" spans="1:34" x14ac:dyDescent="0.25">
      <c r="A32" s="3" t="s">
        <v>8</v>
      </c>
      <c r="B32" s="3">
        <v>31</v>
      </c>
      <c r="C32" s="3">
        <v>38</v>
      </c>
      <c r="D32" s="3">
        <v>81</v>
      </c>
      <c r="E32" s="3" t="s">
        <v>34</v>
      </c>
      <c r="F32" s="22">
        <f t="shared" si="5"/>
        <v>81</v>
      </c>
      <c r="G32" s="22">
        <f t="shared" si="6"/>
        <v>38</v>
      </c>
      <c r="H32" s="22">
        <f t="shared" si="7"/>
        <v>81</v>
      </c>
      <c r="I32" s="9">
        <f t="shared" si="8"/>
        <v>63.800000000000004</v>
      </c>
      <c r="J32" s="9">
        <f t="shared" si="0"/>
        <v>63.8</v>
      </c>
      <c r="K32" s="10">
        <f t="shared" si="1"/>
        <v>4070.4400000000005</v>
      </c>
      <c r="L32" s="9" t="e">
        <f t="array" aca="1" ref="L32" ca="1">IF(D32&lt;&gt;"",IF(AND(H32&gt;=40,I32&gt;=30),IF(AND($N$2&gt;=$T$2,$N$2&lt;=$U$2),_xlfn.IFS(P32&gt;=$AD$2,$AD$1,P32&gt;=$AC$2,$AC$1,P32&gt;=$AB$2,$AB$1,P32&gt;=$AA$2,$AA$1,P32&gt;=$Z$2,$Z$1,P32&gt;=$Y$2,$Y$1,P32&gt;=$X$2,$X$1,P32&gt;=$W$2,$W$1,P32&lt;$W$2,$V$1),(IF(AND($N$2&gt;=$T$3,$N$2&lt;$U$3),_xlfn.IFS(P32&gt;=$AD$3,$AD$1,P32&gt;=$AC$3,$AC$1,P32&gt;=$AB$3,$AB$1,P32&gt;=$AA$3,$AA$1,P32&gt;=$Z$3,$Z$1,P32&gt;=$Y$3,$Y$1,P32&gt;=$X$3,$X$1,P32&gt;=$W$3,$W$1,P32&lt;$W$2,$V$1),(IF(AND($N$2&gt;=$T$4,$N$2&lt;$U$4),_xlfn.IFS(P32&gt;=$AD$4,$AD$1,P32&gt;=$AC$4,$AC$1,P32&gt;=$AB$4,$AB$1,P32&gt;=$AA$4,$AA$1,P32&gt;=$Z$4,$Z$1,P32&gt;=$Y$4,$Y$1,P32&gt;=$X$4,$X$1,P32&gt;=$W$4,$W$1,P32&lt;$W$2,$V$1),(IF(AND($N$2&gt;=$T$5,$N$2&lt;$U$5),_xlfn.IFS(P32&gt;=$AD$5,$AD$1,P32&gt;=$AC$5,$AC$1,P32&gt;=$AB$5,$AB$1,P32&gt;=$AA$5,$AA$1,P32&gt;=$Z$5,$Z$1,P32&gt;=$Y$5,$Y$1,P32&gt;=$X$5,$X$1,P32&gt;=$W$5,$W$1,P32&lt;$W$2,$V$1),(IF(AND($N$2&gt;=$T$6,$N$2&lt;$U$6),_xlfn.IFS(P32&gt;=$AD$6,$AD$1,P32&gt;=$AC$6,$AC$1,P32&gt;=$AB$6,$AB$1,P32&gt;=$AA$6,$AA$1,P32&gt;=$Z$6,$Z$1,P32&gt;=$Y$6,$Y$1,P32&gt;=$X$6,$X$1,P32&gt;=$W$6,$W$1,P32&lt;$W$2,$V$1),(IF(AND($N$2&gt;=$T$7,$N$2&lt;$U$7),_xlfn.IFS(P32&gt;=$AD$7,$AD$1,P32&gt;=$AC$7,$AC$1,P32&gt;=$AB$7,$AB$1,P32&gt;=$AA$7,$AA$1,P32&gt;=$Z$7,$Z$1,P32&gt;=$Y$7,$Y$1,P32&gt;=$X$7,$X$1,P32&gt;=$W$7,$W$1,P32&lt;$W$2,$V$1),(IF(AND($N$2&gt;=$T$8,$N$2&lt;$U$8),_xlfn.IFS(P32&gt;=$AD$8,$AD$1,P32&gt;=$AC$8,$AC$1,P32&gt;=$AB$8,$AB$1,P32&gt;=$AA$8,$AA$1,P32&gt;=$Z$8,$Z$1,P32&gt;=$Y$8,$Y$1,P32&gt;=$X$8,$X$1,P32&gt;=$W$8,$W$1,P32&lt;$W$2,$V$1),(IF(AND($N$2&gt;=$T$9,$N$2&lt;$U$9),_xlfn.IFS(P32&gt;=$AD$9,$AD$1,P32&gt;=$AC$9,$AC$1,P32&gt;=$AB$9,$AB$1,P32&gt;=$AA$9,$AA$1,P32&gt;=$Z$9,$Z$1,P32&gt;=$Y$9,$Y$1,P32&gt;=$X$9,$X$1,P32&gt;=$W$9,$W$1),$W$1))))))))))))))),IF(AND($N$2&gt;=$T$2,$N$2&lt;=$U$2),IF(P32&gt;=$W$2,$W$1,$V$1),IF(AND($N$2&gt;=$T$3,$N$2&lt;$U$3),IF(P32&gt;=$W$3,$W$1,$V$1),IF(AND($N$2&gt;=$T$4,$N$2&lt;$U$4),IF(P32&gt;=$W$4,$W$1,$V$1),IF(AND($N$2&gt;=$T$5,$N$2&lt;$U$5),IF(P32&gt;=$W$5,$W$1,$V$1),IF(AND($N$2&gt;=$T$6,$N$2&lt;$U$6),IF(P32&gt;=$W$6,$W$1,$V$1),IF(AND($N$2&gt;=$T$7,$N$2&lt;$U$7),IF(P32&gt;=$W$7,$W$1,$V$1),IF(AND($N$2&gt;=$T$8,$N$2&lt;$U$8),IF(P32&gt;=$W$8,$W$1,$V$1),IF(AND($N$2&gt;=$T$9,$N$2&lt;$U$9),IF(P32&gt;=$W$9,$W$1,$V$1),""))))))))),"")</f>
        <v>#NAME?</v>
      </c>
      <c r="M32" s="9" t="e">
        <f t="array" aca="1" ref="M32" ca="1">IF(E32&lt;&gt;"",IF(AND(E32&lt;&gt;"GR",E32&gt;=40,J32&gt;=30),_xlfn.IFS(Q32&gt;=$AG$2,$AD$19,Q32&gt;=$AG$3,$AC$19,Q32&gt;=$AG$4,$AB$19,Q32&gt;=$AG$5,$AA$19,Q32&gt;=$AG$6,$Z$19,Q32&gt;=$AG$7,$Y$19,Q32&gt;=$AG$8,$X$19,Q32&gt;=$AG$9,$V$19),L32),"")</f>
        <v>#NAME?</v>
      </c>
      <c r="N32" s="9"/>
      <c r="O32" s="9"/>
      <c r="P32" s="9">
        <f t="shared" si="2"/>
        <v>62</v>
      </c>
      <c r="Q32" s="9">
        <f t="shared" si="3"/>
        <v>62</v>
      </c>
      <c r="R32" s="9">
        <f t="shared" si="4"/>
        <v>1.17</v>
      </c>
    </row>
    <row r="33" spans="1:18" x14ac:dyDescent="0.25">
      <c r="A33" s="3" t="s">
        <v>8</v>
      </c>
      <c r="B33" s="3">
        <v>32</v>
      </c>
      <c r="C33" s="3">
        <v>46</v>
      </c>
      <c r="D33" s="3">
        <v>75</v>
      </c>
      <c r="E33" s="3" t="s">
        <v>34</v>
      </c>
      <c r="F33" s="22">
        <f t="shared" si="5"/>
        <v>75</v>
      </c>
      <c r="G33" s="22">
        <f t="shared" si="6"/>
        <v>46</v>
      </c>
      <c r="H33" s="22">
        <f t="shared" si="7"/>
        <v>75</v>
      </c>
      <c r="I33" s="9">
        <f t="shared" si="8"/>
        <v>63.400000000000006</v>
      </c>
      <c r="J33" s="9">
        <f t="shared" si="0"/>
        <v>63.4</v>
      </c>
      <c r="K33" s="10">
        <f t="shared" si="1"/>
        <v>4019.5600000000009</v>
      </c>
      <c r="L33" s="9" t="e">
        <f t="array" aca="1" ref="L33" ca="1">IF(D33&lt;&gt;"",IF(AND(H33&gt;=40,I33&gt;=30),IF(AND($N$2&gt;=$T$2,$N$2&lt;=$U$2),_xlfn.IFS(P33&gt;=$AD$2,$AD$1,P33&gt;=$AC$2,$AC$1,P33&gt;=$AB$2,$AB$1,P33&gt;=$AA$2,$AA$1,P33&gt;=$Z$2,$Z$1,P33&gt;=$Y$2,$Y$1,P33&gt;=$X$2,$X$1,P33&gt;=$W$2,$W$1,P33&lt;$W$2,$V$1),(IF(AND($N$2&gt;=$T$3,$N$2&lt;$U$3),_xlfn.IFS(P33&gt;=$AD$3,$AD$1,P33&gt;=$AC$3,$AC$1,P33&gt;=$AB$3,$AB$1,P33&gt;=$AA$3,$AA$1,P33&gt;=$Z$3,$Z$1,P33&gt;=$Y$3,$Y$1,P33&gt;=$X$3,$X$1,P33&gt;=$W$3,$W$1,P33&lt;$W$2,$V$1),(IF(AND($N$2&gt;=$T$4,$N$2&lt;$U$4),_xlfn.IFS(P33&gt;=$AD$4,$AD$1,P33&gt;=$AC$4,$AC$1,P33&gt;=$AB$4,$AB$1,P33&gt;=$AA$4,$AA$1,P33&gt;=$Z$4,$Z$1,P33&gt;=$Y$4,$Y$1,P33&gt;=$X$4,$X$1,P33&gt;=$W$4,$W$1,P33&lt;$W$2,$V$1),(IF(AND($N$2&gt;=$T$5,$N$2&lt;$U$5),_xlfn.IFS(P33&gt;=$AD$5,$AD$1,P33&gt;=$AC$5,$AC$1,P33&gt;=$AB$5,$AB$1,P33&gt;=$AA$5,$AA$1,P33&gt;=$Z$5,$Z$1,P33&gt;=$Y$5,$Y$1,P33&gt;=$X$5,$X$1,P33&gt;=$W$5,$W$1,P33&lt;$W$2,$V$1),(IF(AND($N$2&gt;=$T$6,$N$2&lt;$U$6),_xlfn.IFS(P33&gt;=$AD$6,$AD$1,P33&gt;=$AC$6,$AC$1,P33&gt;=$AB$6,$AB$1,P33&gt;=$AA$6,$AA$1,P33&gt;=$Z$6,$Z$1,P33&gt;=$Y$6,$Y$1,P33&gt;=$X$6,$X$1,P33&gt;=$W$6,$W$1,P33&lt;$W$2,$V$1),(IF(AND($N$2&gt;=$T$7,$N$2&lt;$U$7),_xlfn.IFS(P33&gt;=$AD$7,$AD$1,P33&gt;=$AC$7,$AC$1,P33&gt;=$AB$7,$AB$1,P33&gt;=$AA$7,$AA$1,P33&gt;=$Z$7,$Z$1,P33&gt;=$Y$7,$Y$1,P33&gt;=$X$7,$X$1,P33&gt;=$W$7,$W$1,P33&lt;$W$2,$V$1),(IF(AND($N$2&gt;=$T$8,$N$2&lt;$U$8),_xlfn.IFS(P33&gt;=$AD$8,$AD$1,P33&gt;=$AC$8,$AC$1,P33&gt;=$AB$8,$AB$1,P33&gt;=$AA$8,$AA$1,P33&gt;=$Z$8,$Z$1,P33&gt;=$Y$8,$Y$1,P33&gt;=$X$8,$X$1,P33&gt;=$W$8,$W$1,P33&lt;$W$2,$V$1),(IF(AND($N$2&gt;=$T$9,$N$2&lt;$U$9),_xlfn.IFS(P33&gt;=$AD$9,$AD$1,P33&gt;=$AC$9,$AC$1,P33&gt;=$AB$9,$AB$1,P33&gt;=$AA$9,$AA$1,P33&gt;=$Z$9,$Z$1,P33&gt;=$Y$9,$Y$1,P33&gt;=$X$9,$X$1,P33&gt;=$W$9,$W$1),$W$1))))))))))))))),IF(AND($N$2&gt;=$T$2,$N$2&lt;=$U$2),IF(P33&gt;=$W$2,$W$1,$V$1),IF(AND($N$2&gt;=$T$3,$N$2&lt;$U$3),IF(P33&gt;=$W$3,$W$1,$V$1),IF(AND($N$2&gt;=$T$4,$N$2&lt;$U$4),IF(P33&gt;=$W$4,$W$1,$V$1),IF(AND($N$2&gt;=$T$5,$N$2&lt;$U$5),IF(P33&gt;=$W$5,$W$1,$V$1),IF(AND($N$2&gt;=$T$6,$N$2&lt;$U$6),IF(P33&gt;=$W$6,$W$1,$V$1),IF(AND($N$2&gt;=$T$7,$N$2&lt;$U$7),IF(P33&gt;=$W$7,$W$1,$V$1),IF(AND($N$2&gt;=$T$8,$N$2&lt;$U$8),IF(P33&gt;=$W$8,$W$1,$V$1),IF(AND($N$2&gt;=$T$9,$N$2&lt;$U$9),IF(P33&gt;=$W$9,$W$1,$V$1),""))))))))),"")</f>
        <v>#NAME?</v>
      </c>
      <c r="M33" s="9" t="e">
        <f t="array" aca="1" ref="M33" ca="1">IF(E33&lt;&gt;"",IF(AND(E33&lt;&gt;"GR",E33&gt;=40,J33&gt;=30),_xlfn.IFS(Q33&gt;=$AG$2,$AD$19,Q33&gt;=$AG$3,$AC$19,Q33&gt;=$AG$4,$AB$19,Q33&gt;=$AG$5,$AA$19,Q33&gt;=$AG$6,$Z$19,Q33&gt;=$AG$7,$Y$19,Q33&gt;=$AG$8,$X$19,Q33&gt;=$AG$9,$V$19),L33),"")</f>
        <v>#NAME?</v>
      </c>
      <c r="N33" s="9"/>
      <c r="O33" s="9"/>
      <c r="P33" s="9">
        <f t="shared" si="2"/>
        <v>61</v>
      </c>
      <c r="Q33" s="9">
        <f t="shared" si="3"/>
        <v>61</v>
      </c>
      <c r="R33" s="9">
        <f t="shared" si="4"/>
        <v>1.1399999999999999</v>
      </c>
    </row>
    <row r="34" spans="1:18" x14ac:dyDescent="0.25">
      <c r="A34" s="3" t="s">
        <v>8</v>
      </c>
      <c r="B34" s="3">
        <v>33</v>
      </c>
      <c r="C34" s="3">
        <v>53</v>
      </c>
      <c r="D34" s="3">
        <v>70</v>
      </c>
      <c r="E34" s="3" t="s">
        <v>34</v>
      </c>
      <c r="F34" s="22">
        <f t="shared" si="5"/>
        <v>70</v>
      </c>
      <c r="G34" s="22">
        <f t="shared" si="6"/>
        <v>53</v>
      </c>
      <c r="H34" s="22">
        <f t="shared" si="7"/>
        <v>70</v>
      </c>
      <c r="I34" s="9">
        <f t="shared" si="8"/>
        <v>63.2</v>
      </c>
      <c r="J34" s="9">
        <f t="shared" si="0"/>
        <v>63.2</v>
      </c>
      <c r="K34" s="10">
        <f t="shared" si="1"/>
        <v>3994.2400000000002</v>
      </c>
      <c r="L34" s="9" t="e">
        <f t="array" aca="1" ref="L34" ca="1">IF(D34&lt;&gt;"",IF(AND(H34&gt;=40,I34&gt;=30),IF(AND($N$2&gt;=$T$2,$N$2&lt;=$U$2),_xlfn.IFS(P34&gt;=$AD$2,$AD$1,P34&gt;=$AC$2,$AC$1,P34&gt;=$AB$2,$AB$1,P34&gt;=$AA$2,$AA$1,P34&gt;=$Z$2,$Z$1,P34&gt;=$Y$2,$Y$1,P34&gt;=$X$2,$X$1,P34&gt;=$W$2,$W$1,P34&lt;$W$2,$V$1),(IF(AND($N$2&gt;=$T$3,$N$2&lt;$U$3),_xlfn.IFS(P34&gt;=$AD$3,$AD$1,P34&gt;=$AC$3,$AC$1,P34&gt;=$AB$3,$AB$1,P34&gt;=$AA$3,$AA$1,P34&gt;=$Z$3,$Z$1,P34&gt;=$Y$3,$Y$1,P34&gt;=$X$3,$X$1,P34&gt;=$W$3,$W$1,P34&lt;$W$2,$V$1),(IF(AND($N$2&gt;=$T$4,$N$2&lt;$U$4),_xlfn.IFS(P34&gt;=$AD$4,$AD$1,P34&gt;=$AC$4,$AC$1,P34&gt;=$AB$4,$AB$1,P34&gt;=$AA$4,$AA$1,P34&gt;=$Z$4,$Z$1,P34&gt;=$Y$4,$Y$1,P34&gt;=$X$4,$X$1,P34&gt;=$W$4,$W$1,P34&lt;$W$2,$V$1),(IF(AND($N$2&gt;=$T$5,$N$2&lt;$U$5),_xlfn.IFS(P34&gt;=$AD$5,$AD$1,P34&gt;=$AC$5,$AC$1,P34&gt;=$AB$5,$AB$1,P34&gt;=$AA$5,$AA$1,P34&gt;=$Z$5,$Z$1,P34&gt;=$Y$5,$Y$1,P34&gt;=$X$5,$X$1,P34&gt;=$W$5,$W$1,P34&lt;$W$2,$V$1),(IF(AND($N$2&gt;=$T$6,$N$2&lt;$U$6),_xlfn.IFS(P34&gt;=$AD$6,$AD$1,P34&gt;=$AC$6,$AC$1,P34&gt;=$AB$6,$AB$1,P34&gt;=$AA$6,$AA$1,P34&gt;=$Z$6,$Z$1,P34&gt;=$Y$6,$Y$1,P34&gt;=$X$6,$X$1,P34&gt;=$W$6,$W$1,P34&lt;$W$2,$V$1),(IF(AND($N$2&gt;=$T$7,$N$2&lt;$U$7),_xlfn.IFS(P34&gt;=$AD$7,$AD$1,P34&gt;=$AC$7,$AC$1,P34&gt;=$AB$7,$AB$1,P34&gt;=$AA$7,$AA$1,P34&gt;=$Z$7,$Z$1,P34&gt;=$Y$7,$Y$1,P34&gt;=$X$7,$X$1,P34&gt;=$W$7,$W$1,P34&lt;$W$2,$V$1),(IF(AND($N$2&gt;=$T$8,$N$2&lt;$U$8),_xlfn.IFS(P34&gt;=$AD$8,$AD$1,P34&gt;=$AC$8,$AC$1,P34&gt;=$AB$8,$AB$1,P34&gt;=$AA$8,$AA$1,P34&gt;=$Z$8,$Z$1,P34&gt;=$Y$8,$Y$1,P34&gt;=$X$8,$X$1,P34&gt;=$W$8,$W$1,P34&lt;$W$2,$V$1),(IF(AND($N$2&gt;=$T$9,$N$2&lt;$U$9),_xlfn.IFS(P34&gt;=$AD$9,$AD$1,P34&gt;=$AC$9,$AC$1,P34&gt;=$AB$9,$AB$1,P34&gt;=$AA$9,$AA$1,P34&gt;=$Z$9,$Z$1,P34&gt;=$Y$9,$Y$1,P34&gt;=$X$9,$X$1,P34&gt;=$W$9,$W$1),$W$1))))))))))))))),IF(AND($N$2&gt;=$T$2,$N$2&lt;=$U$2),IF(P34&gt;=$W$2,$W$1,$V$1),IF(AND($N$2&gt;=$T$3,$N$2&lt;$U$3),IF(P34&gt;=$W$3,$W$1,$V$1),IF(AND($N$2&gt;=$T$4,$N$2&lt;$U$4),IF(P34&gt;=$W$4,$W$1,$V$1),IF(AND($N$2&gt;=$T$5,$N$2&lt;$U$5),IF(P34&gt;=$W$5,$W$1,$V$1),IF(AND($N$2&gt;=$T$6,$N$2&lt;$U$6),IF(P34&gt;=$W$6,$W$1,$V$1),IF(AND($N$2&gt;=$T$7,$N$2&lt;$U$7),IF(P34&gt;=$W$7,$W$1,$V$1),IF(AND($N$2&gt;=$T$8,$N$2&lt;$U$8),IF(P34&gt;=$W$8,$W$1,$V$1),IF(AND($N$2&gt;=$T$9,$N$2&lt;$U$9),IF(P34&gt;=$W$9,$W$1,$V$1),""))))))))),"")</f>
        <v>#NAME?</v>
      </c>
      <c r="M34" s="9" t="e">
        <f t="array" aca="1" ref="M34" ca="1">IF(E34&lt;&gt;"",IF(AND(E34&lt;&gt;"GR",E34&gt;=40,J34&gt;=30),_xlfn.IFS(Q34&gt;=$AG$2,$AD$19,Q34&gt;=$AG$3,$AC$19,Q34&gt;=$AG$4,$AB$19,Q34&gt;=$AG$5,$AA$19,Q34&gt;=$AG$6,$Z$19,Q34&gt;=$AG$7,$Y$19,Q34&gt;=$AG$8,$X$19,Q34&gt;=$AG$9,$V$19),L34),"")</f>
        <v>#NAME?</v>
      </c>
      <c r="N34" s="9"/>
      <c r="O34" s="9"/>
      <c r="P34" s="9">
        <f t="shared" si="2"/>
        <v>61</v>
      </c>
      <c r="Q34" s="9">
        <f t="shared" si="3"/>
        <v>61</v>
      </c>
      <c r="R34" s="9">
        <f t="shared" si="4"/>
        <v>1.1299999999999999</v>
      </c>
    </row>
    <row r="35" spans="1:18" x14ac:dyDescent="0.25">
      <c r="A35" s="3" t="s">
        <v>8</v>
      </c>
      <c r="B35" s="3">
        <v>34</v>
      </c>
      <c r="C35" s="3">
        <v>63</v>
      </c>
      <c r="D35" s="3">
        <v>63</v>
      </c>
      <c r="E35" s="3" t="s">
        <v>34</v>
      </c>
      <c r="F35" s="22">
        <f t="shared" si="5"/>
        <v>63</v>
      </c>
      <c r="G35" s="22">
        <f t="shared" si="6"/>
        <v>63</v>
      </c>
      <c r="H35" s="22">
        <f t="shared" si="7"/>
        <v>63</v>
      </c>
      <c r="I35" s="9">
        <f t="shared" si="8"/>
        <v>63</v>
      </c>
      <c r="J35" s="9">
        <f t="shared" si="0"/>
        <v>63</v>
      </c>
      <c r="K35" s="10">
        <f t="shared" si="1"/>
        <v>3969</v>
      </c>
      <c r="L35" s="9" t="e">
        <f t="array" aca="1" ref="L35" ca="1">IF(D35&lt;&gt;"",IF(AND(H35&gt;=40,I35&gt;=30),IF(AND($N$2&gt;=$T$2,$N$2&lt;=$U$2),_xlfn.IFS(P35&gt;=$AD$2,$AD$1,P35&gt;=$AC$2,$AC$1,P35&gt;=$AB$2,$AB$1,P35&gt;=$AA$2,$AA$1,P35&gt;=$Z$2,$Z$1,P35&gt;=$Y$2,$Y$1,P35&gt;=$X$2,$X$1,P35&gt;=$W$2,$W$1,P35&lt;$W$2,$V$1),(IF(AND($N$2&gt;=$T$3,$N$2&lt;$U$3),_xlfn.IFS(P35&gt;=$AD$3,$AD$1,P35&gt;=$AC$3,$AC$1,P35&gt;=$AB$3,$AB$1,P35&gt;=$AA$3,$AA$1,P35&gt;=$Z$3,$Z$1,P35&gt;=$Y$3,$Y$1,P35&gt;=$X$3,$X$1,P35&gt;=$W$3,$W$1,P35&lt;$W$2,$V$1),(IF(AND($N$2&gt;=$T$4,$N$2&lt;$U$4),_xlfn.IFS(P35&gt;=$AD$4,$AD$1,P35&gt;=$AC$4,$AC$1,P35&gt;=$AB$4,$AB$1,P35&gt;=$AA$4,$AA$1,P35&gt;=$Z$4,$Z$1,P35&gt;=$Y$4,$Y$1,P35&gt;=$X$4,$X$1,P35&gt;=$W$4,$W$1,P35&lt;$W$2,$V$1),(IF(AND($N$2&gt;=$T$5,$N$2&lt;$U$5),_xlfn.IFS(P35&gt;=$AD$5,$AD$1,P35&gt;=$AC$5,$AC$1,P35&gt;=$AB$5,$AB$1,P35&gt;=$AA$5,$AA$1,P35&gt;=$Z$5,$Z$1,P35&gt;=$Y$5,$Y$1,P35&gt;=$X$5,$X$1,P35&gt;=$W$5,$W$1,P35&lt;$W$2,$V$1),(IF(AND($N$2&gt;=$T$6,$N$2&lt;$U$6),_xlfn.IFS(P35&gt;=$AD$6,$AD$1,P35&gt;=$AC$6,$AC$1,P35&gt;=$AB$6,$AB$1,P35&gt;=$AA$6,$AA$1,P35&gt;=$Z$6,$Z$1,P35&gt;=$Y$6,$Y$1,P35&gt;=$X$6,$X$1,P35&gt;=$W$6,$W$1,P35&lt;$W$2,$V$1),(IF(AND($N$2&gt;=$T$7,$N$2&lt;$U$7),_xlfn.IFS(P35&gt;=$AD$7,$AD$1,P35&gt;=$AC$7,$AC$1,P35&gt;=$AB$7,$AB$1,P35&gt;=$AA$7,$AA$1,P35&gt;=$Z$7,$Z$1,P35&gt;=$Y$7,$Y$1,P35&gt;=$X$7,$X$1,P35&gt;=$W$7,$W$1,P35&lt;$W$2,$V$1),(IF(AND($N$2&gt;=$T$8,$N$2&lt;$U$8),_xlfn.IFS(P35&gt;=$AD$8,$AD$1,P35&gt;=$AC$8,$AC$1,P35&gt;=$AB$8,$AB$1,P35&gt;=$AA$8,$AA$1,P35&gt;=$Z$8,$Z$1,P35&gt;=$Y$8,$Y$1,P35&gt;=$X$8,$X$1,P35&gt;=$W$8,$W$1,P35&lt;$W$2,$V$1),(IF(AND($N$2&gt;=$T$9,$N$2&lt;$U$9),_xlfn.IFS(P35&gt;=$AD$9,$AD$1,P35&gt;=$AC$9,$AC$1,P35&gt;=$AB$9,$AB$1,P35&gt;=$AA$9,$AA$1,P35&gt;=$Z$9,$Z$1,P35&gt;=$Y$9,$Y$1,P35&gt;=$X$9,$X$1,P35&gt;=$W$9,$W$1),$W$1))))))))))))))),IF(AND($N$2&gt;=$T$2,$N$2&lt;=$U$2),IF(P35&gt;=$W$2,$W$1,$V$1),IF(AND($N$2&gt;=$T$3,$N$2&lt;$U$3),IF(P35&gt;=$W$3,$W$1,$V$1),IF(AND($N$2&gt;=$T$4,$N$2&lt;$U$4),IF(P35&gt;=$W$4,$W$1,$V$1),IF(AND($N$2&gt;=$T$5,$N$2&lt;$U$5),IF(P35&gt;=$W$5,$W$1,$V$1),IF(AND($N$2&gt;=$T$6,$N$2&lt;$U$6),IF(P35&gt;=$W$6,$W$1,$V$1),IF(AND($N$2&gt;=$T$7,$N$2&lt;$U$7),IF(P35&gt;=$W$7,$W$1,$V$1),IF(AND($N$2&gt;=$T$8,$N$2&lt;$U$8),IF(P35&gt;=$W$8,$W$1,$V$1),IF(AND($N$2&gt;=$T$9,$N$2&lt;$U$9),IF(P35&gt;=$W$9,$W$1,$V$1),""))))))))),"")</f>
        <v>#NAME?</v>
      </c>
      <c r="M35" s="9" t="e">
        <f t="array" aca="1" ref="M35" ca="1">IF(E35&lt;&gt;"",IF(AND(E35&lt;&gt;"GR",E35&gt;=40,J35&gt;=30),_xlfn.IFS(Q35&gt;=$AG$2,$AD$19,Q35&gt;=$AG$3,$AC$19,Q35&gt;=$AG$4,$AB$19,Q35&gt;=$AG$5,$AA$19,Q35&gt;=$AG$6,$Z$19,Q35&gt;=$AG$7,$Y$19,Q35&gt;=$AG$8,$X$19,Q35&gt;=$AG$9,$V$19),L35),"")</f>
        <v>#NAME?</v>
      </c>
      <c r="N35" s="9"/>
      <c r="O35" s="9"/>
      <c r="P35" s="9">
        <f t="shared" si="2"/>
        <v>61</v>
      </c>
      <c r="Q35" s="9">
        <f t="shared" si="3"/>
        <v>61</v>
      </c>
      <c r="R35" s="9">
        <f t="shared" si="4"/>
        <v>1.1200000000000001</v>
      </c>
    </row>
    <row r="36" spans="1:18" x14ac:dyDescent="0.25">
      <c r="A36" s="3" t="s">
        <v>8</v>
      </c>
      <c r="B36" s="3">
        <v>35</v>
      </c>
      <c r="C36" s="3">
        <v>32</v>
      </c>
      <c r="D36" s="3">
        <v>82</v>
      </c>
      <c r="E36" s="3" t="s">
        <v>34</v>
      </c>
      <c r="F36" s="22">
        <f t="shared" si="5"/>
        <v>82</v>
      </c>
      <c r="G36" s="22">
        <f t="shared" si="6"/>
        <v>32</v>
      </c>
      <c r="H36" s="22">
        <f t="shared" si="7"/>
        <v>82</v>
      </c>
      <c r="I36" s="9">
        <f t="shared" si="8"/>
        <v>62</v>
      </c>
      <c r="J36" s="9">
        <f t="shared" si="0"/>
        <v>62</v>
      </c>
      <c r="K36" s="10">
        <f t="shared" si="1"/>
        <v>3844</v>
      </c>
      <c r="L36" s="9" t="e">
        <f t="array" aca="1" ref="L36" ca="1">IF(D36&lt;&gt;"",IF(AND(H36&gt;=40,I36&gt;=30),IF(AND($N$2&gt;=$T$2,$N$2&lt;=$U$2),_xlfn.IFS(P36&gt;=$AD$2,$AD$1,P36&gt;=$AC$2,$AC$1,P36&gt;=$AB$2,$AB$1,P36&gt;=$AA$2,$AA$1,P36&gt;=$Z$2,$Z$1,P36&gt;=$Y$2,$Y$1,P36&gt;=$X$2,$X$1,P36&gt;=$W$2,$W$1,P36&lt;$W$2,$V$1),(IF(AND($N$2&gt;=$T$3,$N$2&lt;$U$3),_xlfn.IFS(P36&gt;=$AD$3,$AD$1,P36&gt;=$AC$3,$AC$1,P36&gt;=$AB$3,$AB$1,P36&gt;=$AA$3,$AA$1,P36&gt;=$Z$3,$Z$1,P36&gt;=$Y$3,$Y$1,P36&gt;=$X$3,$X$1,P36&gt;=$W$3,$W$1,P36&lt;$W$2,$V$1),(IF(AND($N$2&gt;=$T$4,$N$2&lt;$U$4),_xlfn.IFS(P36&gt;=$AD$4,$AD$1,P36&gt;=$AC$4,$AC$1,P36&gt;=$AB$4,$AB$1,P36&gt;=$AA$4,$AA$1,P36&gt;=$Z$4,$Z$1,P36&gt;=$Y$4,$Y$1,P36&gt;=$X$4,$X$1,P36&gt;=$W$4,$W$1,P36&lt;$W$2,$V$1),(IF(AND($N$2&gt;=$T$5,$N$2&lt;$U$5),_xlfn.IFS(P36&gt;=$AD$5,$AD$1,P36&gt;=$AC$5,$AC$1,P36&gt;=$AB$5,$AB$1,P36&gt;=$AA$5,$AA$1,P36&gt;=$Z$5,$Z$1,P36&gt;=$Y$5,$Y$1,P36&gt;=$X$5,$X$1,P36&gt;=$W$5,$W$1,P36&lt;$W$2,$V$1),(IF(AND($N$2&gt;=$T$6,$N$2&lt;$U$6),_xlfn.IFS(P36&gt;=$AD$6,$AD$1,P36&gt;=$AC$6,$AC$1,P36&gt;=$AB$6,$AB$1,P36&gt;=$AA$6,$AA$1,P36&gt;=$Z$6,$Z$1,P36&gt;=$Y$6,$Y$1,P36&gt;=$X$6,$X$1,P36&gt;=$W$6,$W$1,P36&lt;$W$2,$V$1),(IF(AND($N$2&gt;=$T$7,$N$2&lt;$U$7),_xlfn.IFS(P36&gt;=$AD$7,$AD$1,P36&gt;=$AC$7,$AC$1,P36&gt;=$AB$7,$AB$1,P36&gt;=$AA$7,$AA$1,P36&gt;=$Z$7,$Z$1,P36&gt;=$Y$7,$Y$1,P36&gt;=$X$7,$X$1,P36&gt;=$W$7,$W$1,P36&lt;$W$2,$V$1),(IF(AND($N$2&gt;=$T$8,$N$2&lt;$U$8),_xlfn.IFS(P36&gt;=$AD$8,$AD$1,P36&gt;=$AC$8,$AC$1,P36&gt;=$AB$8,$AB$1,P36&gt;=$AA$8,$AA$1,P36&gt;=$Z$8,$Z$1,P36&gt;=$Y$8,$Y$1,P36&gt;=$X$8,$X$1,P36&gt;=$W$8,$W$1,P36&lt;$W$2,$V$1),(IF(AND($N$2&gt;=$T$9,$N$2&lt;$U$9),_xlfn.IFS(P36&gt;=$AD$9,$AD$1,P36&gt;=$AC$9,$AC$1,P36&gt;=$AB$9,$AB$1,P36&gt;=$AA$9,$AA$1,P36&gt;=$Z$9,$Z$1,P36&gt;=$Y$9,$Y$1,P36&gt;=$X$9,$X$1,P36&gt;=$W$9,$W$1),$W$1))))))))))))))),IF(AND($N$2&gt;=$T$2,$N$2&lt;=$U$2),IF(P36&gt;=$W$2,$W$1,$V$1),IF(AND($N$2&gt;=$T$3,$N$2&lt;$U$3),IF(P36&gt;=$W$3,$W$1,$V$1),IF(AND($N$2&gt;=$T$4,$N$2&lt;$U$4),IF(P36&gt;=$W$4,$W$1,$V$1),IF(AND($N$2&gt;=$T$5,$N$2&lt;$U$5),IF(P36&gt;=$W$5,$W$1,$V$1),IF(AND($N$2&gt;=$T$6,$N$2&lt;$U$6),IF(P36&gt;=$W$6,$W$1,$V$1),IF(AND($N$2&gt;=$T$7,$N$2&lt;$U$7),IF(P36&gt;=$W$7,$W$1,$V$1),IF(AND($N$2&gt;=$T$8,$N$2&lt;$U$8),IF(P36&gt;=$W$8,$W$1,$V$1),IF(AND($N$2&gt;=$T$9,$N$2&lt;$U$9),IF(P36&gt;=$W$9,$W$1,$V$1),""))))))))),"")</f>
        <v>#NAME?</v>
      </c>
      <c r="M36" s="9" t="e">
        <f t="array" aca="1" ref="M36" ca="1">IF(E36&lt;&gt;"",IF(AND(E36&lt;&gt;"GR",E36&gt;=40,J36&gt;=30),_xlfn.IFS(Q36&gt;=$AG$2,$AD$19,Q36&gt;=$AG$3,$AC$19,Q36&gt;=$AG$4,$AB$19,Q36&gt;=$AG$5,$AA$19,Q36&gt;=$AG$6,$Z$19,Q36&gt;=$AG$7,$Y$19,Q36&gt;=$AG$8,$X$19,Q36&gt;=$AG$9,$V$19),L36),"")</f>
        <v>#NAME?</v>
      </c>
      <c r="N36" s="9"/>
      <c r="O36" s="9"/>
      <c r="P36" s="9">
        <f t="shared" si="2"/>
        <v>60</v>
      </c>
      <c r="Q36" s="9">
        <f t="shared" si="3"/>
        <v>60</v>
      </c>
      <c r="R36" s="9">
        <f t="shared" si="4"/>
        <v>1.05</v>
      </c>
    </row>
    <row r="37" spans="1:18" x14ac:dyDescent="0.25">
      <c r="A37" s="3" t="s">
        <v>8</v>
      </c>
      <c r="B37" s="3">
        <v>36</v>
      </c>
      <c r="C37" s="3">
        <v>33</v>
      </c>
      <c r="D37" s="3">
        <v>81</v>
      </c>
      <c r="E37" s="3" t="s">
        <v>34</v>
      </c>
      <c r="F37" s="22">
        <f t="shared" si="5"/>
        <v>81</v>
      </c>
      <c r="G37" s="22">
        <f t="shared" si="6"/>
        <v>33</v>
      </c>
      <c r="H37" s="22">
        <f t="shared" si="7"/>
        <v>81</v>
      </c>
      <c r="I37" s="9">
        <f t="shared" si="8"/>
        <v>61.800000000000004</v>
      </c>
      <c r="J37" s="9">
        <f t="shared" si="0"/>
        <v>61.8</v>
      </c>
      <c r="K37" s="10">
        <f t="shared" si="1"/>
        <v>3819.2400000000007</v>
      </c>
      <c r="L37" s="9" t="e">
        <f t="array" aca="1" ref="L37" ca="1">IF(D37&lt;&gt;"",IF(AND(H37&gt;=40,I37&gt;=30),IF(AND($N$2&gt;=$T$2,$N$2&lt;=$U$2),_xlfn.IFS(P37&gt;=$AD$2,$AD$1,P37&gt;=$AC$2,$AC$1,P37&gt;=$AB$2,$AB$1,P37&gt;=$AA$2,$AA$1,P37&gt;=$Z$2,$Z$1,P37&gt;=$Y$2,$Y$1,P37&gt;=$X$2,$X$1,P37&gt;=$W$2,$W$1,P37&lt;$W$2,$V$1),(IF(AND($N$2&gt;=$T$3,$N$2&lt;$U$3),_xlfn.IFS(P37&gt;=$AD$3,$AD$1,P37&gt;=$AC$3,$AC$1,P37&gt;=$AB$3,$AB$1,P37&gt;=$AA$3,$AA$1,P37&gt;=$Z$3,$Z$1,P37&gt;=$Y$3,$Y$1,P37&gt;=$X$3,$X$1,P37&gt;=$W$3,$W$1,P37&lt;$W$2,$V$1),(IF(AND($N$2&gt;=$T$4,$N$2&lt;$U$4),_xlfn.IFS(P37&gt;=$AD$4,$AD$1,P37&gt;=$AC$4,$AC$1,P37&gt;=$AB$4,$AB$1,P37&gt;=$AA$4,$AA$1,P37&gt;=$Z$4,$Z$1,P37&gt;=$Y$4,$Y$1,P37&gt;=$X$4,$X$1,P37&gt;=$W$4,$W$1,P37&lt;$W$2,$V$1),(IF(AND($N$2&gt;=$T$5,$N$2&lt;$U$5),_xlfn.IFS(P37&gt;=$AD$5,$AD$1,P37&gt;=$AC$5,$AC$1,P37&gt;=$AB$5,$AB$1,P37&gt;=$AA$5,$AA$1,P37&gt;=$Z$5,$Z$1,P37&gt;=$Y$5,$Y$1,P37&gt;=$X$5,$X$1,P37&gt;=$W$5,$W$1,P37&lt;$W$2,$V$1),(IF(AND($N$2&gt;=$T$6,$N$2&lt;$U$6),_xlfn.IFS(P37&gt;=$AD$6,$AD$1,P37&gt;=$AC$6,$AC$1,P37&gt;=$AB$6,$AB$1,P37&gt;=$AA$6,$AA$1,P37&gt;=$Z$6,$Z$1,P37&gt;=$Y$6,$Y$1,P37&gt;=$X$6,$X$1,P37&gt;=$W$6,$W$1,P37&lt;$W$2,$V$1),(IF(AND($N$2&gt;=$T$7,$N$2&lt;$U$7),_xlfn.IFS(P37&gt;=$AD$7,$AD$1,P37&gt;=$AC$7,$AC$1,P37&gt;=$AB$7,$AB$1,P37&gt;=$AA$7,$AA$1,P37&gt;=$Z$7,$Z$1,P37&gt;=$Y$7,$Y$1,P37&gt;=$X$7,$X$1,P37&gt;=$W$7,$W$1,P37&lt;$W$2,$V$1),(IF(AND($N$2&gt;=$T$8,$N$2&lt;$U$8),_xlfn.IFS(P37&gt;=$AD$8,$AD$1,P37&gt;=$AC$8,$AC$1,P37&gt;=$AB$8,$AB$1,P37&gt;=$AA$8,$AA$1,P37&gt;=$Z$8,$Z$1,P37&gt;=$Y$8,$Y$1,P37&gt;=$X$8,$X$1,P37&gt;=$W$8,$W$1,P37&lt;$W$2,$V$1),(IF(AND($N$2&gt;=$T$9,$N$2&lt;$U$9),_xlfn.IFS(P37&gt;=$AD$9,$AD$1,P37&gt;=$AC$9,$AC$1,P37&gt;=$AB$9,$AB$1,P37&gt;=$AA$9,$AA$1,P37&gt;=$Z$9,$Z$1,P37&gt;=$Y$9,$Y$1,P37&gt;=$X$9,$X$1,P37&gt;=$W$9,$W$1),$W$1))))))))))))))),IF(AND($N$2&gt;=$T$2,$N$2&lt;=$U$2),IF(P37&gt;=$W$2,$W$1,$V$1),IF(AND($N$2&gt;=$T$3,$N$2&lt;$U$3),IF(P37&gt;=$W$3,$W$1,$V$1),IF(AND($N$2&gt;=$T$4,$N$2&lt;$U$4),IF(P37&gt;=$W$4,$W$1,$V$1),IF(AND($N$2&gt;=$T$5,$N$2&lt;$U$5),IF(P37&gt;=$W$5,$W$1,$V$1),IF(AND($N$2&gt;=$T$6,$N$2&lt;$U$6),IF(P37&gt;=$W$6,$W$1,$V$1),IF(AND($N$2&gt;=$T$7,$N$2&lt;$U$7),IF(P37&gt;=$W$7,$W$1,$V$1),IF(AND($N$2&gt;=$T$8,$N$2&lt;$U$8),IF(P37&gt;=$W$8,$W$1,$V$1),IF(AND($N$2&gt;=$T$9,$N$2&lt;$U$9),IF(P37&gt;=$W$9,$W$1,$V$1),""))))))))),"")</f>
        <v>#NAME?</v>
      </c>
      <c r="M37" s="9" t="e">
        <f t="array" aca="1" ref="M37" ca="1">IF(E37&lt;&gt;"",IF(AND(E37&lt;&gt;"GR",E37&gt;=40,J37&gt;=30),_xlfn.IFS(Q37&gt;=$AG$2,$AD$19,Q37&gt;=$AG$3,$AC$19,Q37&gt;=$AG$4,$AB$19,Q37&gt;=$AG$5,$AA$19,Q37&gt;=$AG$6,$Z$19,Q37&gt;=$AG$7,$Y$19,Q37&gt;=$AG$8,$X$19,Q37&gt;=$AG$9,$V$19),L37),"")</f>
        <v>#NAME?</v>
      </c>
      <c r="N37" s="9"/>
      <c r="O37" s="9"/>
      <c r="P37" s="9">
        <f t="shared" si="2"/>
        <v>60</v>
      </c>
      <c r="Q37" s="9">
        <f t="shared" si="3"/>
        <v>60</v>
      </c>
      <c r="R37" s="9">
        <f t="shared" si="4"/>
        <v>1.03</v>
      </c>
    </row>
    <row r="38" spans="1:18" x14ac:dyDescent="0.25">
      <c r="A38" s="3" t="s">
        <v>8</v>
      </c>
      <c r="B38" s="3">
        <v>37</v>
      </c>
      <c r="C38" s="3">
        <v>57</v>
      </c>
      <c r="D38" s="3">
        <v>65</v>
      </c>
      <c r="E38" s="3" t="s">
        <v>34</v>
      </c>
      <c r="F38" s="22">
        <f t="shared" si="5"/>
        <v>65</v>
      </c>
      <c r="G38" s="22">
        <f t="shared" si="6"/>
        <v>57</v>
      </c>
      <c r="H38" s="22">
        <f t="shared" si="7"/>
        <v>65</v>
      </c>
      <c r="I38" s="9">
        <f t="shared" si="8"/>
        <v>61.8</v>
      </c>
      <c r="J38" s="9">
        <f t="shared" si="0"/>
        <v>61.8</v>
      </c>
      <c r="K38" s="10">
        <f t="shared" si="1"/>
        <v>3819.24</v>
      </c>
      <c r="L38" s="9" t="e">
        <f t="array" aca="1" ref="L38" ca="1">IF(D38&lt;&gt;"",IF(AND(H38&gt;=40,I38&gt;=30),IF(AND($N$2&gt;=$T$2,$N$2&lt;=$U$2),_xlfn.IFS(P38&gt;=$AD$2,$AD$1,P38&gt;=$AC$2,$AC$1,P38&gt;=$AB$2,$AB$1,P38&gt;=$AA$2,$AA$1,P38&gt;=$Z$2,$Z$1,P38&gt;=$Y$2,$Y$1,P38&gt;=$X$2,$X$1,P38&gt;=$W$2,$W$1,P38&lt;$W$2,$V$1),(IF(AND($N$2&gt;=$T$3,$N$2&lt;$U$3),_xlfn.IFS(P38&gt;=$AD$3,$AD$1,P38&gt;=$AC$3,$AC$1,P38&gt;=$AB$3,$AB$1,P38&gt;=$AA$3,$AA$1,P38&gt;=$Z$3,$Z$1,P38&gt;=$Y$3,$Y$1,P38&gt;=$X$3,$X$1,P38&gt;=$W$3,$W$1,P38&lt;$W$2,$V$1),(IF(AND($N$2&gt;=$T$4,$N$2&lt;$U$4),_xlfn.IFS(P38&gt;=$AD$4,$AD$1,P38&gt;=$AC$4,$AC$1,P38&gt;=$AB$4,$AB$1,P38&gt;=$AA$4,$AA$1,P38&gt;=$Z$4,$Z$1,P38&gt;=$Y$4,$Y$1,P38&gt;=$X$4,$X$1,P38&gt;=$W$4,$W$1,P38&lt;$W$2,$V$1),(IF(AND($N$2&gt;=$T$5,$N$2&lt;$U$5),_xlfn.IFS(P38&gt;=$AD$5,$AD$1,P38&gt;=$AC$5,$AC$1,P38&gt;=$AB$5,$AB$1,P38&gt;=$AA$5,$AA$1,P38&gt;=$Z$5,$Z$1,P38&gt;=$Y$5,$Y$1,P38&gt;=$X$5,$X$1,P38&gt;=$W$5,$W$1,P38&lt;$W$2,$V$1),(IF(AND($N$2&gt;=$T$6,$N$2&lt;$U$6),_xlfn.IFS(P38&gt;=$AD$6,$AD$1,P38&gt;=$AC$6,$AC$1,P38&gt;=$AB$6,$AB$1,P38&gt;=$AA$6,$AA$1,P38&gt;=$Z$6,$Z$1,P38&gt;=$Y$6,$Y$1,P38&gt;=$X$6,$X$1,P38&gt;=$W$6,$W$1,P38&lt;$W$2,$V$1),(IF(AND($N$2&gt;=$T$7,$N$2&lt;$U$7),_xlfn.IFS(P38&gt;=$AD$7,$AD$1,P38&gt;=$AC$7,$AC$1,P38&gt;=$AB$7,$AB$1,P38&gt;=$AA$7,$AA$1,P38&gt;=$Z$7,$Z$1,P38&gt;=$Y$7,$Y$1,P38&gt;=$X$7,$X$1,P38&gt;=$W$7,$W$1,P38&lt;$W$2,$V$1),(IF(AND($N$2&gt;=$T$8,$N$2&lt;$U$8),_xlfn.IFS(P38&gt;=$AD$8,$AD$1,P38&gt;=$AC$8,$AC$1,P38&gt;=$AB$8,$AB$1,P38&gt;=$AA$8,$AA$1,P38&gt;=$Z$8,$Z$1,P38&gt;=$Y$8,$Y$1,P38&gt;=$X$8,$X$1,P38&gt;=$W$8,$W$1,P38&lt;$W$2,$V$1),(IF(AND($N$2&gt;=$T$9,$N$2&lt;$U$9),_xlfn.IFS(P38&gt;=$AD$9,$AD$1,P38&gt;=$AC$9,$AC$1,P38&gt;=$AB$9,$AB$1,P38&gt;=$AA$9,$AA$1,P38&gt;=$Z$9,$Z$1,P38&gt;=$Y$9,$Y$1,P38&gt;=$X$9,$X$1,P38&gt;=$W$9,$W$1),$W$1))))))))))))))),IF(AND($N$2&gt;=$T$2,$N$2&lt;=$U$2),IF(P38&gt;=$W$2,$W$1,$V$1),IF(AND($N$2&gt;=$T$3,$N$2&lt;$U$3),IF(P38&gt;=$W$3,$W$1,$V$1),IF(AND($N$2&gt;=$T$4,$N$2&lt;$U$4),IF(P38&gt;=$W$4,$W$1,$V$1),IF(AND($N$2&gt;=$T$5,$N$2&lt;$U$5),IF(P38&gt;=$W$5,$W$1,$V$1),IF(AND($N$2&gt;=$T$6,$N$2&lt;$U$6),IF(P38&gt;=$W$6,$W$1,$V$1),IF(AND($N$2&gt;=$T$7,$N$2&lt;$U$7),IF(P38&gt;=$W$7,$W$1,$V$1),IF(AND($N$2&gt;=$T$8,$N$2&lt;$U$8),IF(P38&gt;=$W$8,$W$1,$V$1),IF(AND($N$2&gt;=$T$9,$N$2&lt;$U$9),IF(P38&gt;=$W$9,$W$1,$V$1),""))))))))),"")</f>
        <v>#NAME?</v>
      </c>
      <c r="M38" s="9" t="e">
        <f t="array" aca="1" ref="M38" ca="1">IF(E38&lt;&gt;"",IF(AND(E38&lt;&gt;"GR",E38&gt;=40,J38&gt;=30),_xlfn.IFS(Q38&gt;=$AG$2,$AD$19,Q38&gt;=$AG$3,$AC$19,Q38&gt;=$AG$4,$AB$19,Q38&gt;=$AG$5,$AA$19,Q38&gt;=$AG$6,$Z$19,Q38&gt;=$AG$7,$Y$19,Q38&gt;=$AG$8,$X$19,Q38&gt;=$AG$9,$V$19),L38),"")</f>
        <v>#NAME?</v>
      </c>
      <c r="N38" s="9"/>
      <c r="O38" s="9"/>
      <c r="P38" s="9">
        <f t="shared" si="2"/>
        <v>60</v>
      </c>
      <c r="Q38" s="9">
        <f t="shared" si="3"/>
        <v>60</v>
      </c>
      <c r="R38" s="9">
        <f t="shared" si="4"/>
        <v>1.03</v>
      </c>
    </row>
    <row r="39" spans="1:18" x14ac:dyDescent="0.25">
      <c r="A39" s="3" t="s">
        <v>8</v>
      </c>
      <c r="B39" s="3">
        <v>38</v>
      </c>
      <c r="C39" s="3">
        <v>33</v>
      </c>
      <c r="D39" s="3">
        <v>81</v>
      </c>
      <c r="E39" s="3" t="s">
        <v>34</v>
      </c>
      <c r="F39" s="22">
        <f>IF(E39="GR",D39,E39)</f>
        <v>81</v>
      </c>
      <c r="G39" s="22">
        <f>IF(C39="GR",0,C39)</f>
        <v>33</v>
      </c>
      <c r="H39" s="22">
        <f>IF(D39="GR",0,D39)</f>
        <v>81</v>
      </c>
      <c r="I39" s="9">
        <f t="shared" si="8"/>
        <v>61.800000000000004</v>
      </c>
      <c r="J39" s="9">
        <f>IF(E39&lt;&gt;"",ROUND(IF(E39&lt;&gt;"GR",((G39*0.4)+(E39*0.6)),I39),2),"")</f>
        <v>61.8</v>
      </c>
      <c r="K39" s="10">
        <f t="shared" si="1"/>
        <v>3819.2400000000007</v>
      </c>
      <c r="L39" s="9" t="e">
        <f t="array" aca="1" ref="L39" ca="1">IF(D39&lt;&gt;"",IF(AND(H39&gt;=40,I39&gt;=30),IF(AND($N$2&gt;=$T$2,$N$2&lt;=$U$2),_xlfn.IFS(P39&gt;=$AD$2,$AD$1,P39&gt;=$AC$2,$AC$1,P39&gt;=$AB$2,$AB$1,P39&gt;=$AA$2,$AA$1,P39&gt;=$Z$2,$Z$1,P39&gt;=$Y$2,$Y$1,P39&gt;=$X$2,$X$1,P39&gt;=$W$2,$W$1,P39&lt;$W$2,$V$1),(IF(AND($N$2&gt;=$T$3,$N$2&lt;$U$3),_xlfn.IFS(P39&gt;=$AD$3,$AD$1,P39&gt;=$AC$3,$AC$1,P39&gt;=$AB$3,$AB$1,P39&gt;=$AA$3,$AA$1,P39&gt;=$Z$3,$Z$1,P39&gt;=$Y$3,$Y$1,P39&gt;=$X$3,$X$1,P39&gt;=$W$3,$W$1,P39&lt;$W$2,$V$1),(IF(AND($N$2&gt;=$T$4,$N$2&lt;$U$4),_xlfn.IFS(P39&gt;=$AD$4,$AD$1,P39&gt;=$AC$4,$AC$1,P39&gt;=$AB$4,$AB$1,P39&gt;=$AA$4,$AA$1,P39&gt;=$Z$4,$Z$1,P39&gt;=$Y$4,$Y$1,P39&gt;=$X$4,$X$1,P39&gt;=$W$4,$W$1,P39&lt;$W$2,$V$1),(IF(AND($N$2&gt;=$T$5,$N$2&lt;$U$5),_xlfn.IFS(P39&gt;=$AD$5,$AD$1,P39&gt;=$AC$5,$AC$1,P39&gt;=$AB$5,$AB$1,P39&gt;=$AA$5,$AA$1,P39&gt;=$Z$5,$Z$1,P39&gt;=$Y$5,$Y$1,P39&gt;=$X$5,$X$1,P39&gt;=$W$5,$W$1,P39&lt;$W$2,$V$1),(IF(AND($N$2&gt;=$T$6,$N$2&lt;$U$6),_xlfn.IFS(P39&gt;=$AD$6,$AD$1,P39&gt;=$AC$6,$AC$1,P39&gt;=$AB$6,$AB$1,P39&gt;=$AA$6,$AA$1,P39&gt;=$Z$6,$Z$1,P39&gt;=$Y$6,$Y$1,P39&gt;=$X$6,$X$1,P39&gt;=$W$6,$W$1,P39&lt;$W$2,$V$1),(IF(AND($N$2&gt;=$T$7,$N$2&lt;$U$7),_xlfn.IFS(P39&gt;=$AD$7,$AD$1,P39&gt;=$AC$7,$AC$1,P39&gt;=$AB$7,$AB$1,P39&gt;=$AA$7,$AA$1,P39&gt;=$Z$7,$Z$1,P39&gt;=$Y$7,$Y$1,P39&gt;=$X$7,$X$1,P39&gt;=$W$7,$W$1,P39&lt;$W$2,$V$1),(IF(AND($N$2&gt;=$T$8,$N$2&lt;$U$8),_xlfn.IFS(P39&gt;=$AD$8,$AD$1,P39&gt;=$AC$8,$AC$1,P39&gt;=$AB$8,$AB$1,P39&gt;=$AA$8,$AA$1,P39&gt;=$Z$8,$Z$1,P39&gt;=$Y$8,$Y$1,P39&gt;=$X$8,$X$1,P39&gt;=$W$8,$W$1,P39&lt;$W$2,$V$1),(IF(AND($N$2&gt;=$T$9,$N$2&lt;$U$9),_xlfn.IFS(P39&gt;=$AD$9,$AD$1,P39&gt;=$AC$9,$AC$1,P39&gt;=$AB$9,$AB$1,P39&gt;=$AA$9,$AA$1,P39&gt;=$Z$9,$Z$1,P39&gt;=$Y$9,$Y$1,P39&gt;=$X$9,$X$1,P39&gt;=$W$9,$W$1),$W$1))))))))))))))),IF(AND($N$2&gt;=$T$2,$N$2&lt;=$U$2),IF(P39&gt;=$W$2,$W$1,$V$1),IF(AND($N$2&gt;=$T$3,$N$2&lt;$U$3),IF(P39&gt;=$W$3,$W$1,$V$1),IF(AND($N$2&gt;=$T$4,$N$2&lt;$U$4),IF(P39&gt;=$W$4,$W$1,$V$1),IF(AND($N$2&gt;=$T$5,$N$2&lt;$U$5),IF(P39&gt;=$W$5,$W$1,$V$1),IF(AND($N$2&gt;=$T$6,$N$2&lt;$U$6),IF(P39&gt;=$W$6,$W$1,$V$1),IF(AND($N$2&gt;=$T$7,$N$2&lt;$U$7),IF(P39&gt;=$W$7,$W$1,$V$1),IF(AND($N$2&gt;=$T$8,$N$2&lt;$U$8),IF(P39&gt;=$W$8,$W$1,$V$1),IF(AND($N$2&gt;=$T$9,$N$2&lt;$U$9),IF(P39&gt;=$W$9,$W$1,$V$1),""))))))))),"")</f>
        <v>#NAME?</v>
      </c>
      <c r="M39" s="9" t="e">
        <f t="array" aca="1" ref="M39" ca="1">IF(E39&lt;&gt;"",IF(AND(E39&lt;&gt;"GR",E39&gt;=40,J39&gt;=30),_xlfn.IFS(Q39&gt;=$AG$2,$AD$19,Q39&gt;=$AG$3,$AC$19,Q39&gt;=$AG$4,$AB$19,Q39&gt;=$AG$5,$AA$19,Q39&gt;=$AG$6,$Z$19,Q39&gt;=$AG$7,$Y$19,Q39&gt;=$AG$8,$X$19,Q39&gt;=$AG$9,$V$19),L39),"")</f>
        <v>#NAME?</v>
      </c>
      <c r="N39" s="9"/>
      <c r="O39" s="9"/>
      <c r="P39" s="9">
        <f t="shared" si="2"/>
        <v>60</v>
      </c>
      <c r="Q39" s="9">
        <f t="shared" si="3"/>
        <v>60</v>
      </c>
      <c r="R39" s="9">
        <f t="shared" si="4"/>
        <v>1.03</v>
      </c>
    </row>
    <row r="40" spans="1:18" x14ac:dyDescent="0.25">
      <c r="A40" s="3" t="s">
        <v>8</v>
      </c>
      <c r="B40" s="3">
        <v>39</v>
      </c>
      <c r="C40" s="3">
        <v>17</v>
      </c>
      <c r="D40" s="3">
        <v>91</v>
      </c>
      <c r="E40" s="3" t="s">
        <v>34</v>
      </c>
      <c r="F40" s="22">
        <f t="shared" si="5"/>
        <v>91</v>
      </c>
      <c r="G40" s="22">
        <f t="shared" si="6"/>
        <v>17</v>
      </c>
      <c r="H40" s="22">
        <f t="shared" si="7"/>
        <v>91</v>
      </c>
      <c r="I40" s="9">
        <f t="shared" si="8"/>
        <v>61.400000000000006</v>
      </c>
      <c r="J40" s="9">
        <f t="shared" si="0"/>
        <v>61.4</v>
      </c>
      <c r="K40" s="10">
        <f t="shared" si="1"/>
        <v>3769.9600000000005</v>
      </c>
      <c r="L40" s="9" t="e">
        <f t="array" aca="1" ref="L40" ca="1">IF(D40&lt;&gt;"",IF(AND(H40&gt;=40,I40&gt;=30),IF(AND($N$2&gt;=$T$2,$N$2&lt;=$U$2),_xlfn.IFS(P40&gt;=$AD$2,$AD$1,P40&gt;=$AC$2,$AC$1,P40&gt;=$AB$2,$AB$1,P40&gt;=$AA$2,$AA$1,P40&gt;=$Z$2,$Z$1,P40&gt;=$Y$2,$Y$1,P40&gt;=$X$2,$X$1,P40&gt;=$W$2,$W$1,P40&lt;$W$2,$V$1),(IF(AND($N$2&gt;=$T$3,$N$2&lt;$U$3),_xlfn.IFS(P40&gt;=$AD$3,$AD$1,P40&gt;=$AC$3,$AC$1,P40&gt;=$AB$3,$AB$1,P40&gt;=$AA$3,$AA$1,P40&gt;=$Z$3,$Z$1,P40&gt;=$Y$3,$Y$1,P40&gt;=$X$3,$X$1,P40&gt;=$W$3,$W$1,P40&lt;$W$2,$V$1),(IF(AND($N$2&gt;=$T$4,$N$2&lt;$U$4),_xlfn.IFS(P40&gt;=$AD$4,$AD$1,P40&gt;=$AC$4,$AC$1,P40&gt;=$AB$4,$AB$1,P40&gt;=$AA$4,$AA$1,P40&gt;=$Z$4,$Z$1,P40&gt;=$Y$4,$Y$1,P40&gt;=$X$4,$X$1,P40&gt;=$W$4,$W$1,P40&lt;$W$2,$V$1),(IF(AND($N$2&gt;=$T$5,$N$2&lt;$U$5),_xlfn.IFS(P40&gt;=$AD$5,$AD$1,P40&gt;=$AC$5,$AC$1,P40&gt;=$AB$5,$AB$1,P40&gt;=$AA$5,$AA$1,P40&gt;=$Z$5,$Z$1,P40&gt;=$Y$5,$Y$1,P40&gt;=$X$5,$X$1,P40&gt;=$W$5,$W$1,P40&lt;$W$2,$V$1),(IF(AND($N$2&gt;=$T$6,$N$2&lt;$U$6),_xlfn.IFS(P40&gt;=$AD$6,$AD$1,P40&gt;=$AC$6,$AC$1,P40&gt;=$AB$6,$AB$1,P40&gt;=$AA$6,$AA$1,P40&gt;=$Z$6,$Z$1,P40&gt;=$Y$6,$Y$1,P40&gt;=$X$6,$X$1,P40&gt;=$W$6,$W$1,P40&lt;$W$2,$V$1),(IF(AND($N$2&gt;=$T$7,$N$2&lt;$U$7),_xlfn.IFS(P40&gt;=$AD$7,$AD$1,P40&gt;=$AC$7,$AC$1,P40&gt;=$AB$7,$AB$1,P40&gt;=$AA$7,$AA$1,P40&gt;=$Z$7,$Z$1,P40&gt;=$Y$7,$Y$1,P40&gt;=$X$7,$X$1,P40&gt;=$W$7,$W$1,P40&lt;$W$2,$V$1),(IF(AND($N$2&gt;=$T$8,$N$2&lt;$U$8),_xlfn.IFS(P40&gt;=$AD$8,$AD$1,P40&gt;=$AC$8,$AC$1,P40&gt;=$AB$8,$AB$1,P40&gt;=$AA$8,$AA$1,P40&gt;=$Z$8,$Z$1,P40&gt;=$Y$8,$Y$1,P40&gt;=$X$8,$X$1,P40&gt;=$W$8,$W$1,P40&lt;$W$2,$V$1),(IF(AND($N$2&gt;=$T$9,$N$2&lt;$U$9),_xlfn.IFS(P40&gt;=$AD$9,$AD$1,P40&gt;=$AC$9,$AC$1,P40&gt;=$AB$9,$AB$1,P40&gt;=$AA$9,$AA$1,P40&gt;=$Z$9,$Z$1,P40&gt;=$Y$9,$Y$1,P40&gt;=$X$9,$X$1,P40&gt;=$W$9,$W$1),$W$1))))))))))))))),IF(AND($N$2&gt;=$T$2,$N$2&lt;=$U$2),IF(P40&gt;=$W$2,$W$1,$V$1),IF(AND($N$2&gt;=$T$3,$N$2&lt;$U$3),IF(P40&gt;=$W$3,$W$1,$V$1),IF(AND($N$2&gt;=$T$4,$N$2&lt;$U$4),IF(P40&gt;=$W$4,$W$1,$V$1),IF(AND($N$2&gt;=$T$5,$N$2&lt;$U$5),IF(P40&gt;=$W$5,$W$1,$V$1),IF(AND($N$2&gt;=$T$6,$N$2&lt;$U$6),IF(P40&gt;=$W$6,$W$1,$V$1),IF(AND($N$2&gt;=$T$7,$N$2&lt;$U$7),IF(P40&gt;=$W$7,$W$1,$V$1),IF(AND($N$2&gt;=$T$8,$N$2&lt;$U$8),IF(P40&gt;=$W$8,$W$1,$V$1),IF(AND($N$2&gt;=$T$9,$N$2&lt;$U$9),IF(P40&gt;=$W$9,$W$1,$V$1),""))))))))),"")</f>
        <v>#NAME?</v>
      </c>
      <c r="M40" s="9" t="e">
        <f t="array" aca="1" ref="M40" ca="1">IF(E40&lt;&gt;"",IF(AND(E40&lt;&gt;"GR",E40&gt;=40,J40&gt;=30),_xlfn.IFS(Q40&gt;=$AG$2,$AD$19,Q40&gt;=$AG$3,$AC$19,Q40&gt;=$AG$4,$AB$19,Q40&gt;=$AG$5,$AA$19,Q40&gt;=$AG$6,$Z$19,Q40&gt;=$AG$7,$Y$19,Q40&gt;=$AG$8,$X$19,Q40&gt;=$AG$9,$V$19),L40),"")</f>
        <v>#NAME?</v>
      </c>
      <c r="N40" s="9"/>
      <c r="O40" s="9"/>
      <c r="P40" s="9">
        <f t="shared" si="2"/>
        <v>60</v>
      </c>
      <c r="Q40" s="9">
        <f t="shared" si="3"/>
        <v>60</v>
      </c>
      <c r="R40" s="9">
        <f t="shared" si="4"/>
        <v>1.01</v>
      </c>
    </row>
    <row r="41" spans="1:18" x14ac:dyDescent="0.25">
      <c r="A41" s="3" t="s">
        <v>8</v>
      </c>
      <c r="B41" s="3">
        <v>40</v>
      </c>
      <c r="C41" s="3">
        <v>30</v>
      </c>
      <c r="D41" s="3">
        <v>82</v>
      </c>
      <c r="E41" s="3" t="s">
        <v>34</v>
      </c>
      <c r="F41" s="22">
        <f t="shared" si="5"/>
        <v>82</v>
      </c>
      <c r="G41" s="22">
        <f t="shared" si="6"/>
        <v>30</v>
      </c>
      <c r="H41" s="22">
        <f t="shared" si="7"/>
        <v>82</v>
      </c>
      <c r="I41" s="9">
        <f t="shared" si="8"/>
        <v>61.199999999999996</v>
      </c>
      <c r="J41" s="9">
        <f t="shared" si="0"/>
        <v>61.2</v>
      </c>
      <c r="K41" s="10">
        <f t="shared" si="1"/>
        <v>3745.4399999999996</v>
      </c>
      <c r="L41" s="9" t="e">
        <f t="array" aca="1" ref="L41" ca="1">IF(D41&lt;&gt;"",IF(AND(H41&gt;=40,I41&gt;=30),IF(AND($N$2&gt;=$T$2,$N$2&lt;=$U$2),_xlfn.IFS(P41&gt;=$AD$2,$AD$1,P41&gt;=$AC$2,$AC$1,P41&gt;=$AB$2,$AB$1,P41&gt;=$AA$2,$AA$1,P41&gt;=$Z$2,$Z$1,P41&gt;=$Y$2,$Y$1,P41&gt;=$X$2,$X$1,P41&gt;=$W$2,$W$1,P41&lt;$W$2,$V$1),(IF(AND($N$2&gt;=$T$3,$N$2&lt;$U$3),_xlfn.IFS(P41&gt;=$AD$3,$AD$1,P41&gt;=$AC$3,$AC$1,P41&gt;=$AB$3,$AB$1,P41&gt;=$AA$3,$AA$1,P41&gt;=$Z$3,$Z$1,P41&gt;=$Y$3,$Y$1,P41&gt;=$X$3,$X$1,P41&gt;=$W$3,$W$1,P41&lt;$W$2,$V$1),(IF(AND($N$2&gt;=$T$4,$N$2&lt;$U$4),_xlfn.IFS(P41&gt;=$AD$4,$AD$1,P41&gt;=$AC$4,$AC$1,P41&gt;=$AB$4,$AB$1,P41&gt;=$AA$4,$AA$1,P41&gt;=$Z$4,$Z$1,P41&gt;=$Y$4,$Y$1,P41&gt;=$X$4,$X$1,P41&gt;=$W$4,$W$1,P41&lt;$W$2,$V$1),(IF(AND($N$2&gt;=$T$5,$N$2&lt;$U$5),_xlfn.IFS(P41&gt;=$AD$5,$AD$1,P41&gt;=$AC$5,$AC$1,P41&gt;=$AB$5,$AB$1,P41&gt;=$AA$5,$AA$1,P41&gt;=$Z$5,$Z$1,P41&gt;=$Y$5,$Y$1,P41&gt;=$X$5,$X$1,P41&gt;=$W$5,$W$1,P41&lt;$W$2,$V$1),(IF(AND($N$2&gt;=$T$6,$N$2&lt;$U$6),_xlfn.IFS(P41&gt;=$AD$6,$AD$1,P41&gt;=$AC$6,$AC$1,P41&gt;=$AB$6,$AB$1,P41&gt;=$AA$6,$AA$1,P41&gt;=$Z$6,$Z$1,P41&gt;=$Y$6,$Y$1,P41&gt;=$X$6,$X$1,P41&gt;=$W$6,$W$1,P41&lt;$W$2,$V$1),(IF(AND($N$2&gt;=$T$7,$N$2&lt;$U$7),_xlfn.IFS(P41&gt;=$AD$7,$AD$1,P41&gt;=$AC$7,$AC$1,P41&gt;=$AB$7,$AB$1,P41&gt;=$AA$7,$AA$1,P41&gt;=$Z$7,$Z$1,P41&gt;=$Y$7,$Y$1,P41&gt;=$X$7,$X$1,P41&gt;=$W$7,$W$1,P41&lt;$W$2,$V$1),(IF(AND($N$2&gt;=$T$8,$N$2&lt;$U$8),_xlfn.IFS(P41&gt;=$AD$8,$AD$1,P41&gt;=$AC$8,$AC$1,P41&gt;=$AB$8,$AB$1,P41&gt;=$AA$8,$AA$1,P41&gt;=$Z$8,$Z$1,P41&gt;=$Y$8,$Y$1,P41&gt;=$X$8,$X$1,P41&gt;=$W$8,$W$1,P41&lt;$W$2,$V$1),(IF(AND($N$2&gt;=$T$9,$N$2&lt;$U$9),_xlfn.IFS(P41&gt;=$AD$9,$AD$1,P41&gt;=$AC$9,$AC$1,P41&gt;=$AB$9,$AB$1,P41&gt;=$AA$9,$AA$1,P41&gt;=$Z$9,$Z$1,P41&gt;=$Y$9,$Y$1,P41&gt;=$X$9,$X$1,P41&gt;=$W$9,$W$1),$W$1))))))))))))))),IF(AND($N$2&gt;=$T$2,$N$2&lt;=$U$2),IF(P41&gt;=$W$2,$W$1,$V$1),IF(AND($N$2&gt;=$T$3,$N$2&lt;$U$3),IF(P41&gt;=$W$3,$W$1,$V$1),IF(AND($N$2&gt;=$T$4,$N$2&lt;$U$4),IF(P41&gt;=$W$4,$W$1,$V$1),IF(AND($N$2&gt;=$T$5,$N$2&lt;$U$5),IF(P41&gt;=$W$5,$W$1,$V$1),IF(AND($N$2&gt;=$T$6,$N$2&lt;$U$6),IF(P41&gt;=$W$6,$W$1,$V$1),IF(AND($N$2&gt;=$T$7,$N$2&lt;$U$7),IF(P41&gt;=$W$7,$W$1,$V$1),IF(AND($N$2&gt;=$T$8,$N$2&lt;$U$8),IF(P41&gt;=$W$8,$W$1,$V$1),IF(AND($N$2&gt;=$T$9,$N$2&lt;$U$9),IF(P41&gt;=$W$9,$W$1,$V$1),""))))))))),"")</f>
        <v>#NAME?</v>
      </c>
      <c r="M41" s="9" t="e">
        <f t="array" aca="1" ref="M41" ca="1">IF(E41&lt;&gt;"",IF(AND(E41&lt;&gt;"GR",E41&gt;=40,J41&gt;=30),_xlfn.IFS(Q41&gt;=$AG$2,$AD$19,Q41&gt;=$AG$3,$AC$19,Q41&gt;=$AG$4,$AB$19,Q41&gt;=$AG$5,$AA$19,Q41&gt;=$AG$6,$Z$19,Q41&gt;=$AG$7,$Y$19,Q41&gt;=$AG$8,$X$19,Q41&gt;=$AG$9,$V$19),L41),"")</f>
        <v>#NAME?</v>
      </c>
      <c r="N41" s="9"/>
      <c r="O41" s="9"/>
      <c r="P41" s="9">
        <f t="shared" si="2"/>
        <v>60</v>
      </c>
      <c r="Q41" s="9">
        <f t="shared" si="3"/>
        <v>60</v>
      </c>
      <c r="R41" s="9">
        <f t="shared" si="4"/>
        <v>0.99</v>
      </c>
    </row>
    <row r="42" spans="1:18" x14ac:dyDescent="0.25">
      <c r="A42" s="3" t="s">
        <v>8</v>
      </c>
      <c r="B42" s="3">
        <v>41</v>
      </c>
      <c r="C42" s="3">
        <v>55</v>
      </c>
      <c r="D42" s="3">
        <v>65</v>
      </c>
      <c r="E42" s="3" t="s">
        <v>34</v>
      </c>
      <c r="F42" s="22">
        <f t="shared" si="5"/>
        <v>65</v>
      </c>
      <c r="G42" s="22">
        <f t="shared" si="6"/>
        <v>55</v>
      </c>
      <c r="H42" s="22">
        <f t="shared" si="7"/>
        <v>65</v>
      </c>
      <c r="I42" s="9">
        <f t="shared" si="8"/>
        <v>61</v>
      </c>
      <c r="J42" s="9">
        <f t="shared" si="0"/>
        <v>61</v>
      </c>
      <c r="K42" s="10">
        <f t="shared" si="1"/>
        <v>3721</v>
      </c>
      <c r="L42" s="9" t="e">
        <f t="array" aca="1" ref="L42" ca="1">IF(D42&lt;&gt;"",IF(AND(H42&gt;=40,I42&gt;=30),IF(AND($N$2&gt;=$T$2,$N$2&lt;=$U$2),_xlfn.IFS(P42&gt;=$AD$2,$AD$1,P42&gt;=$AC$2,$AC$1,P42&gt;=$AB$2,$AB$1,P42&gt;=$AA$2,$AA$1,P42&gt;=$Z$2,$Z$1,P42&gt;=$Y$2,$Y$1,P42&gt;=$X$2,$X$1,P42&gt;=$W$2,$W$1,P42&lt;$W$2,$V$1),(IF(AND($N$2&gt;=$T$3,$N$2&lt;$U$3),_xlfn.IFS(P42&gt;=$AD$3,$AD$1,P42&gt;=$AC$3,$AC$1,P42&gt;=$AB$3,$AB$1,P42&gt;=$AA$3,$AA$1,P42&gt;=$Z$3,$Z$1,P42&gt;=$Y$3,$Y$1,P42&gt;=$X$3,$X$1,P42&gt;=$W$3,$W$1,P42&lt;$W$2,$V$1),(IF(AND($N$2&gt;=$T$4,$N$2&lt;$U$4),_xlfn.IFS(P42&gt;=$AD$4,$AD$1,P42&gt;=$AC$4,$AC$1,P42&gt;=$AB$4,$AB$1,P42&gt;=$AA$4,$AA$1,P42&gt;=$Z$4,$Z$1,P42&gt;=$Y$4,$Y$1,P42&gt;=$X$4,$X$1,P42&gt;=$W$4,$W$1,P42&lt;$W$2,$V$1),(IF(AND($N$2&gt;=$T$5,$N$2&lt;$U$5),_xlfn.IFS(P42&gt;=$AD$5,$AD$1,P42&gt;=$AC$5,$AC$1,P42&gt;=$AB$5,$AB$1,P42&gt;=$AA$5,$AA$1,P42&gt;=$Z$5,$Z$1,P42&gt;=$Y$5,$Y$1,P42&gt;=$X$5,$X$1,P42&gt;=$W$5,$W$1,P42&lt;$W$2,$V$1),(IF(AND($N$2&gt;=$T$6,$N$2&lt;$U$6),_xlfn.IFS(P42&gt;=$AD$6,$AD$1,P42&gt;=$AC$6,$AC$1,P42&gt;=$AB$6,$AB$1,P42&gt;=$AA$6,$AA$1,P42&gt;=$Z$6,$Z$1,P42&gt;=$Y$6,$Y$1,P42&gt;=$X$6,$X$1,P42&gt;=$W$6,$W$1,P42&lt;$W$2,$V$1),(IF(AND($N$2&gt;=$T$7,$N$2&lt;$U$7),_xlfn.IFS(P42&gt;=$AD$7,$AD$1,P42&gt;=$AC$7,$AC$1,P42&gt;=$AB$7,$AB$1,P42&gt;=$AA$7,$AA$1,P42&gt;=$Z$7,$Z$1,P42&gt;=$Y$7,$Y$1,P42&gt;=$X$7,$X$1,P42&gt;=$W$7,$W$1,P42&lt;$W$2,$V$1),(IF(AND($N$2&gt;=$T$8,$N$2&lt;$U$8),_xlfn.IFS(P42&gt;=$AD$8,$AD$1,P42&gt;=$AC$8,$AC$1,P42&gt;=$AB$8,$AB$1,P42&gt;=$AA$8,$AA$1,P42&gt;=$Z$8,$Z$1,P42&gt;=$Y$8,$Y$1,P42&gt;=$X$8,$X$1,P42&gt;=$W$8,$W$1,P42&lt;$W$2,$V$1),(IF(AND($N$2&gt;=$T$9,$N$2&lt;$U$9),_xlfn.IFS(P42&gt;=$AD$9,$AD$1,P42&gt;=$AC$9,$AC$1,P42&gt;=$AB$9,$AB$1,P42&gt;=$AA$9,$AA$1,P42&gt;=$Z$9,$Z$1,P42&gt;=$Y$9,$Y$1,P42&gt;=$X$9,$X$1,P42&gt;=$W$9,$W$1),$W$1))))))))))))))),IF(AND($N$2&gt;=$T$2,$N$2&lt;=$U$2),IF(P42&gt;=$W$2,$W$1,$V$1),IF(AND($N$2&gt;=$T$3,$N$2&lt;$U$3),IF(P42&gt;=$W$3,$W$1,$V$1),IF(AND($N$2&gt;=$T$4,$N$2&lt;$U$4),IF(P42&gt;=$W$4,$W$1,$V$1),IF(AND($N$2&gt;=$T$5,$N$2&lt;$U$5),IF(P42&gt;=$W$5,$W$1,$V$1),IF(AND($N$2&gt;=$T$6,$N$2&lt;$U$6),IF(P42&gt;=$W$6,$W$1,$V$1),IF(AND($N$2&gt;=$T$7,$N$2&lt;$U$7),IF(P42&gt;=$W$7,$W$1,$V$1),IF(AND($N$2&gt;=$T$8,$N$2&lt;$U$8),IF(P42&gt;=$W$8,$W$1,$V$1),IF(AND($N$2&gt;=$T$9,$N$2&lt;$U$9),IF(P42&gt;=$W$9,$W$1,$V$1),""))))))))),"")</f>
        <v>#NAME?</v>
      </c>
      <c r="M42" s="9" t="e">
        <f t="array" aca="1" ref="M42" ca="1">IF(E42&lt;&gt;"",IF(AND(E42&lt;&gt;"GR",E42&gt;=40,J42&gt;=30),_xlfn.IFS(Q42&gt;=$AG$2,$AD$19,Q42&gt;=$AG$3,$AC$19,Q42&gt;=$AG$4,$AB$19,Q42&gt;=$AG$5,$AA$19,Q42&gt;=$AG$6,$Z$19,Q42&gt;=$AG$7,$Y$19,Q42&gt;=$AG$8,$X$19,Q42&gt;=$AG$9,$V$19),L42),"")</f>
        <v>#NAME?</v>
      </c>
      <c r="N42" s="9"/>
      <c r="O42" s="9"/>
      <c r="P42" s="9">
        <f t="shared" si="2"/>
        <v>60</v>
      </c>
      <c r="Q42" s="9">
        <f t="shared" si="3"/>
        <v>60</v>
      </c>
      <c r="R42" s="9">
        <f t="shared" si="4"/>
        <v>0.98</v>
      </c>
    </row>
    <row r="43" spans="1:18" x14ac:dyDescent="0.25">
      <c r="A43" s="3" t="s">
        <v>8</v>
      </c>
      <c r="B43" s="3">
        <v>42</v>
      </c>
      <c r="C43" s="3">
        <v>31</v>
      </c>
      <c r="D43" s="3">
        <v>81</v>
      </c>
      <c r="E43" s="3" t="s">
        <v>34</v>
      </c>
      <c r="F43" s="22">
        <f t="shared" si="5"/>
        <v>81</v>
      </c>
      <c r="G43" s="22">
        <f t="shared" si="6"/>
        <v>31</v>
      </c>
      <c r="H43" s="22">
        <f t="shared" si="7"/>
        <v>81</v>
      </c>
      <c r="I43" s="9">
        <f t="shared" si="8"/>
        <v>61</v>
      </c>
      <c r="J43" s="9">
        <f t="shared" si="0"/>
        <v>61</v>
      </c>
      <c r="K43" s="10">
        <f t="shared" si="1"/>
        <v>3721</v>
      </c>
      <c r="L43" s="9" t="e">
        <f t="array" aca="1" ref="L43" ca="1">IF(D43&lt;&gt;"",IF(AND(H43&gt;=40,I43&gt;=30),IF(AND($N$2&gt;=$T$2,$N$2&lt;=$U$2),_xlfn.IFS(P43&gt;=$AD$2,$AD$1,P43&gt;=$AC$2,$AC$1,P43&gt;=$AB$2,$AB$1,P43&gt;=$AA$2,$AA$1,P43&gt;=$Z$2,$Z$1,P43&gt;=$Y$2,$Y$1,P43&gt;=$X$2,$X$1,P43&gt;=$W$2,$W$1,P43&lt;$W$2,$V$1),(IF(AND($N$2&gt;=$T$3,$N$2&lt;$U$3),_xlfn.IFS(P43&gt;=$AD$3,$AD$1,P43&gt;=$AC$3,$AC$1,P43&gt;=$AB$3,$AB$1,P43&gt;=$AA$3,$AA$1,P43&gt;=$Z$3,$Z$1,P43&gt;=$Y$3,$Y$1,P43&gt;=$X$3,$X$1,P43&gt;=$W$3,$W$1,P43&lt;$W$2,$V$1),(IF(AND($N$2&gt;=$T$4,$N$2&lt;$U$4),_xlfn.IFS(P43&gt;=$AD$4,$AD$1,P43&gt;=$AC$4,$AC$1,P43&gt;=$AB$4,$AB$1,P43&gt;=$AA$4,$AA$1,P43&gt;=$Z$4,$Z$1,P43&gt;=$Y$4,$Y$1,P43&gt;=$X$4,$X$1,P43&gt;=$W$4,$W$1,P43&lt;$W$2,$V$1),(IF(AND($N$2&gt;=$T$5,$N$2&lt;$U$5),_xlfn.IFS(P43&gt;=$AD$5,$AD$1,P43&gt;=$AC$5,$AC$1,P43&gt;=$AB$5,$AB$1,P43&gt;=$AA$5,$AA$1,P43&gt;=$Z$5,$Z$1,P43&gt;=$Y$5,$Y$1,P43&gt;=$X$5,$X$1,P43&gt;=$W$5,$W$1,P43&lt;$W$2,$V$1),(IF(AND($N$2&gt;=$T$6,$N$2&lt;$U$6),_xlfn.IFS(P43&gt;=$AD$6,$AD$1,P43&gt;=$AC$6,$AC$1,P43&gt;=$AB$6,$AB$1,P43&gt;=$AA$6,$AA$1,P43&gt;=$Z$6,$Z$1,P43&gt;=$Y$6,$Y$1,P43&gt;=$X$6,$X$1,P43&gt;=$W$6,$W$1,P43&lt;$W$2,$V$1),(IF(AND($N$2&gt;=$T$7,$N$2&lt;$U$7),_xlfn.IFS(P43&gt;=$AD$7,$AD$1,P43&gt;=$AC$7,$AC$1,P43&gt;=$AB$7,$AB$1,P43&gt;=$AA$7,$AA$1,P43&gt;=$Z$7,$Z$1,P43&gt;=$Y$7,$Y$1,P43&gt;=$X$7,$X$1,P43&gt;=$W$7,$W$1,P43&lt;$W$2,$V$1),(IF(AND($N$2&gt;=$T$8,$N$2&lt;$U$8),_xlfn.IFS(P43&gt;=$AD$8,$AD$1,P43&gt;=$AC$8,$AC$1,P43&gt;=$AB$8,$AB$1,P43&gt;=$AA$8,$AA$1,P43&gt;=$Z$8,$Z$1,P43&gt;=$Y$8,$Y$1,P43&gt;=$X$8,$X$1,P43&gt;=$W$8,$W$1,P43&lt;$W$2,$V$1),(IF(AND($N$2&gt;=$T$9,$N$2&lt;$U$9),_xlfn.IFS(P43&gt;=$AD$9,$AD$1,P43&gt;=$AC$9,$AC$1,P43&gt;=$AB$9,$AB$1,P43&gt;=$AA$9,$AA$1,P43&gt;=$Z$9,$Z$1,P43&gt;=$Y$9,$Y$1,P43&gt;=$X$9,$X$1,P43&gt;=$W$9,$W$1),$W$1))))))))))))))),IF(AND($N$2&gt;=$T$2,$N$2&lt;=$U$2),IF(P43&gt;=$W$2,$W$1,$V$1),IF(AND($N$2&gt;=$T$3,$N$2&lt;$U$3),IF(P43&gt;=$W$3,$W$1,$V$1),IF(AND($N$2&gt;=$T$4,$N$2&lt;$U$4),IF(P43&gt;=$W$4,$W$1,$V$1),IF(AND($N$2&gt;=$T$5,$N$2&lt;$U$5),IF(P43&gt;=$W$5,$W$1,$V$1),IF(AND($N$2&gt;=$T$6,$N$2&lt;$U$6),IF(P43&gt;=$W$6,$W$1,$V$1),IF(AND($N$2&gt;=$T$7,$N$2&lt;$U$7),IF(P43&gt;=$W$7,$W$1,$V$1),IF(AND($N$2&gt;=$T$8,$N$2&lt;$U$8),IF(P43&gt;=$W$8,$W$1,$V$1),IF(AND($N$2&gt;=$T$9,$N$2&lt;$U$9),IF(P43&gt;=$W$9,$W$1,$V$1),""))))))))),"")</f>
        <v>#NAME?</v>
      </c>
      <c r="M43" s="9" t="e">
        <f t="array" aca="1" ref="M43" ca="1">IF(E43&lt;&gt;"",IF(AND(E43&lt;&gt;"GR",E43&gt;=40,J43&gt;=30),_xlfn.IFS(Q43&gt;=$AG$2,$AD$19,Q43&gt;=$AG$3,$AC$19,Q43&gt;=$AG$4,$AB$19,Q43&gt;=$AG$5,$AA$19,Q43&gt;=$AG$6,$Z$19,Q43&gt;=$AG$7,$Y$19,Q43&gt;=$AG$8,$X$19,Q43&gt;=$AG$9,$V$19),L43),"")</f>
        <v>#NAME?</v>
      </c>
      <c r="N43" s="9"/>
      <c r="O43" s="9"/>
      <c r="P43" s="9">
        <f t="shared" si="2"/>
        <v>60</v>
      </c>
      <c r="Q43" s="9">
        <f t="shared" si="3"/>
        <v>60</v>
      </c>
      <c r="R43" s="9">
        <f t="shared" si="4"/>
        <v>0.98</v>
      </c>
    </row>
    <row r="44" spans="1:18" x14ac:dyDescent="0.25">
      <c r="A44" s="3" t="s">
        <v>8</v>
      </c>
      <c r="B44" s="3">
        <v>43</v>
      </c>
      <c r="C44" s="3">
        <v>53</v>
      </c>
      <c r="D44" s="3">
        <v>66</v>
      </c>
      <c r="E44" s="3" t="s">
        <v>34</v>
      </c>
      <c r="F44" s="22">
        <f t="shared" si="5"/>
        <v>66</v>
      </c>
      <c r="G44" s="22">
        <f t="shared" si="6"/>
        <v>53</v>
      </c>
      <c r="H44" s="22">
        <f t="shared" si="7"/>
        <v>66</v>
      </c>
      <c r="I44" s="9">
        <f t="shared" si="8"/>
        <v>60.800000000000004</v>
      </c>
      <c r="J44" s="9">
        <f t="shared" si="0"/>
        <v>60.8</v>
      </c>
      <c r="K44" s="10">
        <f t="shared" si="1"/>
        <v>3696.6400000000003</v>
      </c>
      <c r="L44" s="9" t="e">
        <f t="array" aca="1" ref="L44" ca="1">IF(D44&lt;&gt;"",IF(AND(H44&gt;=40,I44&gt;=30),IF(AND($N$2&gt;=$T$2,$N$2&lt;=$U$2),_xlfn.IFS(P44&gt;=$AD$2,$AD$1,P44&gt;=$AC$2,$AC$1,P44&gt;=$AB$2,$AB$1,P44&gt;=$AA$2,$AA$1,P44&gt;=$Z$2,$Z$1,P44&gt;=$Y$2,$Y$1,P44&gt;=$X$2,$X$1,P44&gt;=$W$2,$W$1,P44&lt;$W$2,$V$1),(IF(AND($N$2&gt;=$T$3,$N$2&lt;$U$3),_xlfn.IFS(P44&gt;=$AD$3,$AD$1,P44&gt;=$AC$3,$AC$1,P44&gt;=$AB$3,$AB$1,P44&gt;=$AA$3,$AA$1,P44&gt;=$Z$3,$Z$1,P44&gt;=$Y$3,$Y$1,P44&gt;=$X$3,$X$1,P44&gt;=$W$3,$W$1,P44&lt;$W$2,$V$1),(IF(AND($N$2&gt;=$T$4,$N$2&lt;$U$4),_xlfn.IFS(P44&gt;=$AD$4,$AD$1,P44&gt;=$AC$4,$AC$1,P44&gt;=$AB$4,$AB$1,P44&gt;=$AA$4,$AA$1,P44&gt;=$Z$4,$Z$1,P44&gt;=$Y$4,$Y$1,P44&gt;=$X$4,$X$1,P44&gt;=$W$4,$W$1,P44&lt;$W$2,$V$1),(IF(AND($N$2&gt;=$T$5,$N$2&lt;$U$5),_xlfn.IFS(P44&gt;=$AD$5,$AD$1,P44&gt;=$AC$5,$AC$1,P44&gt;=$AB$5,$AB$1,P44&gt;=$AA$5,$AA$1,P44&gt;=$Z$5,$Z$1,P44&gt;=$Y$5,$Y$1,P44&gt;=$X$5,$X$1,P44&gt;=$W$5,$W$1,P44&lt;$W$2,$V$1),(IF(AND($N$2&gt;=$T$6,$N$2&lt;$U$6),_xlfn.IFS(P44&gt;=$AD$6,$AD$1,P44&gt;=$AC$6,$AC$1,P44&gt;=$AB$6,$AB$1,P44&gt;=$AA$6,$AA$1,P44&gt;=$Z$6,$Z$1,P44&gt;=$Y$6,$Y$1,P44&gt;=$X$6,$X$1,P44&gt;=$W$6,$W$1,P44&lt;$W$2,$V$1),(IF(AND($N$2&gt;=$T$7,$N$2&lt;$U$7),_xlfn.IFS(P44&gt;=$AD$7,$AD$1,P44&gt;=$AC$7,$AC$1,P44&gt;=$AB$7,$AB$1,P44&gt;=$AA$7,$AA$1,P44&gt;=$Z$7,$Z$1,P44&gt;=$Y$7,$Y$1,P44&gt;=$X$7,$X$1,P44&gt;=$W$7,$W$1,P44&lt;$W$2,$V$1),(IF(AND($N$2&gt;=$T$8,$N$2&lt;$U$8),_xlfn.IFS(P44&gt;=$AD$8,$AD$1,P44&gt;=$AC$8,$AC$1,P44&gt;=$AB$8,$AB$1,P44&gt;=$AA$8,$AA$1,P44&gt;=$Z$8,$Z$1,P44&gt;=$Y$8,$Y$1,P44&gt;=$X$8,$X$1,P44&gt;=$W$8,$W$1,P44&lt;$W$2,$V$1),(IF(AND($N$2&gt;=$T$9,$N$2&lt;$U$9),_xlfn.IFS(P44&gt;=$AD$9,$AD$1,P44&gt;=$AC$9,$AC$1,P44&gt;=$AB$9,$AB$1,P44&gt;=$AA$9,$AA$1,P44&gt;=$Z$9,$Z$1,P44&gt;=$Y$9,$Y$1,P44&gt;=$X$9,$X$1,P44&gt;=$W$9,$W$1),$W$1))))))))))))))),IF(AND($N$2&gt;=$T$2,$N$2&lt;=$U$2),IF(P44&gt;=$W$2,$W$1,$V$1),IF(AND($N$2&gt;=$T$3,$N$2&lt;$U$3),IF(P44&gt;=$W$3,$W$1,$V$1),IF(AND($N$2&gt;=$T$4,$N$2&lt;$U$4),IF(P44&gt;=$W$4,$W$1,$V$1),IF(AND($N$2&gt;=$T$5,$N$2&lt;$U$5),IF(P44&gt;=$W$5,$W$1,$V$1),IF(AND($N$2&gt;=$T$6,$N$2&lt;$U$6),IF(P44&gt;=$W$6,$W$1,$V$1),IF(AND($N$2&gt;=$T$7,$N$2&lt;$U$7),IF(P44&gt;=$W$7,$W$1,$V$1),IF(AND($N$2&gt;=$T$8,$N$2&lt;$U$8),IF(P44&gt;=$W$8,$W$1,$V$1),IF(AND($N$2&gt;=$T$9,$N$2&lt;$U$9),IF(P44&gt;=$W$9,$W$1,$V$1),""))))))))),"")</f>
        <v>#NAME?</v>
      </c>
      <c r="M44" s="9" t="e">
        <f t="array" aca="1" ref="M44" ca="1">IF(E44&lt;&gt;"",IF(AND(E44&lt;&gt;"GR",E44&gt;=40,J44&gt;=30),_xlfn.IFS(Q44&gt;=$AG$2,$AD$19,Q44&gt;=$AG$3,$AC$19,Q44&gt;=$AG$4,$AB$19,Q44&gt;=$AG$5,$AA$19,Q44&gt;=$AG$6,$Z$19,Q44&gt;=$AG$7,$Y$19,Q44&gt;=$AG$8,$X$19,Q44&gt;=$AG$9,$V$19),L44),"")</f>
        <v>#NAME?</v>
      </c>
      <c r="N44" s="9"/>
      <c r="O44" s="9"/>
      <c r="P44" s="9">
        <f t="shared" si="2"/>
        <v>60</v>
      </c>
      <c r="Q44" s="9">
        <f t="shared" si="3"/>
        <v>60</v>
      </c>
      <c r="R44" s="9">
        <f t="shared" si="4"/>
        <v>0.97</v>
      </c>
    </row>
    <row r="45" spans="1:18" x14ac:dyDescent="0.25">
      <c r="A45" s="3" t="s">
        <v>8</v>
      </c>
      <c r="B45" s="3">
        <v>44</v>
      </c>
      <c r="C45" s="3">
        <v>67</v>
      </c>
      <c r="D45" s="3">
        <v>56</v>
      </c>
      <c r="E45" s="3" t="s">
        <v>34</v>
      </c>
      <c r="F45" s="22">
        <f t="shared" si="5"/>
        <v>56</v>
      </c>
      <c r="G45" s="22">
        <f t="shared" si="6"/>
        <v>67</v>
      </c>
      <c r="H45" s="22">
        <f t="shared" si="7"/>
        <v>56</v>
      </c>
      <c r="I45" s="9">
        <f t="shared" si="8"/>
        <v>60.400000000000006</v>
      </c>
      <c r="J45" s="9">
        <f t="shared" si="0"/>
        <v>60.4</v>
      </c>
      <c r="K45" s="10">
        <f t="shared" si="1"/>
        <v>3648.1600000000008</v>
      </c>
      <c r="L45" s="9" t="e">
        <f t="array" aca="1" ref="L45" ca="1">IF(D45&lt;&gt;"",IF(AND(H45&gt;=40,I45&gt;=30),IF(AND($N$2&gt;=$T$2,$N$2&lt;=$U$2),_xlfn.IFS(P45&gt;=$AD$2,$AD$1,P45&gt;=$AC$2,$AC$1,P45&gt;=$AB$2,$AB$1,P45&gt;=$AA$2,$AA$1,P45&gt;=$Z$2,$Z$1,P45&gt;=$Y$2,$Y$1,P45&gt;=$X$2,$X$1,P45&gt;=$W$2,$W$1,P45&lt;$W$2,$V$1),(IF(AND($N$2&gt;=$T$3,$N$2&lt;$U$3),_xlfn.IFS(P45&gt;=$AD$3,$AD$1,P45&gt;=$AC$3,$AC$1,P45&gt;=$AB$3,$AB$1,P45&gt;=$AA$3,$AA$1,P45&gt;=$Z$3,$Z$1,P45&gt;=$Y$3,$Y$1,P45&gt;=$X$3,$X$1,P45&gt;=$W$3,$W$1,P45&lt;$W$2,$V$1),(IF(AND($N$2&gt;=$T$4,$N$2&lt;$U$4),_xlfn.IFS(P45&gt;=$AD$4,$AD$1,P45&gt;=$AC$4,$AC$1,P45&gt;=$AB$4,$AB$1,P45&gt;=$AA$4,$AA$1,P45&gt;=$Z$4,$Z$1,P45&gt;=$Y$4,$Y$1,P45&gt;=$X$4,$X$1,P45&gt;=$W$4,$W$1,P45&lt;$W$2,$V$1),(IF(AND($N$2&gt;=$T$5,$N$2&lt;$U$5),_xlfn.IFS(P45&gt;=$AD$5,$AD$1,P45&gt;=$AC$5,$AC$1,P45&gt;=$AB$5,$AB$1,P45&gt;=$AA$5,$AA$1,P45&gt;=$Z$5,$Z$1,P45&gt;=$Y$5,$Y$1,P45&gt;=$X$5,$X$1,P45&gt;=$W$5,$W$1,P45&lt;$W$2,$V$1),(IF(AND($N$2&gt;=$T$6,$N$2&lt;$U$6),_xlfn.IFS(P45&gt;=$AD$6,$AD$1,P45&gt;=$AC$6,$AC$1,P45&gt;=$AB$6,$AB$1,P45&gt;=$AA$6,$AA$1,P45&gt;=$Z$6,$Z$1,P45&gt;=$Y$6,$Y$1,P45&gt;=$X$6,$X$1,P45&gt;=$W$6,$W$1,P45&lt;$W$2,$V$1),(IF(AND($N$2&gt;=$T$7,$N$2&lt;$U$7),_xlfn.IFS(P45&gt;=$AD$7,$AD$1,P45&gt;=$AC$7,$AC$1,P45&gt;=$AB$7,$AB$1,P45&gt;=$AA$7,$AA$1,P45&gt;=$Z$7,$Z$1,P45&gt;=$Y$7,$Y$1,P45&gt;=$X$7,$X$1,P45&gt;=$W$7,$W$1,P45&lt;$W$2,$V$1),(IF(AND($N$2&gt;=$T$8,$N$2&lt;$U$8),_xlfn.IFS(P45&gt;=$AD$8,$AD$1,P45&gt;=$AC$8,$AC$1,P45&gt;=$AB$8,$AB$1,P45&gt;=$AA$8,$AA$1,P45&gt;=$Z$8,$Z$1,P45&gt;=$Y$8,$Y$1,P45&gt;=$X$8,$X$1,P45&gt;=$W$8,$W$1,P45&lt;$W$2,$V$1),(IF(AND($N$2&gt;=$T$9,$N$2&lt;$U$9),_xlfn.IFS(P45&gt;=$AD$9,$AD$1,P45&gt;=$AC$9,$AC$1,P45&gt;=$AB$9,$AB$1,P45&gt;=$AA$9,$AA$1,P45&gt;=$Z$9,$Z$1,P45&gt;=$Y$9,$Y$1,P45&gt;=$X$9,$X$1,P45&gt;=$W$9,$W$1),$W$1))))))))))))))),IF(AND($N$2&gt;=$T$2,$N$2&lt;=$U$2),IF(P45&gt;=$W$2,$W$1,$V$1),IF(AND($N$2&gt;=$T$3,$N$2&lt;$U$3),IF(P45&gt;=$W$3,$W$1,$V$1),IF(AND($N$2&gt;=$T$4,$N$2&lt;$U$4),IF(P45&gt;=$W$4,$W$1,$V$1),IF(AND($N$2&gt;=$T$5,$N$2&lt;$U$5),IF(P45&gt;=$W$5,$W$1,$V$1),IF(AND($N$2&gt;=$T$6,$N$2&lt;$U$6),IF(P45&gt;=$W$6,$W$1,$V$1),IF(AND($N$2&gt;=$T$7,$N$2&lt;$U$7),IF(P45&gt;=$W$7,$W$1,$V$1),IF(AND($N$2&gt;=$T$8,$N$2&lt;$U$8),IF(P45&gt;=$W$8,$W$1,$V$1),IF(AND($N$2&gt;=$T$9,$N$2&lt;$U$9),IF(P45&gt;=$W$9,$W$1,$V$1),""))))))))),"")</f>
        <v>#NAME?</v>
      </c>
      <c r="M45" s="9" t="e">
        <f t="array" aca="1" ref="M45" ca="1">IF(E45&lt;&gt;"",IF(AND(E45&lt;&gt;"GR",E45&gt;=40,J45&gt;=30),_xlfn.IFS(Q45&gt;=$AG$2,$AD$19,Q45&gt;=$AG$3,$AC$19,Q45&gt;=$AG$4,$AB$19,Q45&gt;=$AG$5,$AA$19,Q45&gt;=$AG$6,$Z$19,Q45&gt;=$AG$7,$Y$19,Q45&gt;=$AG$8,$X$19,Q45&gt;=$AG$9,$V$19),L45),"")</f>
        <v>#NAME?</v>
      </c>
      <c r="N45" s="9"/>
      <c r="O45" s="9"/>
      <c r="P45" s="9">
        <f t="shared" si="2"/>
        <v>59</v>
      </c>
      <c r="Q45" s="9">
        <f t="shared" si="3"/>
        <v>59</v>
      </c>
      <c r="R45" s="9">
        <f t="shared" si="4"/>
        <v>0.94</v>
      </c>
    </row>
    <row r="46" spans="1:18" x14ac:dyDescent="0.25">
      <c r="A46" s="3" t="s">
        <v>8</v>
      </c>
      <c r="B46" s="3">
        <v>45</v>
      </c>
      <c r="C46" s="3">
        <v>53</v>
      </c>
      <c r="D46" s="3">
        <v>65</v>
      </c>
      <c r="E46" s="3" t="s">
        <v>34</v>
      </c>
      <c r="F46" s="22">
        <f t="shared" si="5"/>
        <v>65</v>
      </c>
      <c r="G46" s="22">
        <f t="shared" si="6"/>
        <v>53</v>
      </c>
      <c r="H46" s="22">
        <f t="shared" si="7"/>
        <v>65</v>
      </c>
      <c r="I46" s="9">
        <f t="shared" si="8"/>
        <v>60.2</v>
      </c>
      <c r="J46" s="9">
        <f t="shared" si="0"/>
        <v>60.2</v>
      </c>
      <c r="K46" s="10">
        <f t="shared" si="1"/>
        <v>3624.0400000000004</v>
      </c>
      <c r="L46" s="9" t="e">
        <f t="array" aca="1" ref="L46" ca="1">IF(D46&lt;&gt;"",IF(AND(H46&gt;=40,I46&gt;=30),IF(AND($N$2&gt;=$T$2,$N$2&lt;=$U$2),_xlfn.IFS(P46&gt;=$AD$2,$AD$1,P46&gt;=$AC$2,$AC$1,P46&gt;=$AB$2,$AB$1,P46&gt;=$AA$2,$AA$1,P46&gt;=$Z$2,$Z$1,P46&gt;=$Y$2,$Y$1,P46&gt;=$X$2,$X$1,P46&gt;=$W$2,$W$1,P46&lt;$W$2,$V$1),(IF(AND($N$2&gt;=$T$3,$N$2&lt;$U$3),_xlfn.IFS(P46&gt;=$AD$3,$AD$1,P46&gt;=$AC$3,$AC$1,P46&gt;=$AB$3,$AB$1,P46&gt;=$AA$3,$AA$1,P46&gt;=$Z$3,$Z$1,P46&gt;=$Y$3,$Y$1,P46&gt;=$X$3,$X$1,P46&gt;=$W$3,$W$1,P46&lt;$W$2,$V$1),(IF(AND($N$2&gt;=$T$4,$N$2&lt;$U$4),_xlfn.IFS(P46&gt;=$AD$4,$AD$1,P46&gt;=$AC$4,$AC$1,P46&gt;=$AB$4,$AB$1,P46&gt;=$AA$4,$AA$1,P46&gt;=$Z$4,$Z$1,P46&gt;=$Y$4,$Y$1,P46&gt;=$X$4,$X$1,P46&gt;=$W$4,$W$1,P46&lt;$W$2,$V$1),(IF(AND($N$2&gt;=$T$5,$N$2&lt;$U$5),_xlfn.IFS(P46&gt;=$AD$5,$AD$1,P46&gt;=$AC$5,$AC$1,P46&gt;=$AB$5,$AB$1,P46&gt;=$AA$5,$AA$1,P46&gt;=$Z$5,$Z$1,P46&gt;=$Y$5,$Y$1,P46&gt;=$X$5,$X$1,P46&gt;=$W$5,$W$1,P46&lt;$W$2,$V$1),(IF(AND($N$2&gt;=$T$6,$N$2&lt;$U$6),_xlfn.IFS(P46&gt;=$AD$6,$AD$1,P46&gt;=$AC$6,$AC$1,P46&gt;=$AB$6,$AB$1,P46&gt;=$AA$6,$AA$1,P46&gt;=$Z$6,$Z$1,P46&gt;=$Y$6,$Y$1,P46&gt;=$X$6,$X$1,P46&gt;=$W$6,$W$1,P46&lt;$W$2,$V$1),(IF(AND($N$2&gt;=$T$7,$N$2&lt;$U$7),_xlfn.IFS(P46&gt;=$AD$7,$AD$1,P46&gt;=$AC$7,$AC$1,P46&gt;=$AB$7,$AB$1,P46&gt;=$AA$7,$AA$1,P46&gt;=$Z$7,$Z$1,P46&gt;=$Y$7,$Y$1,P46&gt;=$X$7,$X$1,P46&gt;=$W$7,$W$1,P46&lt;$W$2,$V$1),(IF(AND($N$2&gt;=$T$8,$N$2&lt;$U$8),_xlfn.IFS(P46&gt;=$AD$8,$AD$1,P46&gt;=$AC$8,$AC$1,P46&gt;=$AB$8,$AB$1,P46&gt;=$AA$8,$AA$1,P46&gt;=$Z$8,$Z$1,P46&gt;=$Y$8,$Y$1,P46&gt;=$X$8,$X$1,P46&gt;=$W$8,$W$1,P46&lt;$W$2,$V$1),(IF(AND($N$2&gt;=$T$9,$N$2&lt;$U$9),_xlfn.IFS(P46&gt;=$AD$9,$AD$1,P46&gt;=$AC$9,$AC$1,P46&gt;=$AB$9,$AB$1,P46&gt;=$AA$9,$AA$1,P46&gt;=$Z$9,$Z$1,P46&gt;=$Y$9,$Y$1,P46&gt;=$X$9,$X$1,P46&gt;=$W$9,$W$1),$W$1))))))))))))))),IF(AND($N$2&gt;=$T$2,$N$2&lt;=$U$2),IF(P46&gt;=$W$2,$W$1,$V$1),IF(AND($N$2&gt;=$T$3,$N$2&lt;$U$3),IF(P46&gt;=$W$3,$W$1,$V$1),IF(AND($N$2&gt;=$T$4,$N$2&lt;$U$4),IF(P46&gt;=$W$4,$W$1,$V$1),IF(AND($N$2&gt;=$T$5,$N$2&lt;$U$5),IF(P46&gt;=$W$5,$W$1,$V$1),IF(AND($N$2&gt;=$T$6,$N$2&lt;$U$6),IF(P46&gt;=$W$6,$W$1,$V$1),IF(AND($N$2&gt;=$T$7,$N$2&lt;$U$7),IF(P46&gt;=$W$7,$W$1,$V$1),IF(AND($N$2&gt;=$T$8,$N$2&lt;$U$8),IF(P46&gt;=$W$8,$W$1,$V$1),IF(AND($N$2&gt;=$T$9,$N$2&lt;$U$9),IF(P46&gt;=$W$9,$W$1,$V$1),""))))))))),"")</f>
        <v>#NAME?</v>
      </c>
      <c r="M46" s="9" t="e">
        <f t="array" aca="1" ref="M46" ca="1">IF(E46&lt;&gt;"",IF(AND(E46&lt;&gt;"GR",E46&gt;=40,J46&gt;=30),_xlfn.IFS(Q46&gt;=$AG$2,$AD$19,Q46&gt;=$AG$3,$AC$19,Q46&gt;=$AG$4,$AB$19,Q46&gt;=$AG$5,$AA$19,Q46&gt;=$AG$6,$Z$19,Q46&gt;=$AG$7,$Y$19,Q46&gt;=$AG$8,$X$19,Q46&gt;=$AG$9,$V$19),L46),"")</f>
        <v>#NAME?</v>
      </c>
      <c r="N46" s="9"/>
      <c r="O46" s="9"/>
      <c r="P46" s="9">
        <f t="shared" si="2"/>
        <v>59</v>
      </c>
      <c r="Q46" s="9">
        <f t="shared" si="3"/>
        <v>59</v>
      </c>
      <c r="R46" s="9">
        <f t="shared" si="4"/>
        <v>0.92</v>
      </c>
    </row>
    <row r="47" spans="1:18" x14ac:dyDescent="0.25">
      <c r="A47" s="3" t="s">
        <v>8</v>
      </c>
      <c r="B47" s="3">
        <v>46</v>
      </c>
      <c r="C47" s="3">
        <v>47</v>
      </c>
      <c r="D47" s="3">
        <v>69</v>
      </c>
      <c r="E47" s="3" t="s">
        <v>34</v>
      </c>
      <c r="F47" s="22">
        <f t="shared" si="5"/>
        <v>69</v>
      </c>
      <c r="G47" s="22">
        <f t="shared" si="6"/>
        <v>47</v>
      </c>
      <c r="H47" s="22">
        <f t="shared" si="7"/>
        <v>69</v>
      </c>
      <c r="I47" s="9">
        <f t="shared" si="8"/>
        <v>60.2</v>
      </c>
      <c r="J47" s="9">
        <f t="shared" si="0"/>
        <v>60.2</v>
      </c>
      <c r="K47" s="10">
        <f t="shared" si="1"/>
        <v>3624.0400000000004</v>
      </c>
      <c r="L47" s="9" t="e">
        <f t="array" aca="1" ref="L47" ca="1">IF(D47&lt;&gt;"",IF(AND(H47&gt;=40,I47&gt;=30),IF(AND($N$2&gt;=$T$2,$N$2&lt;=$U$2),_xlfn.IFS(P47&gt;=$AD$2,$AD$1,P47&gt;=$AC$2,$AC$1,P47&gt;=$AB$2,$AB$1,P47&gt;=$AA$2,$AA$1,P47&gt;=$Z$2,$Z$1,P47&gt;=$Y$2,$Y$1,P47&gt;=$X$2,$X$1,P47&gt;=$W$2,$W$1,P47&lt;$W$2,$V$1),(IF(AND($N$2&gt;=$T$3,$N$2&lt;$U$3),_xlfn.IFS(P47&gt;=$AD$3,$AD$1,P47&gt;=$AC$3,$AC$1,P47&gt;=$AB$3,$AB$1,P47&gt;=$AA$3,$AA$1,P47&gt;=$Z$3,$Z$1,P47&gt;=$Y$3,$Y$1,P47&gt;=$X$3,$X$1,P47&gt;=$W$3,$W$1,P47&lt;$W$2,$V$1),(IF(AND($N$2&gt;=$T$4,$N$2&lt;$U$4),_xlfn.IFS(P47&gt;=$AD$4,$AD$1,P47&gt;=$AC$4,$AC$1,P47&gt;=$AB$4,$AB$1,P47&gt;=$AA$4,$AA$1,P47&gt;=$Z$4,$Z$1,P47&gt;=$Y$4,$Y$1,P47&gt;=$X$4,$X$1,P47&gt;=$W$4,$W$1,P47&lt;$W$2,$V$1),(IF(AND($N$2&gt;=$T$5,$N$2&lt;$U$5),_xlfn.IFS(P47&gt;=$AD$5,$AD$1,P47&gt;=$AC$5,$AC$1,P47&gt;=$AB$5,$AB$1,P47&gt;=$AA$5,$AA$1,P47&gt;=$Z$5,$Z$1,P47&gt;=$Y$5,$Y$1,P47&gt;=$X$5,$X$1,P47&gt;=$W$5,$W$1,P47&lt;$W$2,$V$1),(IF(AND($N$2&gt;=$T$6,$N$2&lt;$U$6),_xlfn.IFS(P47&gt;=$AD$6,$AD$1,P47&gt;=$AC$6,$AC$1,P47&gt;=$AB$6,$AB$1,P47&gt;=$AA$6,$AA$1,P47&gt;=$Z$6,$Z$1,P47&gt;=$Y$6,$Y$1,P47&gt;=$X$6,$X$1,P47&gt;=$W$6,$W$1,P47&lt;$W$2,$V$1),(IF(AND($N$2&gt;=$T$7,$N$2&lt;$U$7),_xlfn.IFS(P47&gt;=$AD$7,$AD$1,P47&gt;=$AC$7,$AC$1,P47&gt;=$AB$7,$AB$1,P47&gt;=$AA$7,$AA$1,P47&gt;=$Z$7,$Z$1,P47&gt;=$Y$7,$Y$1,P47&gt;=$X$7,$X$1,P47&gt;=$W$7,$W$1,P47&lt;$W$2,$V$1),(IF(AND($N$2&gt;=$T$8,$N$2&lt;$U$8),_xlfn.IFS(P47&gt;=$AD$8,$AD$1,P47&gt;=$AC$8,$AC$1,P47&gt;=$AB$8,$AB$1,P47&gt;=$AA$8,$AA$1,P47&gt;=$Z$8,$Z$1,P47&gt;=$Y$8,$Y$1,P47&gt;=$X$8,$X$1,P47&gt;=$W$8,$W$1,P47&lt;$W$2,$V$1),(IF(AND($N$2&gt;=$T$9,$N$2&lt;$U$9),_xlfn.IFS(P47&gt;=$AD$9,$AD$1,P47&gt;=$AC$9,$AC$1,P47&gt;=$AB$9,$AB$1,P47&gt;=$AA$9,$AA$1,P47&gt;=$Z$9,$Z$1,P47&gt;=$Y$9,$Y$1,P47&gt;=$X$9,$X$1,P47&gt;=$W$9,$W$1),$W$1))))))))))))))),IF(AND($N$2&gt;=$T$2,$N$2&lt;=$U$2),IF(P47&gt;=$W$2,$W$1,$V$1),IF(AND($N$2&gt;=$T$3,$N$2&lt;$U$3),IF(P47&gt;=$W$3,$W$1,$V$1),IF(AND($N$2&gt;=$T$4,$N$2&lt;$U$4),IF(P47&gt;=$W$4,$W$1,$V$1),IF(AND($N$2&gt;=$T$5,$N$2&lt;$U$5),IF(P47&gt;=$W$5,$W$1,$V$1),IF(AND($N$2&gt;=$T$6,$N$2&lt;$U$6),IF(P47&gt;=$W$6,$W$1,$V$1),IF(AND($N$2&gt;=$T$7,$N$2&lt;$U$7),IF(P47&gt;=$W$7,$W$1,$V$1),IF(AND($N$2&gt;=$T$8,$N$2&lt;$U$8),IF(P47&gt;=$W$8,$W$1,$V$1),IF(AND($N$2&gt;=$T$9,$N$2&lt;$U$9),IF(P47&gt;=$W$9,$W$1,$V$1),""))))))))),"")</f>
        <v>#NAME?</v>
      </c>
      <c r="M47" s="9" t="e">
        <f t="array" aca="1" ref="M47" ca="1">IF(E47&lt;&gt;"",IF(AND(E47&lt;&gt;"GR",E47&gt;=40,J47&gt;=30),_xlfn.IFS(Q47&gt;=$AG$2,$AD$19,Q47&gt;=$AG$3,$AC$19,Q47&gt;=$AG$4,$AB$19,Q47&gt;=$AG$5,$AA$19,Q47&gt;=$AG$6,$Z$19,Q47&gt;=$AG$7,$Y$19,Q47&gt;=$AG$8,$X$19,Q47&gt;=$AG$9,$V$19),L47),"")</f>
        <v>#NAME?</v>
      </c>
      <c r="N47" s="9"/>
      <c r="O47" s="9"/>
      <c r="P47" s="9">
        <f t="shared" si="2"/>
        <v>59</v>
      </c>
      <c r="Q47" s="9">
        <f t="shared" si="3"/>
        <v>59</v>
      </c>
      <c r="R47" s="9">
        <f t="shared" si="4"/>
        <v>0.92</v>
      </c>
    </row>
    <row r="48" spans="1:18" x14ac:dyDescent="0.25">
      <c r="A48" s="3" t="s">
        <v>8</v>
      </c>
      <c r="B48" s="3">
        <v>47</v>
      </c>
      <c r="C48" s="3">
        <v>48</v>
      </c>
      <c r="D48" s="3">
        <v>68</v>
      </c>
      <c r="E48" s="3" t="s">
        <v>34</v>
      </c>
      <c r="F48" s="22">
        <f t="shared" si="5"/>
        <v>68</v>
      </c>
      <c r="G48" s="22">
        <f t="shared" si="6"/>
        <v>48</v>
      </c>
      <c r="H48" s="22">
        <f t="shared" si="7"/>
        <v>68</v>
      </c>
      <c r="I48" s="9">
        <f t="shared" si="8"/>
        <v>60</v>
      </c>
      <c r="J48" s="9">
        <f t="shared" si="0"/>
        <v>60</v>
      </c>
      <c r="K48" s="10">
        <f t="shared" si="1"/>
        <v>3600</v>
      </c>
      <c r="L48" s="9" t="e">
        <f t="array" aca="1" ref="L48" ca="1">IF(D48&lt;&gt;"",IF(AND(H48&gt;=40,I48&gt;=30),IF(AND($N$2&gt;=$T$2,$N$2&lt;=$U$2),_xlfn.IFS(P48&gt;=$AD$2,$AD$1,P48&gt;=$AC$2,$AC$1,P48&gt;=$AB$2,$AB$1,P48&gt;=$AA$2,$AA$1,P48&gt;=$Z$2,$Z$1,P48&gt;=$Y$2,$Y$1,P48&gt;=$X$2,$X$1,P48&gt;=$W$2,$W$1,P48&lt;$W$2,$V$1),(IF(AND($N$2&gt;=$T$3,$N$2&lt;$U$3),_xlfn.IFS(P48&gt;=$AD$3,$AD$1,P48&gt;=$AC$3,$AC$1,P48&gt;=$AB$3,$AB$1,P48&gt;=$AA$3,$AA$1,P48&gt;=$Z$3,$Z$1,P48&gt;=$Y$3,$Y$1,P48&gt;=$X$3,$X$1,P48&gt;=$W$3,$W$1,P48&lt;$W$2,$V$1),(IF(AND($N$2&gt;=$T$4,$N$2&lt;$U$4),_xlfn.IFS(P48&gt;=$AD$4,$AD$1,P48&gt;=$AC$4,$AC$1,P48&gt;=$AB$4,$AB$1,P48&gt;=$AA$4,$AA$1,P48&gt;=$Z$4,$Z$1,P48&gt;=$Y$4,$Y$1,P48&gt;=$X$4,$X$1,P48&gt;=$W$4,$W$1,P48&lt;$W$2,$V$1),(IF(AND($N$2&gt;=$T$5,$N$2&lt;$U$5),_xlfn.IFS(P48&gt;=$AD$5,$AD$1,P48&gt;=$AC$5,$AC$1,P48&gt;=$AB$5,$AB$1,P48&gt;=$AA$5,$AA$1,P48&gt;=$Z$5,$Z$1,P48&gt;=$Y$5,$Y$1,P48&gt;=$X$5,$X$1,P48&gt;=$W$5,$W$1,P48&lt;$W$2,$V$1),(IF(AND($N$2&gt;=$T$6,$N$2&lt;$U$6),_xlfn.IFS(P48&gt;=$AD$6,$AD$1,P48&gt;=$AC$6,$AC$1,P48&gt;=$AB$6,$AB$1,P48&gt;=$AA$6,$AA$1,P48&gt;=$Z$6,$Z$1,P48&gt;=$Y$6,$Y$1,P48&gt;=$X$6,$X$1,P48&gt;=$W$6,$W$1,P48&lt;$W$2,$V$1),(IF(AND($N$2&gt;=$T$7,$N$2&lt;$U$7),_xlfn.IFS(P48&gt;=$AD$7,$AD$1,P48&gt;=$AC$7,$AC$1,P48&gt;=$AB$7,$AB$1,P48&gt;=$AA$7,$AA$1,P48&gt;=$Z$7,$Z$1,P48&gt;=$Y$7,$Y$1,P48&gt;=$X$7,$X$1,P48&gt;=$W$7,$W$1,P48&lt;$W$2,$V$1),(IF(AND($N$2&gt;=$T$8,$N$2&lt;$U$8),_xlfn.IFS(P48&gt;=$AD$8,$AD$1,P48&gt;=$AC$8,$AC$1,P48&gt;=$AB$8,$AB$1,P48&gt;=$AA$8,$AA$1,P48&gt;=$Z$8,$Z$1,P48&gt;=$Y$8,$Y$1,P48&gt;=$X$8,$X$1,P48&gt;=$W$8,$W$1,P48&lt;$W$2,$V$1),(IF(AND($N$2&gt;=$T$9,$N$2&lt;$U$9),_xlfn.IFS(P48&gt;=$AD$9,$AD$1,P48&gt;=$AC$9,$AC$1,P48&gt;=$AB$9,$AB$1,P48&gt;=$AA$9,$AA$1,P48&gt;=$Z$9,$Z$1,P48&gt;=$Y$9,$Y$1,P48&gt;=$X$9,$X$1,P48&gt;=$W$9,$W$1),$W$1))))))))))))))),IF(AND($N$2&gt;=$T$2,$N$2&lt;=$U$2),IF(P48&gt;=$W$2,$W$1,$V$1),IF(AND($N$2&gt;=$T$3,$N$2&lt;$U$3),IF(P48&gt;=$W$3,$W$1,$V$1),IF(AND($N$2&gt;=$T$4,$N$2&lt;$U$4),IF(P48&gt;=$W$4,$W$1,$V$1),IF(AND($N$2&gt;=$T$5,$N$2&lt;$U$5),IF(P48&gt;=$W$5,$W$1,$V$1),IF(AND($N$2&gt;=$T$6,$N$2&lt;$U$6),IF(P48&gt;=$W$6,$W$1,$V$1),IF(AND($N$2&gt;=$T$7,$N$2&lt;$U$7),IF(P48&gt;=$W$7,$W$1,$V$1),IF(AND($N$2&gt;=$T$8,$N$2&lt;$U$8),IF(P48&gt;=$W$8,$W$1,$V$1),IF(AND($N$2&gt;=$T$9,$N$2&lt;$U$9),IF(P48&gt;=$W$9,$W$1,$V$1),""))))))))),"")</f>
        <v>#NAME?</v>
      </c>
      <c r="M48" s="9" t="e">
        <f t="array" aca="1" ref="M48" ca="1">IF(E48&lt;&gt;"",IF(AND(E48&lt;&gt;"GR",E48&gt;=40,J48&gt;=30),_xlfn.IFS(Q48&gt;=$AG$2,$AD$19,Q48&gt;=$AG$3,$AC$19,Q48&gt;=$AG$4,$AB$19,Q48&gt;=$AG$5,$AA$19,Q48&gt;=$AG$6,$Z$19,Q48&gt;=$AG$7,$Y$19,Q48&gt;=$AG$8,$X$19,Q48&gt;=$AG$9,$V$19),L48),"")</f>
        <v>#NAME?</v>
      </c>
      <c r="N48" s="9"/>
      <c r="O48" s="9"/>
      <c r="P48" s="9">
        <f t="shared" si="2"/>
        <v>59</v>
      </c>
      <c r="Q48" s="9">
        <f t="shared" si="3"/>
        <v>59</v>
      </c>
      <c r="R48" s="9">
        <f t="shared" si="4"/>
        <v>0.91</v>
      </c>
    </row>
    <row r="49" spans="1:18" x14ac:dyDescent="0.25">
      <c r="A49" s="3" t="s">
        <v>8</v>
      </c>
      <c r="B49" s="3">
        <v>48</v>
      </c>
      <c r="C49" s="3">
        <v>40</v>
      </c>
      <c r="D49" s="3">
        <v>72</v>
      </c>
      <c r="E49" s="3" t="s">
        <v>34</v>
      </c>
      <c r="F49" s="22">
        <f t="shared" si="5"/>
        <v>72</v>
      </c>
      <c r="G49" s="22">
        <f t="shared" si="6"/>
        <v>40</v>
      </c>
      <c r="H49" s="22">
        <f t="shared" si="7"/>
        <v>72</v>
      </c>
      <c r="I49" s="9">
        <f t="shared" si="8"/>
        <v>59.199999999999996</v>
      </c>
      <c r="J49" s="9">
        <f t="shared" si="0"/>
        <v>59.2</v>
      </c>
      <c r="K49" s="10">
        <f t="shared" si="1"/>
        <v>3504.6399999999994</v>
      </c>
      <c r="L49" s="9" t="e">
        <f t="array" aca="1" ref="L49" ca="1">IF(D49&lt;&gt;"",IF(AND(H49&gt;=40,I49&gt;=30),IF(AND($N$2&gt;=$T$2,$N$2&lt;=$U$2),_xlfn.IFS(P49&gt;=$AD$2,$AD$1,P49&gt;=$AC$2,$AC$1,P49&gt;=$AB$2,$AB$1,P49&gt;=$AA$2,$AA$1,P49&gt;=$Z$2,$Z$1,P49&gt;=$Y$2,$Y$1,P49&gt;=$X$2,$X$1,P49&gt;=$W$2,$W$1,P49&lt;$W$2,$V$1),(IF(AND($N$2&gt;=$T$3,$N$2&lt;$U$3),_xlfn.IFS(P49&gt;=$AD$3,$AD$1,P49&gt;=$AC$3,$AC$1,P49&gt;=$AB$3,$AB$1,P49&gt;=$AA$3,$AA$1,P49&gt;=$Z$3,$Z$1,P49&gt;=$Y$3,$Y$1,P49&gt;=$X$3,$X$1,P49&gt;=$W$3,$W$1,P49&lt;$W$2,$V$1),(IF(AND($N$2&gt;=$T$4,$N$2&lt;$U$4),_xlfn.IFS(P49&gt;=$AD$4,$AD$1,P49&gt;=$AC$4,$AC$1,P49&gt;=$AB$4,$AB$1,P49&gt;=$AA$4,$AA$1,P49&gt;=$Z$4,$Z$1,P49&gt;=$Y$4,$Y$1,P49&gt;=$X$4,$X$1,P49&gt;=$W$4,$W$1,P49&lt;$W$2,$V$1),(IF(AND($N$2&gt;=$T$5,$N$2&lt;$U$5),_xlfn.IFS(P49&gt;=$AD$5,$AD$1,P49&gt;=$AC$5,$AC$1,P49&gt;=$AB$5,$AB$1,P49&gt;=$AA$5,$AA$1,P49&gt;=$Z$5,$Z$1,P49&gt;=$Y$5,$Y$1,P49&gt;=$X$5,$X$1,P49&gt;=$W$5,$W$1,P49&lt;$W$2,$V$1),(IF(AND($N$2&gt;=$T$6,$N$2&lt;$U$6),_xlfn.IFS(P49&gt;=$AD$6,$AD$1,P49&gt;=$AC$6,$AC$1,P49&gt;=$AB$6,$AB$1,P49&gt;=$AA$6,$AA$1,P49&gt;=$Z$6,$Z$1,P49&gt;=$Y$6,$Y$1,P49&gt;=$X$6,$X$1,P49&gt;=$W$6,$W$1,P49&lt;$W$2,$V$1),(IF(AND($N$2&gt;=$T$7,$N$2&lt;$U$7),_xlfn.IFS(P49&gt;=$AD$7,$AD$1,P49&gt;=$AC$7,$AC$1,P49&gt;=$AB$7,$AB$1,P49&gt;=$AA$7,$AA$1,P49&gt;=$Z$7,$Z$1,P49&gt;=$Y$7,$Y$1,P49&gt;=$X$7,$X$1,P49&gt;=$W$7,$W$1,P49&lt;$W$2,$V$1),(IF(AND($N$2&gt;=$T$8,$N$2&lt;$U$8),_xlfn.IFS(P49&gt;=$AD$8,$AD$1,P49&gt;=$AC$8,$AC$1,P49&gt;=$AB$8,$AB$1,P49&gt;=$AA$8,$AA$1,P49&gt;=$Z$8,$Z$1,P49&gt;=$Y$8,$Y$1,P49&gt;=$X$8,$X$1,P49&gt;=$W$8,$W$1,P49&lt;$W$2,$V$1),(IF(AND($N$2&gt;=$T$9,$N$2&lt;$U$9),_xlfn.IFS(P49&gt;=$AD$9,$AD$1,P49&gt;=$AC$9,$AC$1,P49&gt;=$AB$9,$AB$1,P49&gt;=$AA$9,$AA$1,P49&gt;=$Z$9,$Z$1,P49&gt;=$Y$9,$Y$1,P49&gt;=$X$9,$X$1,P49&gt;=$W$9,$W$1),$W$1))))))))))))))),IF(AND($N$2&gt;=$T$2,$N$2&lt;=$U$2),IF(P49&gt;=$W$2,$W$1,$V$1),IF(AND($N$2&gt;=$T$3,$N$2&lt;$U$3),IF(P49&gt;=$W$3,$W$1,$V$1),IF(AND($N$2&gt;=$T$4,$N$2&lt;$U$4),IF(P49&gt;=$W$4,$W$1,$V$1),IF(AND($N$2&gt;=$T$5,$N$2&lt;$U$5),IF(P49&gt;=$W$5,$W$1,$V$1),IF(AND($N$2&gt;=$T$6,$N$2&lt;$U$6),IF(P49&gt;=$W$6,$W$1,$V$1),IF(AND($N$2&gt;=$T$7,$N$2&lt;$U$7),IF(P49&gt;=$W$7,$W$1,$V$1),IF(AND($N$2&gt;=$T$8,$N$2&lt;$U$8),IF(P49&gt;=$W$8,$W$1,$V$1),IF(AND($N$2&gt;=$T$9,$N$2&lt;$U$9),IF(P49&gt;=$W$9,$W$1,$V$1),""))))))))),"")</f>
        <v>#NAME?</v>
      </c>
      <c r="M49" s="9" t="e">
        <f t="array" aca="1" ref="M49" ca="1">IF(E49&lt;&gt;"",IF(AND(E49&lt;&gt;"GR",E49&gt;=40,J49&gt;=30),_xlfn.IFS(Q49&gt;=$AG$2,$AD$19,Q49&gt;=$AG$3,$AC$19,Q49&gt;=$AG$4,$AB$19,Q49&gt;=$AG$5,$AA$19,Q49&gt;=$AG$6,$Z$19,Q49&gt;=$AG$7,$Y$19,Q49&gt;=$AG$8,$X$19,Q49&gt;=$AG$9,$V$19),L49),"")</f>
        <v>#NAME?</v>
      </c>
      <c r="N49" s="9"/>
      <c r="O49" s="9"/>
      <c r="P49" s="9">
        <f t="shared" si="2"/>
        <v>59</v>
      </c>
      <c r="Q49" s="9">
        <f t="shared" si="3"/>
        <v>59</v>
      </c>
      <c r="R49" s="9">
        <f t="shared" si="4"/>
        <v>0.86</v>
      </c>
    </row>
    <row r="50" spans="1:18" x14ac:dyDescent="0.25">
      <c r="A50" s="3" t="s">
        <v>8</v>
      </c>
      <c r="B50" s="3">
        <v>49</v>
      </c>
      <c r="C50" s="3">
        <v>45</v>
      </c>
      <c r="D50" s="3">
        <v>68</v>
      </c>
      <c r="E50" s="3" t="s">
        <v>34</v>
      </c>
      <c r="F50" s="22">
        <f t="shared" si="5"/>
        <v>68</v>
      </c>
      <c r="G50" s="22">
        <f t="shared" si="6"/>
        <v>45</v>
      </c>
      <c r="H50" s="22">
        <f t="shared" si="7"/>
        <v>68</v>
      </c>
      <c r="I50" s="9">
        <f t="shared" si="8"/>
        <v>58.8</v>
      </c>
      <c r="J50" s="9">
        <f t="shared" si="0"/>
        <v>58.8</v>
      </c>
      <c r="K50" s="10">
        <f t="shared" si="1"/>
        <v>3457.4399999999996</v>
      </c>
      <c r="L50" s="9" t="e">
        <f t="array" aca="1" ref="L50" ca="1">IF(D50&lt;&gt;"",IF(AND(H50&gt;=40,I50&gt;=30),IF(AND($N$2&gt;=$T$2,$N$2&lt;=$U$2),_xlfn.IFS(P50&gt;=$AD$2,$AD$1,P50&gt;=$AC$2,$AC$1,P50&gt;=$AB$2,$AB$1,P50&gt;=$AA$2,$AA$1,P50&gt;=$Z$2,$Z$1,P50&gt;=$Y$2,$Y$1,P50&gt;=$X$2,$X$1,P50&gt;=$W$2,$W$1,P50&lt;$W$2,$V$1),(IF(AND($N$2&gt;=$T$3,$N$2&lt;$U$3),_xlfn.IFS(P50&gt;=$AD$3,$AD$1,P50&gt;=$AC$3,$AC$1,P50&gt;=$AB$3,$AB$1,P50&gt;=$AA$3,$AA$1,P50&gt;=$Z$3,$Z$1,P50&gt;=$Y$3,$Y$1,P50&gt;=$X$3,$X$1,P50&gt;=$W$3,$W$1,P50&lt;$W$2,$V$1),(IF(AND($N$2&gt;=$T$4,$N$2&lt;$U$4),_xlfn.IFS(P50&gt;=$AD$4,$AD$1,P50&gt;=$AC$4,$AC$1,P50&gt;=$AB$4,$AB$1,P50&gt;=$AA$4,$AA$1,P50&gt;=$Z$4,$Z$1,P50&gt;=$Y$4,$Y$1,P50&gt;=$X$4,$X$1,P50&gt;=$W$4,$W$1,P50&lt;$W$2,$V$1),(IF(AND($N$2&gt;=$T$5,$N$2&lt;$U$5),_xlfn.IFS(P50&gt;=$AD$5,$AD$1,P50&gt;=$AC$5,$AC$1,P50&gt;=$AB$5,$AB$1,P50&gt;=$AA$5,$AA$1,P50&gt;=$Z$5,$Z$1,P50&gt;=$Y$5,$Y$1,P50&gt;=$X$5,$X$1,P50&gt;=$W$5,$W$1,P50&lt;$W$2,$V$1),(IF(AND($N$2&gt;=$T$6,$N$2&lt;$U$6),_xlfn.IFS(P50&gt;=$AD$6,$AD$1,P50&gt;=$AC$6,$AC$1,P50&gt;=$AB$6,$AB$1,P50&gt;=$AA$6,$AA$1,P50&gt;=$Z$6,$Z$1,P50&gt;=$Y$6,$Y$1,P50&gt;=$X$6,$X$1,P50&gt;=$W$6,$W$1,P50&lt;$W$2,$V$1),(IF(AND($N$2&gt;=$T$7,$N$2&lt;$U$7),_xlfn.IFS(P50&gt;=$AD$7,$AD$1,P50&gt;=$AC$7,$AC$1,P50&gt;=$AB$7,$AB$1,P50&gt;=$AA$7,$AA$1,P50&gt;=$Z$7,$Z$1,P50&gt;=$Y$7,$Y$1,P50&gt;=$X$7,$X$1,P50&gt;=$W$7,$W$1,P50&lt;$W$2,$V$1),(IF(AND($N$2&gt;=$T$8,$N$2&lt;$U$8),_xlfn.IFS(P50&gt;=$AD$8,$AD$1,P50&gt;=$AC$8,$AC$1,P50&gt;=$AB$8,$AB$1,P50&gt;=$AA$8,$AA$1,P50&gt;=$Z$8,$Z$1,P50&gt;=$Y$8,$Y$1,P50&gt;=$X$8,$X$1,P50&gt;=$W$8,$W$1,P50&lt;$W$2,$V$1),(IF(AND($N$2&gt;=$T$9,$N$2&lt;$U$9),_xlfn.IFS(P50&gt;=$AD$9,$AD$1,P50&gt;=$AC$9,$AC$1,P50&gt;=$AB$9,$AB$1,P50&gt;=$AA$9,$AA$1,P50&gt;=$Z$9,$Z$1,P50&gt;=$Y$9,$Y$1,P50&gt;=$X$9,$X$1,P50&gt;=$W$9,$W$1),$W$1))))))))))))))),IF(AND($N$2&gt;=$T$2,$N$2&lt;=$U$2),IF(P50&gt;=$W$2,$W$1,$V$1),IF(AND($N$2&gt;=$T$3,$N$2&lt;$U$3),IF(P50&gt;=$W$3,$W$1,$V$1),IF(AND($N$2&gt;=$T$4,$N$2&lt;$U$4),IF(P50&gt;=$W$4,$W$1,$V$1),IF(AND($N$2&gt;=$T$5,$N$2&lt;$U$5),IF(P50&gt;=$W$5,$W$1,$V$1),IF(AND($N$2&gt;=$T$6,$N$2&lt;$U$6),IF(P50&gt;=$W$6,$W$1,$V$1),IF(AND($N$2&gt;=$T$7,$N$2&lt;$U$7),IF(P50&gt;=$W$7,$W$1,$V$1),IF(AND($N$2&gt;=$T$8,$N$2&lt;$U$8),IF(P50&gt;=$W$8,$W$1,$V$1),IF(AND($N$2&gt;=$T$9,$N$2&lt;$U$9),IF(P50&gt;=$W$9,$W$1,$V$1),""))))))))),"")</f>
        <v>#NAME?</v>
      </c>
      <c r="M50" s="9" t="e">
        <f t="array" aca="1" ref="M50" ca="1">IF(E50&lt;&gt;"",IF(AND(E50&lt;&gt;"GR",E50&gt;=40,J50&gt;=30),_xlfn.IFS(Q50&gt;=$AG$2,$AD$19,Q50&gt;=$AG$3,$AC$19,Q50&gt;=$AG$4,$AB$19,Q50&gt;=$AG$5,$AA$19,Q50&gt;=$AG$6,$Z$19,Q50&gt;=$AG$7,$Y$19,Q50&gt;=$AG$8,$X$19,Q50&gt;=$AG$9,$V$19),L50),"")</f>
        <v>#NAME?</v>
      </c>
      <c r="N50" s="9"/>
      <c r="O50" s="9"/>
      <c r="P50" s="9">
        <f t="shared" si="2"/>
        <v>58</v>
      </c>
      <c r="Q50" s="9">
        <f t="shared" si="3"/>
        <v>58</v>
      </c>
      <c r="R50" s="9">
        <f t="shared" si="4"/>
        <v>0.83</v>
      </c>
    </row>
    <row r="51" spans="1:18" x14ac:dyDescent="0.25">
      <c r="A51" s="3" t="s">
        <v>8</v>
      </c>
      <c r="B51" s="3">
        <v>50</v>
      </c>
      <c r="C51" s="3">
        <v>33</v>
      </c>
      <c r="D51" s="3">
        <v>75</v>
      </c>
      <c r="E51" s="3" t="s">
        <v>34</v>
      </c>
      <c r="F51" s="22">
        <f t="shared" si="5"/>
        <v>75</v>
      </c>
      <c r="G51" s="22">
        <f t="shared" si="6"/>
        <v>33</v>
      </c>
      <c r="H51" s="22">
        <f t="shared" si="7"/>
        <v>75</v>
      </c>
      <c r="I51" s="9">
        <f t="shared" si="8"/>
        <v>58.2</v>
      </c>
      <c r="J51" s="9">
        <f t="shared" si="0"/>
        <v>58.2</v>
      </c>
      <c r="K51" s="10">
        <f t="shared" si="1"/>
        <v>3387.2400000000002</v>
      </c>
      <c r="L51" s="9" t="e">
        <f t="array" aca="1" ref="L51" ca="1">IF(D51&lt;&gt;"",IF(AND(H51&gt;=40,I51&gt;=30),IF(AND($N$2&gt;=$T$2,$N$2&lt;=$U$2),_xlfn.IFS(P51&gt;=$AD$2,$AD$1,P51&gt;=$AC$2,$AC$1,P51&gt;=$AB$2,$AB$1,P51&gt;=$AA$2,$AA$1,P51&gt;=$Z$2,$Z$1,P51&gt;=$Y$2,$Y$1,P51&gt;=$X$2,$X$1,P51&gt;=$W$2,$W$1,P51&lt;$W$2,$V$1),(IF(AND($N$2&gt;=$T$3,$N$2&lt;$U$3),_xlfn.IFS(P51&gt;=$AD$3,$AD$1,P51&gt;=$AC$3,$AC$1,P51&gt;=$AB$3,$AB$1,P51&gt;=$AA$3,$AA$1,P51&gt;=$Z$3,$Z$1,P51&gt;=$Y$3,$Y$1,P51&gt;=$X$3,$X$1,P51&gt;=$W$3,$W$1,P51&lt;$W$2,$V$1),(IF(AND($N$2&gt;=$T$4,$N$2&lt;$U$4),_xlfn.IFS(P51&gt;=$AD$4,$AD$1,P51&gt;=$AC$4,$AC$1,P51&gt;=$AB$4,$AB$1,P51&gt;=$AA$4,$AA$1,P51&gt;=$Z$4,$Z$1,P51&gt;=$Y$4,$Y$1,P51&gt;=$X$4,$X$1,P51&gt;=$W$4,$W$1,P51&lt;$W$2,$V$1),(IF(AND($N$2&gt;=$T$5,$N$2&lt;$U$5),_xlfn.IFS(P51&gt;=$AD$5,$AD$1,P51&gt;=$AC$5,$AC$1,P51&gt;=$AB$5,$AB$1,P51&gt;=$AA$5,$AA$1,P51&gt;=$Z$5,$Z$1,P51&gt;=$Y$5,$Y$1,P51&gt;=$X$5,$X$1,P51&gt;=$W$5,$W$1,P51&lt;$W$2,$V$1),(IF(AND($N$2&gt;=$T$6,$N$2&lt;$U$6),_xlfn.IFS(P51&gt;=$AD$6,$AD$1,P51&gt;=$AC$6,$AC$1,P51&gt;=$AB$6,$AB$1,P51&gt;=$AA$6,$AA$1,P51&gt;=$Z$6,$Z$1,P51&gt;=$Y$6,$Y$1,P51&gt;=$X$6,$X$1,P51&gt;=$W$6,$W$1,P51&lt;$W$2,$V$1),(IF(AND($N$2&gt;=$T$7,$N$2&lt;$U$7),_xlfn.IFS(P51&gt;=$AD$7,$AD$1,P51&gt;=$AC$7,$AC$1,P51&gt;=$AB$7,$AB$1,P51&gt;=$AA$7,$AA$1,P51&gt;=$Z$7,$Z$1,P51&gt;=$Y$7,$Y$1,P51&gt;=$X$7,$X$1,P51&gt;=$W$7,$W$1,P51&lt;$W$2,$V$1),(IF(AND($N$2&gt;=$T$8,$N$2&lt;$U$8),_xlfn.IFS(P51&gt;=$AD$8,$AD$1,P51&gt;=$AC$8,$AC$1,P51&gt;=$AB$8,$AB$1,P51&gt;=$AA$8,$AA$1,P51&gt;=$Z$8,$Z$1,P51&gt;=$Y$8,$Y$1,P51&gt;=$X$8,$X$1,P51&gt;=$W$8,$W$1,P51&lt;$W$2,$V$1),(IF(AND($N$2&gt;=$T$9,$N$2&lt;$U$9),_xlfn.IFS(P51&gt;=$AD$9,$AD$1,P51&gt;=$AC$9,$AC$1,P51&gt;=$AB$9,$AB$1,P51&gt;=$AA$9,$AA$1,P51&gt;=$Z$9,$Z$1,P51&gt;=$Y$9,$Y$1,P51&gt;=$X$9,$X$1,P51&gt;=$W$9,$W$1),$W$1))))))))))))))),IF(AND($N$2&gt;=$T$2,$N$2&lt;=$U$2),IF(P51&gt;=$W$2,$W$1,$V$1),IF(AND($N$2&gt;=$T$3,$N$2&lt;$U$3),IF(P51&gt;=$W$3,$W$1,$V$1),IF(AND($N$2&gt;=$T$4,$N$2&lt;$U$4),IF(P51&gt;=$W$4,$W$1,$V$1),IF(AND($N$2&gt;=$T$5,$N$2&lt;$U$5),IF(P51&gt;=$W$5,$W$1,$V$1),IF(AND($N$2&gt;=$T$6,$N$2&lt;$U$6),IF(P51&gt;=$W$6,$W$1,$V$1),IF(AND($N$2&gt;=$T$7,$N$2&lt;$U$7),IF(P51&gt;=$W$7,$W$1,$V$1),IF(AND($N$2&gt;=$T$8,$N$2&lt;$U$8),IF(P51&gt;=$W$8,$W$1,$V$1),IF(AND($N$2&gt;=$T$9,$N$2&lt;$U$9),IF(P51&gt;=$W$9,$W$1,$V$1),""))))))))),"")</f>
        <v>#NAME?</v>
      </c>
      <c r="M51" s="9" t="e">
        <f t="array" aca="1" ref="M51" ca="1">IF(E51&lt;&gt;"",IF(AND(E51&lt;&gt;"GR",E51&gt;=40,J51&gt;=30),_xlfn.IFS(Q51&gt;=$AG$2,$AD$19,Q51&gt;=$AG$3,$AC$19,Q51&gt;=$AG$4,$AB$19,Q51&gt;=$AG$5,$AA$19,Q51&gt;=$AG$6,$Z$19,Q51&gt;=$AG$7,$Y$19,Q51&gt;=$AG$8,$X$19,Q51&gt;=$AG$9,$V$19),L51),"")</f>
        <v>#NAME?</v>
      </c>
      <c r="N51" s="9"/>
      <c r="O51" s="9"/>
      <c r="P51" s="9">
        <f t="shared" si="2"/>
        <v>58</v>
      </c>
      <c r="Q51" s="9">
        <f t="shared" si="3"/>
        <v>58</v>
      </c>
      <c r="R51" s="9">
        <f t="shared" si="4"/>
        <v>0.79</v>
      </c>
    </row>
    <row r="52" spans="1:18" x14ac:dyDescent="0.25">
      <c r="A52" s="3" t="s">
        <v>8</v>
      </c>
      <c r="B52" s="3">
        <v>51</v>
      </c>
      <c r="C52" s="3">
        <v>39</v>
      </c>
      <c r="D52" s="3">
        <v>71</v>
      </c>
      <c r="E52" s="3" t="s">
        <v>34</v>
      </c>
      <c r="F52" s="22">
        <f t="shared" si="5"/>
        <v>71</v>
      </c>
      <c r="G52" s="22">
        <f t="shared" si="6"/>
        <v>39</v>
      </c>
      <c r="H52" s="22">
        <f t="shared" si="7"/>
        <v>71</v>
      </c>
      <c r="I52" s="9">
        <f t="shared" si="8"/>
        <v>58.2</v>
      </c>
      <c r="J52" s="9">
        <f t="shared" si="0"/>
        <v>58.2</v>
      </c>
      <c r="K52" s="10">
        <f t="shared" si="1"/>
        <v>3387.2400000000002</v>
      </c>
      <c r="L52" s="9" t="e">
        <f t="array" aca="1" ref="L52" ca="1">IF(D52&lt;&gt;"",IF(AND(H52&gt;=40,I52&gt;=30),IF(AND($N$2&gt;=$T$2,$N$2&lt;=$U$2),_xlfn.IFS(P52&gt;=$AD$2,$AD$1,P52&gt;=$AC$2,$AC$1,P52&gt;=$AB$2,$AB$1,P52&gt;=$AA$2,$AA$1,P52&gt;=$Z$2,$Z$1,P52&gt;=$Y$2,$Y$1,P52&gt;=$X$2,$X$1,P52&gt;=$W$2,$W$1,P52&lt;$W$2,$V$1),(IF(AND($N$2&gt;=$T$3,$N$2&lt;$U$3),_xlfn.IFS(P52&gt;=$AD$3,$AD$1,P52&gt;=$AC$3,$AC$1,P52&gt;=$AB$3,$AB$1,P52&gt;=$AA$3,$AA$1,P52&gt;=$Z$3,$Z$1,P52&gt;=$Y$3,$Y$1,P52&gt;=$X$3,$X$1,P52&gt;=$W$3,$W$1,P52&lt;$W$2,$V$1),(IF(AND($N$2&gt;=$T$4,$N$2&lt;$U$4),_xlfn.IFS(P52&gt;=$AD$4,$AD$1,P52&gt;=$AC$4,$AC$1,P52&gt;=$AB$4,$AB$1,P52&gt;=$AA$4,$AA$1,P52&gt;=$Z$4,$Z$1,P52&gt;=$Y$4,$Y$1,P52&gt;=$X$4,$X$1,P52&gt;=$W$4,$W$1,P52&lt;$W$2,$V$1),(IF(AND($N$2&gt;=$T$5,$N$2&lt;$U$5),_xlfn.IFS(P52&gt;=$AD$5,$AD$1,P52&gt;=$AC$5,$AC$1,P52&gt;=$AB$5,$AB$1,P52&gt;=$AA$5,$AA$1,P52&gt;=$Z$5,$Z$1,P52&gt;=$Y$5,$Y$1,P52&gt;=$X$5,$X$1,P52&gt;=$W$5,$W$1,P52&lt;$W$2,$V$1),(IF(AND($N$2&gt;=$T$6,$N$2&lt;$U$6),_xlfn.IFS(P52&gt;=$AD$6,$AD$1,P52&gt;=$AC$6,$AC$1,P52&gt;=$AB$6,$AB$1,P52&gt;=$AA$6,$AA$1,P52&gt;=$Z$6,$Z$1,P52&gt;=$Y$6,$Y$1,P52&gt;=$X$6,$X$1,P52&gt;=$W$6,$W$1,P52&lt;$W$2,$V$1),(IF(AND($N$2&gt;=$T$7,$N$2&lt;$U$7),_xlfn.IFS(P52&gt;=$AD$7,$AD$1,P52&gt;=$AC$7,$AC$1,P52&gt;=$AB$7,$AB$1,P52&gt;=$AA$7,$AA$1,P52&gt;=$Z$7,$Z$1,P52&gt;=$Y$7,$Y$1,P52&gt;=$X$7,$X$1,P52&gt;=$W$7,$W$1,P52&lt;$W$2,$V$1),(IF(AND($N$2&gt;=$T$8,$N$2&lt;$U$8),_xlfn.IFS(P52&gt;=$AD$8,$AD$1,P52&gt;=$AC$8,$AC$1,P52&gt;=$AB$8,$AB$1,P52&gt;=$AA$8,$AA$1,P52&gt;=$Z$8,$Z$1,P52&gt;=$Y$8,$Y$1,P52&gt;=$X$8,$X$1,P52&gt;=$W$8,$W$1,P52&lt;$W$2,$V$1),(IF(AND($N$2&gt;=$T$9,$N$2&lt;$U$9),_xlfn.IFS(P52&gt;=$AD$9,$AD$1,P52&gt;=$AC$9,$AC$1,P52&gt;=$AB$9,$AB$1,P52&gt;=$AA$9,$AA$1,P52&gt;=$Z$9,$Z$1,P52&gt;=$Y$9,$Y$1,P52&gt;=$X$9,$X$1,P52&gt;=$W$9,$W$1),$W$1))))))))))))))),IF(AND($N$2&gt;=$T$2,$N$2&lt;=$U$2),IF(P52&gt;=$W$2,$W$1,$V$1),IF(AND($N$2&gt;=$T$3,$N$2&lt;$U$3),IF(P52&gt;=$W$3,$W$1,$V$1),IF(AND($N$2&gt;=$T$4,$N$2&lt;$U$4),IF(P52&gt;=$W$4,$W$1,$V$1),IF(AND($N$2&gt;=$T$5,$N$2&lt;$U$5),IF(P52&gt;=$W$5,$W$1,$V$1),IF(AND($N$2&gt;=$T$6,$N$2&lt;$U$6),IF(P52&gt;=$W$6,$W$1,$V$1),IF(AND($N$2&gt;=$T$7,$N$2&lt;$U$7),IF(P52&gt;=$W$7,$W$1,$V$1),IF(AND($N$2&gt;=$T$8,$N$2&lt;$U$8),IF(P52&gt;=$W$8,$W$1,$V$1),IF(AND($N$2&gt;=$T$9,$N$2&lt;$U$9),IF(P52&gt;=$W$9,$W$1,$V$1),""))))))))),"")</f>
        <v>#NAME?</v>
      </c>
      <c r="M52" s="9" t="e">
        <f t="array" aca="1" ref="M52" ca="1">IF(E52&lt;&gt;"",IF(AND(E52&lt;&gt;"GR",E52&gt;=40,J52&gt;=30),_xlfn.IFS(Q52&gt;=$AG$2,$AD$19,Q52&gt;=$AG$3,$AC$19,Q52&gt;=$AG$4,$AB$19,Q52&gt;=$AG$5,$AA$19,Q52&gt;=$AG$6,$Z$19,Q52&gt;=$AG$7,$Y$19,Q52&gt;=$AG$8,$X$19,Q52&gt;=$AG$9,$V$19),L52),"")</f>
        <v>#NAME?</v>
      </c>
      <c r="N52" s="9"/>
      <c r="O52" s="9"/>
      <c r="P52" s="9">
        <f t="shared" si="2"/>
        <v>58</v>
      </c>
      <c r="Q52" s="9">
        <f t="shared" si="3"/>
        <v>58</v>
      </c>
      <c r="R52" s="9">
        <f t="shared" si="4"/>
        <v>0.79</v>
      </c>
    </row>
    <row r="53" spans="1:18" x14ac:dyDescent="0.25">
      <c r="A53" s="3" t="s">
        <v>8</v>
      </c>
      <c r="B53" s="3">
        <v>52</v>
      </c>
      <c r="C53" s="3">
        <v>26</v>
      </c>
      <c r="D53" s="3">
        <v>79</v>
      </c>
      <c r="E53" s="3" t="s">
        <v>34</v>
      </c>
      <c r="F53" s="22">
        <f t="shared" si="5"/>
        <v>79</v>
      </c>
      <c r="G53" s="22">
        <f t="shared" si="6"/>
        <v>26</v>
      </c>
      <c r="H53" s="22">
        <f t="shared" si="7"/>
        <v>79</v>
      </c>
      <c r="I53" s="9">
        <f t="shared" si="8"/>
        <v>57.8</v>
      </c>
      <c r="J53" s="9">
        <f t="shared" si="0"/>
        <v>57.8</v>
      </c>
      <c r="K53" s="10">
        <f t="shared" si="1"/>
        <v>3340.8399999999997</v>
      </c>
      <c r="L53" s="9" t="e">
        <f t="array" aca="1" ref="L53" ca="1">IF(D53&lt;&gt;"",IF(AND(H53&gt;=40,I53&gt;=30),IF(AND($N$2&gt;=$T$2,$N$2&lt;=$U$2),_xlfn.IFS(P53&gt;=$AD$2,$AD$1,P53&gt;=$AC$2,$AC$1,P53&gt;=$AB$2,$AB$1,P53&gt;=$AA$2,$AA$1,P53&gt;=$Z$2,$Z$1,P53&gt;=$Y$2,$Y$1,P53&gt;=$X$2,$X$1,P53&gt;=$W$2,$W$1,P53&lt;$W$2,$V$1),(IF(AND($N$2&gt;=$T$3,$N$2&lt;$U$3),_xlfn.IFS(P53&gt;=$AD$3,$AD$1,P53&gt;=$AC$3,$AC$1,P53&gt;=$AB$3,$AB$1,P53&gt;=$AA$3,$AA$1,P53&gt;=$Z$3,$Z$1,P53&gt;=$Y$3,$Y$1,P53&gt;=$X$3,$X$1,P53&gt;=$W$3,$W$1,P53&lt;$W$2,$V$1),(IF(AND($N$2&gt;=$T$4,$N$2&lt;$U$4),_xlfn.IFS(P53&gt;=$AD$4,$AD$1,P53&gt;=$AC$4,$AC$1,P53&gt;=$AB$4,$AB$1,P53&gt;=$AA$4,$AA$1,P53&gt;=$Z$4,$Z$1,P53&gt;=$Y$4,$Y$1,P53&gt;=$X$4,$X$1,P53&gt;=$W$4,$W$1,P53&lt;$W$2,$V$1),(IF(AND($N$2&gt;=$T$5,$N$2&lt;$U$5),_xlfn.IFS(P53&gt;=$AD$5,$AD$1,P53&gt;=$AC$5,$AC$1,P53&gt;=$AB$5,$AB$1,P53&gt;=$AA$5,$AA$1,P53&gt;=$Z$5,$Z$1,P53&gt;=$Y$5,$Y$1,P53&gt;=$X$5,$X$1,P53&gt;=$W$5,$W$1,P53&lt;$W$2,$V$1),(IF(AND($N$2&gt;=$T$6,$N$2&lt;$U$6),_xlfn.IFS(P53&gt;=$AD$6,$AD$1,P53&gt;=$AC$6,$AC$1,P53&gt;=$AB$6,$AB$1,P53&gt;=$AA$6,$AA$1,P53&gt;=$Z$6,$Z$1,P53&gt;=$Y$6,$Y$1,P53&gt;=$X$6,$X$1,P53&gt;=$W$6,$W$1,P53&lt;$W$2,$V$1),(IF(AND($N$2&gt;=$T$7,$N$2&lt;$U$7),_xlfn.IFS(P53&gt;=$AD$7,$AD$1,P53&gt;=$AC$7,$AC$1,P53&gt;=$AB$7,$AB$1,P53&gt;=$AA$7,$AA$1,P53&gt;=$Z$7,$Z$1,P53&gt;=$Y$7,$Y$1,P53&gt;=$X$7,$X$1,P53&gt;=$W$7,$W$1,P53&lt;$W$2,$V$1),(IF(AND($N$2&gt;=$T$8,$N$2&lt;$U$8),_xlfn.IFS(P53&gt;=$AD$8,$AD$1,P53&gt;=$AC$8,$AC$1,P53&gt;=$AB$8,$AB$1,P53&gt;=$AA$8,$AA$1,P53&gt;=$Z$8,$Z$1,P53&gt;=$Y$8,$Y$1,P53&gt;=$X$8,$X$1,P53&gt;=$W$8,$W$1,P53&lt;$W$2,$V$1),(IF(AND($N$2&gt;=$T$9,$N$2&lt;$U$9),_xlfn.IFS(P53&gt;=$AD$9,$AD$1,P53&gt;=$AC$9,$AC$1,P53&gt;=$AB$9,$AB$1,P53&gt;=$AA$9,$AA$1,P53&gt;=$Z$9,$Z$1,P53&gt;=$Y$9,$Y$1,P53&gt;=$X$9,$X$1,P53&gt;=$W$9,$W$1),$W$1))))))))))))))),IF(AND($N$2&gt;=$T$2,$N$2&lt;=$U$2),IF(P53&gt;=$W$2,$W$1,$V$1),IF(AND($N$2&gt;=$T$3,$N$2&lt;$U$3),IF(P53&gt;=$W$3,$W$1,$V$1),IF(AND($N$2&gt;=$T$4,$N$2&lt;$U$4),IF(P53&gt;=$W$4,$W$1,$V$1),IF(AND($N$2&gt;=$T$5,$N$2&lt;$U$5),IF(P53&gt;=$W$5,$W$1,$V$1),IF(AND($N$2&gt;=$T$6,$N$2&lt;$U$6),IF(P53&gt;=$W$6,$W$1,$V$1),IF(AND($N$2&gt;=$T$7,$N$2&lt;$U$7),IF(P53&gt;=$W$7,$W$1,$V$1),IF(AND($N$2&gt;=$T$8,$N$2&lt;$U$8),IF(P53&gt;=$W$8,$W$1,$V$1),IF(AND($N$2&gt;=$T$9,$N$2&lt;$U$9),IF(P53&gt;=$W$9,$W$1,$V$1),""))))))))),"")</f>
        <v>#NAME?</v>
      </c>
      <c r="M53" s="9" t="e">
        <f t="array" aca="1" ref="M53" ca="1">IF(E53&lt;&gt;"",IF(AND(E53&lt;&gt;"GR",E53&gt;=40,J53&gt;=30),_xlfn.IFS(Q53&gt;=$AG$2,$AD$19,Q53&gt;=$AG$3,$AC$19,Q53&gt;=$AG$4,$AB$19,Q53&gt;=$AG$5,$AA$19,Q53&gt;=$AG$6,$Z$19,Q53&gt;=$AG$7,$Y$19,Q53&gt;=$AG$8,$X$19,Q53&gt;=$AG$9,$V$19),L53),"")</f>
        <v>#NAME?</v>
      </c>
      <c r="N53" s="9"/>
      <c r="O53" s="9"/>
      <c r="P53" s="9">
        <f t="shared" si="2"/>
        <v>58</v>
      </c>
      <c r="Q53" s="9">
        <f t="shared" si="3"/>
        <v>58</v>
      </c>
      <c r="R53" s="9">
        <f t="shared" si="4"/>
        <v>0.76</v>
      </c>
    </row>
    <row r="54" spans="1:18" x14ac:dyDescent="0.25">
      <c r="A54" s="3" t="s">
        <v>8</v>
      </c>
      <c r="B54" s="3">
        <v>53</v>
      </c>
      <c r="C54" s="3">
        <v>42</v>
      </c>
      <c r="D54" s="3">
        <v>68</v>
      </c>
      <c r="E54" s="3" t="s">
        <v>34</v>
      </c>
      <c r="F54" s="22">
        <f t="shared" si="5"/>
        <v>68</v>
      </c>
      <c r="G54" s="22">
        <f t="shared" si="6"/>
        <v>42</v>
      </c>
      <c r="H54" s="22">
        <f t="shared" si="7"/>
        <v>68</v>
      </c>
      <c r="I54" s="9">
        <f t="shared" si="8"/>
        <v>57.599999999999994</v>
      </c>
      <c r="J54" s="9">
        <f t="shared" si="0"/>
        <v>57.6</v>
      </c>
      <c r="K54" s="10">
        <f t="shared" si="1"/>
        <v>3317.7599999999993</v>
      </c>
      <c r="L54" s="9" t="e">
        <f t="array" aca="1" ref="L54" ca="1">IF(D54&lt;&gt;"",IF(AND(H54&gt;=40,I54&gt;=30),IF(AND($N$2&gt;=$T$2,$N$2&lt;=$U$2),_xlfn.IFS(P54&gt;=$AD$2,$AD$1,P54&gt;=$AC$2,$AC$1,P54&gt;=$AB$2,$AB$1,P54&gt;=$AA$2,$AA$1,P54&gt;=$Z$2,$Z$1,P54&gt;=$Y$2,$Y$1,P54&gt;=$X$2,$X$1,P54&gt;=$W$2,$W$1,P54&lt;$W$2,$V$1),(IF(AND($N$2&gt;=$T$3,$N$2&lt;$U$3),_xlfn.IFS(P54&gt;=$AD$3,$AD$1,P54&gt;=$AC$3,$AC$1,P54&gt;=$AB$3,$AB$1,P54&gt;=$AA$3,$AA$1,P54&gt;=$Z$3,$Z$1,P54&gt;=$Y$3,$Y$1,P54&gt;=$X$3,$X$1,P54&gt;=$W$3,$W$1,P54&lt;$W$2,$V$1),(IF(AND($N$2&gt;=$T$4,$N$2&lt;$U$4),_xlfn.IFS(P54&gt;=$AD$4,$AD$1,P54&gt;=$AC$4,$AC$1,P54&gt;=$AB$4,$AB$1,P54&gt;=$AA$4,$AA$1,P54&gt;=$Z$4,$Z$1,P54&gt;=$Y$4,$Y$1,P54&gt;=$X$4,$X$1,P54&gt;=$W$4,$W$1,P54&lt;$W$2,$V$1),(IF(AND($N$2&gt;=$T$5,$N$2&lt;$U$5),_xlfn.IFS(P54&gt;=$AD$5,$AD$1,P54&gt;=$AC$5,$AC$1,P54&gt;=$AB$5,$AB$1,P54&gt;=$AA$5,$AA$1,P54&gt;=$Z$5,$Z$1,P54&gt;=$Y$5,$Y$1,P54&gt;=$X$5,$X$1,P54&gt;=$W$5,$W$1,P54&lt;$W$2,$V$1),(IF(AND($N$2&gt;=$T$6,$N$2&lt;$U$6),_xlfn.IFS(P54&gt;=$AD$6,$AD$1,P54&gt;=$AC$6,$AC$1,P54&gt;=$AB$6,$AB$1,P54&gt;=$AA$6,$AA$1,P54&gt;=$Z$6,$Z$1,P54&gt;=$Y$6,$Y$1,P54&gt;=$X$6,$X$1,P54&gt;=$W$6,$W$1,P54&lt;$W$2,$V$1),(IF(AND($N$2&gt;=$T$7,$N$2&lt;$U$7),_xlfn.IFS(P54&gt;=$AD$7,$AD$1,P54&gt;=$AC$7,$AC$1,P54&gt;=$AB$7,$AB$1,P54&gt;=$AA$7,$AA$1,P54&gt;=$Z$7,$Z$1,P54&gt;=$Y$7,$Y$1,P54&gt;=$X$7,$X$1,P54&gt;=$W$7,$W$1,P54&lt;$W$2,$V$1),(IF(AND($N$2&gt;=$T$8,$N$2&lt;$U$8),_xlfn.IFS(P54&gt;=$AD$8,$AD$1,P54&gt;=$AC$8,$AC$1,P54&gt;=$AB$8,$AB$1,P54&gt;=$AA$8,$AA$1,P54&gt;=$Z$8,$Z$1,P54&gt;=$Y$8,$Y$1,P54&gt;=$X$8,$X$1,P54&gt;=$W$8,$W$1,P54&lt;$W$2,$V$1),(IF(AND($N$2&gt;=$T$9,$N$2&lt;$U$9),_xlfn.IFS(P54&gt;=$AD$9,$AD$1,P54&gt;=$AC$9,$AC$1,P54&gt;=$AB$9,$AB$1,P54&gt;=$AA$9,$AA$1,P54&gt;=$Z$9,$Z$1,P54&gt;=$Y$9,$Y$1,P54&gt;=$X$9,$X$1,P54&gt;=$W$9,$W$1),$W$1))))))))))))))),IF(AND($N$2&gt;=$T$2,$N$2&lt;=$U$2),IF(P54&gt;=$W$2,$W$1,$V$1),IF(AND($N$2&gt;=$T$3,$N$2&lt;$U$3),IF(P54&gt;=$W$3,$W$1,$V$1),IF(AND($N$2&gt;=$T$4,$N$2&lt;$U$4),IF(P54&gt;=$W$4,$W$1,$V$1),IF(AND($N$2&gt;=$T$5,$N$2&lt;$U$5),IF(P54&gt;=$W$5,$W$1,$V$1),IF(AND($N$2&gt;=$T$6,$N$2&lt;$U$6),IF(P54&gt;=$W$6,$W$1,$V$1),IF(AND($N$2&gt;=$T$7,$N$2&lt;$U$7),IF(P54&gt;=$W$7,$W$1,$V$1),IF(AND($N$2&gt;=$T$8,$N$2&lt;$U$8),IF(P54&gt;=$W$8,$W$1,$V$1),IF(AND($N$2&gt;=$T$9,$N$2&lt;$U$9),IF(P54&gt;=$W$9,$W$1,$V$1),""))))))))),"")</f>
        <v>#NAME?</v>
      </c>
      <c r="M54" s="9" t="e">
        <f t="array" aca="1" ref="M54" ca="1">IF(E54&lt;&gt;"",IF(AND(E54&lt;&gt;"GR",E54&gt;=40,J54&gt;=30),_xlfn.IFS(Q54&gt;=$AG$2,$AD$19,Q54&gt;=$AG$3,$AC$19,Q54&gt;=$AG$4,$AB$19,Q54&gt;=$AG$5,$AA$19,Q54&gt;=$AG$6,$Z$19,Q54&gt;=$AG$7,$Y$19,Q54&gt;=$AG$8,$X$19,Q54&gt;=$AG$9,$V$19),L54),"")</f>
        <v>#NAME?</v>
      </c>
      <c r="N54" s="9"/>
      <c r="O54" s="9"/>
      <c r="P54" s="9">
        <f t="shared" si="2"/>
        <v>57</v>
      </c>
      <c r="Q54" s="9">
        <f t="shared" si="3"/>
        <v>57</v>
      </c>
      <c r="R54" s="9">
        <f t="shared" si="4"/>
        <v>0.75</v>
      </c>
    </row>
    <row r="55" spans="1:18" x14ac:dyDescent="0.25">
      <c r="A55" s="3" t="s">
        <v>8</v>
      </c>
      <c r="B55" s="3">
        <v>54</v>
      </c>
      <c r="C55" s="3">
        <v>38</v>
      </c>
      <c r="D55" s="3">
        <v>70</v>
      </c>
      <c r="E55" s="3" t="s">
        <v>34</v>
      </c>
      <c r="F55" s="22">
        <f t="shared" si="5"/>
        <v>70</v>
      </c>
      <c r="G55" s="22">
        <f t="shared" si="6"/>
        <v>38</v>
      </c>
      <c r="H55" s="22">
        <f t="shared" si="7"/>
        <v>70</v>
      </c>
      <c r="I55" s="9">
        <f t="shared" si="8"/>
        <v>57.2</v>
      </c>
      <c r="J55" s="9">
        <f t="shared" si="0"/>
        <v>57.2</v>
      </c>
      <c r="K55" s="10">
        <f t="shared" si="1"/>
        <v>3271.84</v>
      </c>
      <c r="L55" s="9" t="e">
        <f t="array" aca="1" ref="L55" ca="1">IF(D55&lt;&gt;"",IF(AND(H55&gt;=40,I55&gt;=30),IF(AND($N$2&gt;=$T$2,$N$2&lt;=$U$2),_xlfn.IFS(P55&gt;=$AD$2,$AD$1,P55&gt;=$AC$2,$AC$1,P55&gt;=$AB$2,$AB$1,P55&gt;=$AA$2,$AA$1,P55&gt;=$Z$2,$Z$1,P55&gt;=$Y$2,$Y$1,P55&gt;=$X$2,$X$1,P55&gt;=$W$2,$W$1,P55&lt;$W$2,$V$1),(IF(AND($N$2&gt;=$T$3,$N$2&lt;$U$3),_xlfn.IFS(P55&gt;=$AD$3,$AD$1,P55&gt;=$AC$3,$AC$1,P55&gt;=$AB$3,$AB$1,P55&gt;=$AA$3,$AA$1,P55&gt;=$Z$3,$Z$1,P55&gt;=$Y$3,$Y$1,P55&gt;=$X$3,$X$1,P55&gt;=$W$3,$W$1,P55&lt;$W$2,$V$1),(IF(AND($N$2&gt;=$T$4,$N$2&lt;$U$4),_xlfn.IFS(P55&gt;=$AD$4,$AD$1,P55&gt;=$AC$4,$AC$1,P55&gt;=$AB$4,$AB$1,P55&gt;=$AA$4,$AA$1,P55&gt;=$Z$4,$Z$1,P55&gt;=$Y$4,$Y$1,P55&gt;=$X$4,$X$1,P55&gt;=$W$4,$W$1,P55&lt;$W$2,$V$1),(IF(AND($N$2&gt;=$T$5,$N$2&lt;$U$5),_xlfn.IFS(P55&gt;=$AD$5,$AD$1,P55&gt;=$AC$5,$AC$1,P55&gt;=$AB$5,$AB$1,P55&gt;=$AA$5,$AA$1,P55&gt;=$Z$5,$Z$1,P55&gt;=$Y$5,$Y$1,P55&gt;=$X$5,$X$1,P55&gt;=$W$5,$W$1,P55&lt;$W$2,$V$1),(IF(AND($N$2&gt;=$T$6,$N$2&lt;$U$6),_xlfn.IFS(P55&gt;=$AD$6,$AD$1,P55&gt;=$AC$6,$AC$1,P55&gt;=$AB$6,$AB$1,P55&gt;=$AA$6,$AA$1,P55&gt;=$Z$6,$Z$1,P55&gt;=$Y$6,$Y$1,P55&gt;=$X$6,$X$1,P55&gt;=$W$6,$W$1,P55&lt;$W$2,$V$1),(IF(AND($N$2&gt;=$T$7,$N$2&lt;$U$7),_xlfn.IFS(P55&gt;=$AD$7,$AD$1,P55&gt;=$AC$7,$AC$1,P55&gt;=$AB$7,$AB$1,P55&gt;=$AA$7,$AA$1,P55&gt;=$Z$7,$Z$1,P55&gt;=$Y$7,$Y$1,P55&gt;=$X$7,$X$1,P55&gt;=$W$7,$W$1,P55&lt;$W$2,$V$1),(IF(AND($N$2&gt;=$T$8,$N$2&lt;$U$8),_xlfn.IFS(P55&gt;=$AD$8,$AD$1,P55&gt;=$AC$8,$AC$1,P55&gt;=$AB$8,$AB$1,P55&gt;=$AA$8,$AA$1,P55&gt;=$Z$8,$Z$1,P55&gt;=$Y$8,$Y$1,P55&gt;=$X$8,$X$1,P55&gt;=$W$8,$W$1,P55&lt;$W$2,$V$1),(IF(AND($N$2&gt;=$T$9,$N$2&lt;$U$9),_xlfn.IFS(P55&gt;=$AD$9,$AD$1,P55&gt;=$AC$9,$AC$1,P55&gt;=$AB$9,$AB$1,P55&gt;=$AA$9,$AA$1,P55&gt;=$Z$9,$Z$1,P55&gt;=$Y$9,$Y$1,P55&gt;=$X$9,$X$1,P55&gt;=$W$9,$W$1),$W$1))))))))))))))),IF(AND($N$2&gt;=$T$2,$N$2&lt;=$U$2),IF(P55&gt;=$W$2,$W$1,$V$1),IF(AND($N$2&gt;=$T$3,$N$2&lt;$U$3),IF(P55&gt;=$W$3,$W$1,$V$1),IF(AND($N$2&gt;=$T$4,$N$2&lt;$U$4),IF(P55&gt;=$W$4,$W$1,$V$1),IF(AND($N$2&gt;=$T$5,$N$2&lt;$U$5),IF(P55&gt;=$W$5,$W$1,$V$1),IF(AND($N$2&gt;=$T$6,$N$2&lt;$U$6),IF(P55&gt;=$W$6,$W$1,$V$1),IF(AND($N$2&gt;=$T$7,$N$2&lt;$U$7),IF(P55&gt;=$W$7,$W$1,$V$1),IF(AND($N$2&gt;=$T$8,$N$2&lt;$U$8),IF(P55&gt;=$W$8,$W$1,$V$1),IF(AND($N$2&gt;=$T$9,$N$2&lt;$U$9),IF(P55&gt;=$W$9,$W$1,$V$1),""))))))))),"")</f>
        <v>#NAME?</v>
      </c>
      <c r="M55" s="9" t="e">
        <f t="array" aca="1" ref="M55" ca="1">IF(E55&lt;&gt;"",IF(AND(E55&lt;&gt;"GR",E55&gt;=40,J55&gt;=30),_xlfn.IFS(Q55&gt;=$AG$2,$AD$19,Q55&gt;=$AG$3,$AC$19,Q55&gt;=$AG$4,$AB$19,Q55&gt;=$AG$5,$AA$19,Q55&gt;=$AG$6,$Z$19,Q55&gt;=$AG$7,$Y$19,Q55&gt;=$AG$8,$X$19,Q55&gt;=$AG$9,$V$19),L55),"")</f>
        <v>#NAME?</v>
      </c>
      <c r="N55" s="9"/>
      <c r="O55" s="9"/>
      <c r="P55" s="9">
        <f t="shared" si="2"/>
        <v>57</v>
      </c>
      <c r="Q55" s="9">
        <f t="shared" si="3"/>
        <v>57</v>
      </c>
      <c r="R55" s="9">
        <f t="shared" si="4"/>
        <v>0.72</v>
      </c>
    </row>
    <row r="56" spans="1:18" x14ac:dyDescent="0.25">
      <c r="A56" s="3" t="s">
        <v>8</v>
      </c>
      <c r="B56" s="3">
        <v>55</v>
      </c>
      <c r="C56" s="3">
        <v>45</v>
      </c>
      <c r="D56" s="3">
        <v>65</v>
      </c>
      <c r="E56" s="3" t="s">
        <v>34</v>
      </c>
      <c r="F56" s="22">
        <f t="shared" si="5"/>
        <v>65</v>
      </c>
      <c r="G56" s="22">
        <f t="shared" si="6"/>
        <v>45</v>
      </c>
      <c r="H56" s="22">
        <f t="shared" si="7"/>
        <v>65</v>
      </c>
      <c r="I56" s="9">
        <f t="shared" si="8"/>
        <v>57</v>
      </c>
      <c r="J56" s="9">
        <f t="shared" si="0"/>
        <v>57</v>
      </c>
      <c r="K56" s="10">
        <f t="shared" si="1"/>
        <v>3249</v>
      </c>
      <c r="L56" s="9" t="e">
        <f t="array" aca="1" ref="L56" ca="1">IF(D56&lt;&gt;"",IF(AND(H56&gt;=40,I56&gt;=30),IF(AND($N$2&gt;=$T$2,$N$2&lt;=$U$2),_xlfn.IFS(P56&gt;=$AD$2,$AD$1,P56&gt;=$AC$2,$AC$1,P56&gt;=$AB$2,$AB$1,P56&gt;=$AA$2,$AA$1,P56&gt;=$Z$2,$Z$1,P56&gt;=$Y$2,$Y$1,P56&gt;=$X$2,$X$1,P56&gt;=$W$2,$W$1,P56&lt;$W$2,$V$1),(IF(AND($N$2&gt;=$T$3,$N$2&lt;$U$3),_xlfn.IFS(P56&gt;=$AD$3,$AD$1,P56&gt;=$AC$3,$AC$1,P56&gt;=$AB$3,$AB$1,P56&gt;=$AA$3,$AA$1,P56&gt;=$Z$3,$Z$1,P56&gt;=$Y$3,$Y$1,P56&gt;=$X$3,$X$1,P56&gt;=$W$3,$W$1,P56&lt;$W$2,$V$1),(IF(AND($N$2&gt;=$T$4,$N$2&lt;$U$4),_xlfn.IFS(P56&gt;=$AD$4,$AD$1,P56&gt;=$AC$4,$AC$1,P56&gt;=$AB$4,$AB$1,P56&gt;=$AA$4,$AA$1,P56&gt;=$Z$4,$Z$1,P56&gt;=$Y$4,$Y$1,P56&gt;=$X$4,$X$1,P56&gt;=$W$4,$W$1,P56&lt;$W$2,$V$1),(IF(AND($N$2&gt;=$T$5,$N$2&lt;$U$5),_xlfn.IFS(P56&gt;=$AD$5,$AD$1,P56&gt;=$AC$5,$AC$1,P56&gt;=$AB$5,$AB$1,P56&gt;=$AA$5,$AA$1,P56&gt;=$Z$5,$Z$1,P56&gt;=$Y$5,$Y$1,P56&gt;=$X$5,$X$1,P56&gt;=$W$5,$W$1,P56&lt;$W$2,$V$1),(IF(AND($N$2&gt;=$T$6,$N$2&lt;$U$6),_xlfn.IFS(P56&gt;=$AD$6,$AD$1,P56&gt;=$AC$6,$AC$1,P56&gt;=$AB$6,$AB$1,P56&gt;=$AA$6,$AA$1,P56&gt;=$Z$6,$Z$1,P56&gt;=$Y$6,$Y$1,P56&gt;=$X$6,$X$1,P56&gt;=$W$6,$W$1,P56&lt;$W$2,$V$1),(IF(AND($N$2&gt;=$T$7,$N$2&lt;$U$7),_xlfn.IFS(P56&gt;=$AD$7,$AD$1,P56&gt;=$AC$7,$AC$1,P56&gt;=$AB$7,$AB$1,P56&gt;=$AA$7,$AA$1,P56&gt;=$Z$7,$Z$1,P56&gt;=$Y$7,$Y$1,P56&gt;=$X$7,$X$1,P56&gt;=$W$7,$W$1,P56&lt;$W$2,$V$1),(IF(AND($N$2&gt;=$T$8,$N$2&lt;$U$8),_xlfn.IFS(P56&gt;=$AD$8,$AD$1,P56&gt;=$AC$8,$AC$1,P56&gt;=$AB$8,$AB$1,P56&gt;=$AA$8,$AA$1,P56&gt;=$Z$8,$Z$1,P56&gt;=$Y$8,$Y$1,P56&gt;=$X$8,$X$1,P56&gt;=$W$8,$W$1,P56&lt;$W$2,$V$1),(IF(AND($N$2&gt;=$T$9,$N$2&lt;$U$9),_xlfn.IFS(P56&gt;=$AD$9,$AD$1,P56&gt;=$AC$9,$AC$1,P56&gt;=$AB$9,$AB$1,P56&gt;=$AA$9,$AA$1,P56&gt;=$Z$9,$Z$1,P56&gt;=$Y$9,$Y$1,P56&gt;=$X$9,$X$1,P56&gt;=$W$9,$W$1),$W$1))))))))))))))),IF(AND($N$2&gt;=$T$2,$N$2&lt;=$U$2),IF(P56&gt;=$W$2,$W$1,$V$1),IF(AND($N$2&gt;=$T$3,$N$2&lt;$U$3),IF(P56&gt;=$W$3,$W$1,$V$1),IF(AND($N$2&gt;=$T$4,$N$2&lt;$U$4),IF(P56&gt;=$W$4,$W$1,$V$1),IF(AND($N$2&gt;=$T$5,$N$2&lt;$U$5),IF(P56&gt;=$W$5,$W$1,$V$1),IF(AND($N$2&gt;=$T$6,$N$2&lt;$U$6),IF(P56&gt;=$W$6,$W$1,$V$1),IF(AND($N$2&gt;=$T$7,$N$2&lt;$U$7),IF(P56&gt;=$W$7,$W$1,$V$1),IF(AND($N$2&gt;=$T$8,$N$2&lt;$U$8),IF(P56&gt;=$W$8,$W$1,$V$1),IF(AND($N$2&gt;=$T$9,$N$2&lt;$U$9),IF(P56&gt;=$W$9,$W$1,$V$1),""))))))))),"")</f>
        <v>#NAME?</v>
      </c>
      <c r="M56" s="9" t="e">
        <f t="array" aca="1" ref="M56" ca="1">IF(E56&lt;&gt;"",IF(AND(E56&lt;&gt;"GR",E56&gt;=40,J56&gt;=30),_xlfn.IFS(Q56&gt;=$AG$2,$AD$19,Q56&gt;=$AG$3,$AC$19,Q56&gt;=$AG$4,$AB$19,Q56&gt;=$AG$5,$AA$19,Q56&gt;=$AG$6,$Z$19,Q56&gt;=$AG$7,$Y$19,Q56&gt;=$AG$8,$X$19,Q56&gt;=$AG$9,$V$19),L56),"")</f>
        <v>#NAME?</v>
      </c>
      <c r="N56" s="9"/>
      <c r="O56" s="9"/>
      <c r="P56" s="9">
        <f t="shared" si="2"/>
        <v>57</v>
      </c>
      <c r="Q56" s="9">
        <f t="shared" si="3"/>
        <v>57</v>
      </c>
      <c r="R56" s="9">
        <f t="shared" si="4"/>
        <v>0.71</v>
      </c>
    </row>
    <row r="57" spans="1:18" x14ac:dyDescent="0.25">
      <c r="A57" s="3" t="s">
        <v>8</v>
      </c>
      <c r="B57" s="3">
        <v>56</v>
      </c>
      <c r="C57" s="3">
        <v>47</v>
      </c>
      <c r="D57" s="3">
        <v>63</v>
      </c>
      <c r="E57" s="3" t="s">
        <v>34</v>
      </c>
      <c r="F57" s="22">
        <f t="shared" si="5"/>
        <v>63</v>
      </c>
      <c r="G57" s="22">
        <f t="shared" si="6"/>
        <v>47</v>
      </c>
      <c r="H57" s="22">
        <f t="shared" si="7"/>
        <v>63</v>
      </c>
      <c r="I57" s="9">
        <f t="shared" si="8"/>
        <v>56.599999999999994</v>
      </c>
      <c r="J57" s="9">
        <f t="shared" si="0"/>
        <v>56.6</v>
      </c>
      <c r="K57" s="10">
        <f t="shared" si="1"/>
        <v>3203.5599999999995</v>
      </c>
      <c r="L57" s="9" t="e">
        <f t="array" aca="1" ref="L57" ca="1">IF(D57&lt;&gt;"",IF(AND(H57&gt;=40,I57&gt;=30),IF(AND($N$2&gt;=$T$2,$N$2&lt;=$U$2),_xlfn.IFS(P57&gt;=$AD$2,$AD$1,P57&gt;=$AC$2,$AC$1,P57&gt;=$AB$2,$AB$1,P57&gt;=$AA$2,$AA$1,P57&gt;=$Z$2,$Z$1,P57&gt;=$Y$2,$Y$1,P57&gt;=$X$2,$X$1,P57&gt;=$W$2,$W$1,P57&lt;$W$2,$V$1),(IF(AND($N$2&gt;=$T$3,$N$2&lt;$U$3),_xlfn.IFS(P57&gt;=$AD$3,$AD$1,P57&gt;=$AC$3,$AC$1,P57&gt;=$AB$3,$AB$1,P57&gt;=$AA$3,$AA$1,P57&gt;=$Z$3,$Z$1,P57&gt;=$Y$3,$Y$1,P57&gt;=$X$3,$X$1,P57&gt;=$W$3,$W$1,P57&lt;$W$2,$V$1),(IF(AND($N$2&gt;=$T$4,$N$2&lt;$U$4),_xlfn.IFS(P57&gt;=$AD$4,$AD$1,P57&gt;=$AC$4,$AC$1,P57&gt;=$AB$4,$AB$1,P57&gt;=$AA$4,$AA$1,P57&gt;=$Z$4,$Z$1,P57&gt;=$Y$4,$Y$1,P57&gt;=$X$4,$X$1,P57&gt;=$W$4,$W$1,P57&lt;$W$2,$V$1),(IF(AND($N$2&gt;=$T$5,$N$2&lt;$U$5),_xlfn.IFS(P57&gt;=$AD$5,$AD$1,P57&gt;=$AC$5,$AC$1,P57&gt;=$AB$5,$AB$1,P57&gt;=$AA$5,$AA$1,P57&gt;=$Z$5,$Z$1,P57&gt;=$Y$5,$Y$1,P57&gt;=$X$5,$X$1,P57&gt;=$W$5,$W$1,P57&lt;$W$2,$V$1),(IF(AND($N$2&gt;=$T$6,$N$2&lt;$U$6),_xlfn.IFS(P57&gt;=$AD$6,$AD$1,P57&gt;=$AC$6,$AC$1,P57&gt;=$AB$6,$AB$1,P57&gt;=$AA$6,$AA$1,P57&gt;=$Z$6,$Z$1,P57&gt;=$Y$6,$Y$1,P57&gt;=$X$6,$X$1,P57&gt;=$W$6,$W$1,P57&lt;$W$2,$V$1),(IF(AND($N$2&gt;=$T$7,$N$2&lt;$U$7),_xlfn.IFS(P57&gt;=$AD$7,$AD$1,P57&gt;=$AC$7,$AC$1,P57&gt;=$AB$7,$AB$1,P57&gt;=$AA$7,$AA$1,P57&gt;=$Z$7,$Z$1,P57&gt;=$Y$7,$Y$1,P57&gt;=$X$7,$X$1,P57&gt;=$W$7,$W$1,P57&lt;$W$2,$V$1),(IF(AND($N$2&gt;=$T$8,$N$2&lt;$U$8),_xlfn.IFS(P57&gt;=$AD$8,$AD$1,P57&gt;=$AC$8,$AC$1,P57&gt;=$AB$8,$AB$1,P57&gt;=$AA$8,$AA$1,P57&gt;=$Z$8,$Z$1,P57&gt;=$Y$8,$Y$1,P57&gt;=$X$8,$X$1,P57&gt;=$W$8,$W$1,P57&lt;$W$2,$V$1),(IF(AND($N$2&gt;=$T$9,$N$2&lt;$U$9),_xlfn.IFS(P57&gt;=$AD$9,$AD$1,P57&gt;=$AC$9,$AC$1,P57&gt;=$AB$9,$AB$1,P57&gt;=$AA$9,$AA$1,P57&gt;=$Z$9,$Z$1,P57&gt;=$Y$9,$Y$1,P57&gt;=$X$9,$X$1,P57&gt;=$W$9,$W$1),$W$1))))))))))))))),IF(AND($N$2&gt;=$T$2,$N$2&lt;=$U$2),IF(P57&gt;=$W$2,$W$1,$V$1),IF(AND($N$2&gt;=$T$3,$N$2&lt;$U$3),IF(P57&gt;=$W$3,$W$1,$V$1),IF(AND($N$2&gt;=$T$4,$N$2&lt;$U$4),IF(P57&gt;=$W$4,$W$1,$V$1),IF(AND($N$2&gt;=$T$5,$N$2&lt;$U$5),IF(P57&gt;=$W$5,$W$1,$V$1),IF(AND($N$2&gt;=$T$6,$N$2&lt;$U$6),IF(P57&gt;=$W$6,$W$1,$V$1),IF(AND($N$2&gt;=$T$7,$N$2&lt;$U$7),IF(P57&gt;=$W$7,$W$1,$V$1),IF(AND($N$2&gt;=$T$8,$N$2&lt;$U$8),IF(P57&gt;=$W$8,$W$1,$V$1),IF(AND($N$2&gt;=$T$9,$N$2&lt;$U$9),IF(P57&gt;=$W$9,$W$1,$V$1),""))))))))),"")</f>
        <v>#NAME?</v>
      </c>
      <c r="M57" s="9" t="e">
        <f t="array" aca="1" ref="M57" ca="1">IF(E57&lt;&gt;"",IF(AND(E57&lt;&gt;"GR",E57&gt;=40,J57&gt;=30),_xlfn.IFS(Q57&gt;=$AG$2,$AD$19,Q57&gt;=$AG$3,$AC$19,Q57&gt;=$AG$4,$AB$19,Q57&gt;=$AG$5,$AA$19,Q57&gt;=$AG$6,$Z$19,Q57&gt;=$AG$7,$Y$19,Q57&gt;=$AG$8,$X$19,Q57&gt;=$AG$9,$V$19),L57),"")</f>
        <v>#NAME?</v>
      </c>
      <c r="N57" s="9"/>
      <c r="O57" s="9"/>
      <c r="P57" s="9">
        <f t="shared" si="2"/>
        <v>57</v>
      </c>
      <c r="Q57" s="9">
        <f t="shared" si="3"/>
        <v>57</v>
      </c>
      <c r="R57" s="9">
        <f t="shared" si="4"/>
        <v>0.68</v>
      </c>
    </row>
    <row r="58" spans="1:18" x14ac:dyDescent="0.25">
      <c r="A58" s="3" t="s">
        <v>8</v>
      </c>
      <c r="B58" s="3">
        <v>57</v>
      </c>
      <c r="C58" s="3">
        <v>27</v>
      </c>
      <c r="D58" s="3">
        <v>76</v>
      </c>
      <c r="E58" s="3" t="s">
        <v>34</v>
      </c>
      <c r="F58" s="22">
        <f t="shared" si="5"/>
        <v>76</v>
      </c>
      <c r="G58" s="22">
        <f t="shared" si="6"/>
        <v>27</v>
      </c>
      <c r="H58" s="22">
        <f t="shared" si="7"/>
        <v>76</v>
      </c>
      <c r="I58" s="9">
        <f t="shared" si="8"/>
        <v>56.400000000000006</v>
      </c>
      <c r="J58" s="9">
        <f t="shared" si="0"/>
        <v>56.4</v>
      </c>
      <c r="K58" s="10">
        <f t="shared" si="1"/>
        <v>3180.9600000000005</v>
      </c>
      <c r="L58" s="9" t="e">
        <f t="array" aca="1" ref="L58" ca="1">IF(D58&lt;&gt;"",IF(AND(H58&gt;=40,I58&gt;=30),IF(AND($N$2&gt;=$T$2,$N$2&lt;=$U$2),_xlfn.IFS(P58&gt;=$AD$2,$AD$1,P58&gt;=$AC$2,$AC$1,P58&gt;=$AB$2,$AB$1,P58&gt;=$AA$2,$AA$1,P58&gt;=$Z$2,$Z$1,P58&gt;=$Y$2,$Y$1,P58&gt;=$X$2,$X$1,P58&gt;=$W$2,$W$1,P58&lt;$W$2,$V$1),(IF(AND($N$2&gt;=$T$3,$N$2&lt;$U$3),_xlfn.IFS(P58&gt;=$AD$3,$AD$1,P58&gt;=$AC$3,$AC$1,P58&gt;=$AB$3,$AB$1,P58&gt;=$AA$3,$AA$1,P58&gt;=$Z$3,$Z$1,P58&gt;=$Y$3,$Y$1,P58&gt;=$X$3,$X$1,P58&gt;=$W$3,$W$1,P58&lt;$W$2,$V$1),(IF(AND($N$2&gt;=$T$4,$N$2&lt;$U$4),_xlfn.IFS(P58&gt;=$AD$4,$AD$1,P58&gt;=$AC$4,$AC$1,P58&gt;=$AB$4,$AB$1,P58&gt;=$AA$4,$AA$1,P58&gt;=$Z$4,$Z$1,P58&gt;=$Y$4,$Y$1,P58&gt;=$X$4,$X$1,P58&gt;=$W$4,$W$1,P58&lt;$W$2,$V$1),(IF(AND($N$2&gt;=$T$5,$N$2&lt;$U$5),_xlfn.IFS(P58&gt;=$AD$5,$AD$1,P58&gt;=$AC$5,$AC$1,P58&gt;=$AB$5,$AB$1,P58&gt;=$AA$5,$AA$1,P58&gt;=$Z$5,$Z$1,P58&gt;=$Y$5,$Y$1,P58&gt;=$X$5,$X$1,P58&gt;=$W$5,$W$1,P58&lt;$W$2,$V$1),(IF(AND($N$2&gt;=$T$6,$N$2&lt;$U$6),_xlfn.IFS(P58&gt;=$AD$6,$AD$1,P58&gt;=$AC$6,$AC$1,P58&gt;=$AB$6,$AB$1,P58&gt;=$AA$6,$AA$1,P58&gt;=$Z$6,$Z$1,P58&gt;=$Y$6,$Y$1,P58&gt;=$X$6,$X$1,P58&gt;=$W$6,$W$1,P58&lt;$W$2,$V$1),(IF(AND($N$2&gt;=$T$7,$N$2&lt;$U$7),_xlfn.IFS(P58&gt;=$AD$7,$AD$1,P58&gt;=$AC$7,$AC$1,P58&gt;=$AB$7,$AB$1,P58&gt;=$AA$7,$AA$1,P58&gt;=$Z$7,$Z$1,P58&gt;=$Y$7,$Y$1,P58&gt;=$X$7,$X$1,P58&gt;=$W$7,$W$1,P58&lt;$W$2,$V$1),(IF(AND($N$2&gt;=$T$8,$N$2&lt;$U$8),_xlfn.IFS(P58&gt;=$AD$8,$AD$1,P58&gt;=$AC$8,$AC$1,P58&gt;=$AB$8,$AB$1,P58&gt;=$AA$8,$AA$1,P58&gt;=$Z$8,$Z$1,P58&gt;=$Y$8,$Y$1,P58&gt;=$X$8,$X$1,P58&gt;=$W$8,$W$1,P58&lt;$W$2,$V$1),(IF(AND($N$2&gt;=$T$9,$N$2&lt;$U$9),_xlfn.IFS(P58&gt;=$AD$9,$AD$1,P58&gt;=$AC$9,$AC$1,P58&gt;=$AB$9,$AB$1,P58&gt;=$AA$9,$AA$1,P58&gt;=$Z$9,$Z$1,P58&gt;=$Y$9,$Y$1,P58&gt;=$X$9,$X$1,P58&gt;=$W$9,$W$1),$W$1))))))))))))))),IF(AND($N$2&gt;=$T$2,$N$2&lt;=$U$2),IF(P58&gt;=$W$2,$W$1,$V$1),IF(AND($N$2&gt;=$T$3,$N$2&lt;$U$3),IF(P58&gt;=$W$3,$W$1,$V$1),IF(AND($N$2&gt;=$T$4,$N$2&lt;$U$4),IF(P58&gt;=$W$4,$W$1,$V$1),IF(AND($N$2&gt;=$T$5,$N$2&lt;$U$5),IF(P58&gt;=$W$5,$W$1,$V$1),IF(AND($N$2&gt;=$T$6,$N$2&lt;$U$6),IF(P58&gt;=$W$6,$W$1,$V$1),IF(AND($N$2&gt;=$T$7,$N$2&lt;$U$7),IF(P58&gt;=$W$7,$W$1,$V$1),IF(AND($N$2&gt;=$T$8,$N$2&lt;$U$8),IF(P58&gt;=$W$8,$W$1,$V$1),IF(AND($N$2&gt;=$T$9,$N$2&lt;$U$9),IF(P58&gt;=$W$9,$W$1,$V$1),""))))))))),"")</f>
        <v>#NAME?</v>
      </c>
      <c r="M58" s="9" t="e">
        <f t="array" aca="1" ref="M58" ca="1">IF(E58&lt;&gt;"",IF(AND(E58&lt;&gt;"GR",E58&gt;=40,J58&gt;=30),_xlfn.IFS(Q58&gt;=$AG$2,$AD$19,Q58&gt;=$AG$3,$AC$19,Q58&gt;=$AG$4,$AB$19,Q58&gt;=$AG$5,$AA$19,Q58&gt;=$AG$6,$Z$19,Q58&gt;=$AG$7,$Y$19,Q58&gt;=$AG$8,$X$19,Q58&gt;=$AG$9,$V$19),L58),"")</f>
        <v>#NAME?</v>
      </c>
      <c r="N58" s="9"/>
      <c r="O58" s="9"/>
      <c r="P58" s="9">
        <f t="shared" si="2"/>
        <v>57</v>
      </c>
      <c r="Q58" s="9">
        <f t="shared" si="3"/>
        <v>57</v>
      </c>
      <c r="R58" s="9">
        <f t="shared" si="4"/>
        <v>0.66</v>
      </c>
    </row>
    <row r="59" spans="1:18" x14ac:dyDescent="0.25">
      <c r="A59" s="3" t="s">
        <v>8</v>
      </c>
      <c r="B59" s="3">
        <v>58</v>
      </c>
      <c r="C59" s="3">
        <v>45</v>
      </c>
      <c r="D59" s="3">
        <v>64</v>
      </c>
      <c r="E59" s="3" t="s">
        <v>34</v>
      </c>
      <c r="F59" s="22">
        <f t="shared" si="5"/>
        <v>64</v>
      </c>
      <c r="G59" s="22">
        <f t="shared" si="6"/>
        <v>45</v>
      </c>
      <c r="H59" s="22">
        <f t="shared" si="7"/>
        <v>64</v>
      </c>
      <c r="I59" s="9">
        <f t="shared" si="8"/>
        <v>56.4</v>
      </c>
      <c r="J59" s="9">
        <f t="shared" si="0"/>
        <v>56.4</v>
      </c>
      <c r="K59" s="10">
        <f t="shared" si="1"/>
        <v>3180.96</v>
      </c>
      <c r="L59" s="9" t="e">
        <f t="array" aca="1" ref="L59" ca="1">IF(D59&lt;&gt;"",IF(AND(H59&gt;=40,I59&gt;=30),IF(AND($N$2&gt;=$T$2,$N$2&lt;=$U$2),_xlfn.IFS(P59&gt;=$AD$2,$AD$1,P59&gt;=$AC$2,$AC$1,P59&gt;=$AB$2,$AB$1,P59&gt;=$AA$2,$AA$1,P59&gt;=$Z$2,$Z$1,P59&gt;=$Y$2,$Y$1,P59&gt;=$X$2,$X$1,P59&gt;=$W$2,$W$1,P59&lt;$W$2,$V$1),(IF(AND($N$2&gt;=$T$3,$N$2&lt;$U$3),_xlfn.IFS(P59&gt;=$AD$3,$AD$1,P59&gt;=$AC$3,$AC$1,P59&gt;=$AB$3,$AB$1,P59&gt;=$AA$3,$AA$1,P59&gt;=$Z$3,$Z$1,P59&gt;=$Y$3,$Y$1,P59&gt;=$X$3,$X$1,P59&gt;=$W$3,$W$1,P59&lt;$W$2,$V$1),(IF(AND($N$2&gt;=$T$4,$N$2&lt;$U$4),_xlfn.IFS(P59&gt;=$AD$4,$AD$1,P59&gt;=$AC$4,$AC$1,P59&gt;=$AB$4,$AB$1,P59&gt;=$AA$4,$AA$1,P59&gt;=$Z$4,$Z$1,P59&gt;=$Y$4,$Y$1,P59&gt;=$X$4,$X$1,P59&gt;=$W$4,$W$1,P59&lt;$W$2,$V$1),(IF(AND($N$2&gt;=$T$5,$N$2&lt;$U$5),_xlfn.IFS(P59&gt;=$AD$5,$AD$1,P59&gt;=$AC$5,$AC$1,P59&gt;=$AB$5,$AB$1,P59&gt;=$AA$5,$AA$1,P59&gt;=$Z$5,$Z$1,P59&gt;=$Y$5,$Y$1,P59&gt;=$X$5,$X$1,P59&gt;=$W$5,$W$1,P59&lt;$W$2,$V$1),(IF(AND($N$2&gt;=$T$6,$N$2&lt;$U$6),_xlfn.IFS(P59&gt;=$AD$6,$AD$1,P59&gt;=$AC$6,$AC$1,P59&gt;=$AB$6,$AB$1,P59&gt;=$AA$6,$AA$1,P59&gt;=$Z$6,$Z$1,P59&gt;=$Y$6,$Y$1,P59&gt;=$X$6,$X$1,P59&gt;=$W$6,$W$1,P59&lt;$W$2,$V$1),(IF(AND($N$2&gt;=$T$7,$N$2&lt;$U$7),_xlfn.IFS(P59&gt;=$AD$7,$AD$1,P59&gt;=$AC$7,$AC$1,P59&gt;=$AB$7,$AB$1,P59&gt;=$AA$7,$AA$1,P59&gt;=$Z$7,$Z$1,P59&gt;=$Y$7,$Y$1,P59&gt;=$X$7,$X$1,P59&gt;=$W$7,$W$1,P59&lt;$W$2,$V$1),(IF(AND($N$2&gt;=$T$8,$N$2&lt;$U$8),_xlfn.IFS(P59&gt;=$AD$8,$AD$1,P59&gt;=$AC$8,$AC$1,P59&gt;=$AB$8,$AB$1,P59&gt;=$AA$8,$AA$1,P59&gt;=$Z$8,$Z$1,P59&gt;=$Y$8,$Y$1,P59&gt;=$X$8,$X$1,P59&gt;=$W$8,$W$1,P59&lt;$W$2,$V$1),(IF(AND($N$2&gt;=$T$9,$N$2&lt;$U$9),_xlfn.IFS(P59&gt;=$AD$9,$AD$1,P59&gt;=$AC$9,$AC$1,P59&gt;=$AB$9,$AB$1,P59&gt;=$AA$9,$AA$1,P59&gt;=$Z$9,$Z$1,P59&gt;=$Y$9,$Y$1,P59&gt;=$X$9,$X$1,P59&gt;=$W$9,$W$1),$W$1))))))))))))))),IF(AND($N$2&gt;=$T$2,$N$2&lt;=$U$2),IF(P59&gt;=$W$2,$W$1,$V$1),IF(AND($N$2&gt;=$T$3,$N$2&lt;$U$3),IF(P59&gt;=$W$3,$W$1,$V$1),IF(AND($N$2&gt;=$T$4,$N$2&lt;$U$4),IF(P59&gt;=$W$4,$W$1,$V$1),IF(AND($N$2&gt;=$T$5,$N$2&lt;$U$5),IF(P59&gt;=$W$5,$W$1,$V$1),IF(AND($N$2&gt;=$T$6,$N$2&lt;$U$6),IF(P59&gt;=$W$6,$W$1,$V$1),IF(AND($N$2&gt;=$T$7,$N$2&lt;$U$7),IF(P59&gt;=$W$7,$W$1,$V$1),IF(AND($N$2&gt;=$T$8,$N$2&lt;$U$8),IF(P59&gt;=$W$8,$W$1,$V$1),IF(AND($N$2&gt;=$T$9,$N$2&lt;$U$9),IF(P59&gt;=$W$9,$W$1,$V$1),""))))))))),"")</f>
        <v>#NAME?</v>
      </c>
      <c r="M59" s="9" t="e">
        <f t="array" aca="1" ref="M59" ca="1">IF(E59&lt;&gt;"",IF(AND(E59&lt;&gt;"GR",E59&gt;=40,J59&gt;=30),_xlfn.IFS(Q59&gt;=$AG$2,$AD$19,Q59&gt;=$AG$3,$AC$19,Q59&gt;=$AG$4,$AB$19,Q59&gt;=$AG$5,$AA$19,Q59&gt;=$AG$6,$Z$19,Q59&gt;=$AG$7,$Y$19,Q59&gt;=$AG$8,$X$19,Q59&gt;=$AG$9,$V$19),L59),"")</f>
        <v>#NAME?</v>
      </c>
      <c r="N59" s="9"/>
      <c r="O59" s="9"/>
      <c r="P59" s="9">
        <f t="shared" si="2"/>
        <v>57</v>
      </c>
      <c r="Q59" s="9">
        <f t="shared" si="3"/>
        <v>57</v>
      </c>
      <c r="R59" s="9">
        <f t="shared" si="4"/>
        <v>0.66</v>
      </c>
    </row>
    <row r="60" spans="1:18" x14ac:dyDescent="0.25">
      <c r="A60" s="3" t="s">
        <v>8</v>
      </c>
      <c r="B60" s="3">
        <v>59</v>
      </c>
      <c r="C60" s="3">
        <v>43</v>
      </c>
      <c r="D60" s="3">
        <v>65</v>
      </c>
      <c r="E60" s="3" t="s">
        <v>34</v>
      </c>
      <c r="F60" s="22">
        <f t="shared" si="5"/>
        <v>65</v>
      </c>
      <c r="G60" s="22">
        <f t="shared" si="6"/>
        <v>43</v>
      </c>
      <c r="H60" s="22">
        <f t="shared" si="7"/>
        <v>65</v>
      </c>
      <c r="I60" s="9">
        <f t="shared" si="8"/>
        <v>56.2</v>
      </c>
      <c r="J60" s="9">
        <f t="shared" si="0"/>
        <v>56.2</v>
      </c>
      <c r="K60" s="10">
        <f t="shared" si="1"/>
        <v>3158.4400000000005</v>
      </c>
      <c r="L60" s="9" t="e">
        <f t="array" aca="1" ref="L60" ca="1">IF(D60&lt;&gt;"",IF(AND(H60&gt;=40,I60&gt;=30),IF(AND($N$2&gt;=$T$2,$N$2&lt;=$U$2),_xlfn.IFS(P60&gt;=$AD$2,$AD$1,P60&gt;=$AC$2,$AC$1,P60&gt;=$AB$2,$AB$1,P60&gt;=$AA$2,$AA$1,P60&gt;=$Z$2,$Z$1,P60&gt;=$Y$2,$Y$1,P60&gt;=$X$2,$X$1,P60&gt;=$W$2,$W$1,P60&lt;$W$2,$V$1),(IF(AND($N$2&gt;=$T$3,$N$2&lt;$U$3),_xlfn.IFS(P60&gt;=$AD$3,$AD$1,P60&gt;=$AC$3,$AC$1,P60&gt;=$AB$3,$AB$1,P60&gt;=$AA$3,$AA$1,P60&gt;=$Z$3,$Z$1,P60&gt;=$Y$3,$Y$1,P60&gt;=$X$3,$X$1,P60&gt;=$W$3,$W$1,P60&lt;$W$2,$V$1),(IF(AND($N$2&gt;=$T$4,$N$2&lt;$U$4),_xlfn.IFS(P60&gt;=$AD$4,$AD$1,P60&gt;=$AC$4,$AC$1,P60&gt;=$AB$4,$AB$1,P60&gt;=$AA$4,$AA$1,P60&gt;=$Z$4,$Z$1,P60&gt;=$Y$4,$Y$1,P60&gt;=$X$4,$X$1,P60&gt;=$W$4,$W$1,P60&lt;$W$2,$V$1),(IF(AND($N$2&gt;=$T$5,$N$2&lt;$U$5),_xlfn.IFS(P60&gt;=$AD$5,$AD$1,P60&gt;=$AC$5,$AC$1,P60&gt;=$AB$5,$AB$1,P60&gt;=$AA$5,$AA$1,P60&gt;=$Z$5,$Z$1,P60&gt;=$Y$5,$Y$1,P60&gt;=$X$5,$X$1,P60&gt;=$W$5,$W$1,P60&lt;$W$2,$V$1),(IF(AND($N$2&gt;=$T$6,$N$2&lt;$U$6),_xlfn.IFS(P60&gt;=$AD$6,$AD$1,P60&gt;=$AC$6,$AC$1,P60&gt;=$AB$6,$AB$1,P60&gt;=$AA$6,$AA$1,P60&gt;=$Z$6,$Z$1,P60&gt;=$Y$6,$Y$1,P60&gt;=$X$6,$X$1,P60&gt;=$W$6,$W$1,P60&lt;$W$2,$V$1),(IF(AND($N$2&gt;=$T$7,$N$2&lt;$U$7),_xlfn.IFS(P60&gt;=$AD$7,$AD$1,P60&gt;=$AC$7,$AC$1,P60&gt;=$AB$7,$AB$1,P60&gt;=$AA$7,$AA$1,P60&gt;=$Z$7,$Z$1,P60&gt;=$Y$7,$Y$1,P60&gt;=$X$7,$X$1,P60&gt;=$W$7,$W$1,P60&lt;$W$2,$V$1),(IF(AND($N$2&gt;=$T$8,$N$2&lt;$U$8),_xlfn.IFS(P60&gt;=$AD$8,$AD$1,P60&gt;=$AC$8,$AC$1,P60&gt;=$AB$8,$AB$1,P60&gt;=$AA$8,$AA$1,P60&gt;=$Z$8,$Z$1,P60&gt;=$Y$8,$Y$1,P60&gt;=$X$8,$X$1,P60&gt;=$W$8,$W$1,P60&lt;$W$2,$V$1),(IF(AND($N$2&gt;=$T$9,$N$2&lt;$U$9),_xlfn.IFS(P60&gt;=$AD$9,$AD$1,P60&gt;=$AC$9,$AC$1,P60&gt;=$AB$9,$AB$1,P60&gt;=$AA$9,$AA$1,P60&gt;=$Z$9,$Z$1,P60&gt;=$Y$9,$Y$1,P60&gt;=$X$9,$X$1,P60&gt;=$W$9,$W$1),$W$1))))))))))))))),IF(AND($N$2&gt;=$T$2,$N$2&lt;=$U$2),IF(P60&gt;=$W$2,$W$1,$V$1),IF(AND($N$2&gt;=$T$3,$N$2&lt;$U$3),IF(P60&gt;=$W$3,$W$1,$V$1),IF(AND($N$2&gt;=$T$4,$N$2&lt;$U$4),IF(P60&gt;=$W$4,$W$1,$V$1),IF(AND($N$2&gt;=$T$5,$N$2&lt;$U$5),IF(P60&gt;=$W$5,$W$1,$V$1),IF(AND($N$2&gt;=$T$6,$N$2&lt;$U$6),IF(P60&gt;=$W$6,$W$1,$V$1),IF(AND($N$2&gt;=$T$7,$N$2&lt;$U$7),IF(P60&gt;=$W$7,$W$1,$V$1),IF(AND($N$2&gt;=$T$8,$N$2&lt;$U$8),IF(P60&gt;=$W$8,$W$1,$V$1),IF(AND($N$2&gt;=$T$9,$N$2&lt;$U$9),IF(P60&gt;=$W$9,$W$1,$V$1),""))))))))),"")</f>
        <v>#NAME?</v>
      </c>
      <c r="M60" s="9" t="e">
        <f t="array" aca="1" ref="M60" ca="1">IF(E60&lt;&gt;"",IF(AND(E60&lt;&gt;"GR",E60&gt;=40,J60&gt;=30),_xlfn.IFS(Q60&gt;=$AG$2,$AD$19,Q60&gt;=$AG$3,$AC$19,Q60&gt;=$AG$4,$AB$19,Q60&gt;=$AG$5,$AA$19,Q60&gt;=$AG$6,$Z$19,Q60&gt;=$AG$7,$Y$19,Q60&gt;=$AG$8,$X$19,Q60&gt;=$AG$9,$V$19),L60),"")</f>
        <v>#NAME?</v>
      </c>
      <c r="N60" s="9"/>
      <c r="O60" s="9"/>
      <c r="P60" s="9">
        <f t="shared" si="2"/>
        <v>57</v>
      </c>
      <c r="Q60" s="9">
        <f t="shared" si="3"/>
        <v>57</v>
      </c>
      <c r="R60" s="9">
        <f t="shared" si="4"/>
        <v>0.65</v>
      </c>
    </row>
    <row r="61" spans="1:18" x14ac:dyDescent="0.25">
      <c r="A61" s="3" t="s">
        <v>8</v>
      </c>
      <c r="B61" s="3">
        <v>60</v>
      </c>
      <c r="C61" s="3">
        <v>38</v>
      </c>
      <c r="D61" s="3">
        <v>68</v>
      </c>
      <c r="E61" s="3" t="s">
        <v>34</v>
      </c>
      <c r="F61" s="22">
        <f t="shared" si="5"/>
        <v>68</v>
      </c>
      <c r="G61" s="22">
        <f t="shared" si="6"/>
        <v>38</v>
      </c>
      <c r="H61" s="22">
        <f t="shared" si="7"/>
        <v>68</v>
      </c>
      <c r="I61" s="9">
        <f t="shared" si="8"/>
        <v>56</v>
      </c>
      <c r="J61" s="9">
        <f t="shared" si="0"/>
        <v>56</v>
      </c>
      <c r="K61" s="10">
        <f t="shared" si="1"/>
        <v>3136</v>
      </c>
      <c r="L61" s="9" t="e">
        <f t="array" aca="1" ref="L61" ca="1">IF(D61&lt;&gt;"",IF(AND(H61&gt;=40,I61&gt;=30),IF(AND($N$2&gt;=$T$2,$N$2&lt;=$U$2),_xlfn.IFS(P61&gt;=$AD$2,$AD$1,P61&gt;=$AC$2,$AC$1,P61&gt;=$AB$2,$AB$1,P61&gt;=$AA$2,$AA$1,P61&gt;=$Z$2,$Z$1,P61&gt;=$Y$2,$Y$1,P61&gt;=$X$2,$X$1,P61&gt;=$W$2,$W$1,P61&lt;$W$2,$V$1),(IF(AND($N$2&gt;=$T$3,$N$2&lt;$U$3),_xlfn.IFS(P61&gt;=$AD$3,$AD$1,P61&gt;=$AC$3,$AC$1,P61&gt;=$AB$3,$AB$1,P61&gt;=$AA$3,$AA$1,P61&gt;=$Z$3,$Z$1,P61&gt;=$Y$3,$Y$1,P61&gt;=$X$3,$X$1,P61&gt;=$W$3,$W$1,P61&lt;$W$2,$V$1),(IF(AND($N$2&gt;=$T$4,$N$2&lt;$U$4),_xlfn.IFS(P61&gt;=$AD$4,$AD$1,P61&gt;=$AC$4,$AC$1,P61&gt;=$AB$4,$AB$1,P61&gt;=$AA$4,$AA$1,P61&gt;=$Z$4,$Z$1,P61&gt;=$Y$4,$Y$1,P61&gt;=$X$4,$X$1,P61&gt;=$W$4,$W$1,P61&lt;$W$2,$V$1),(IF(AND($N$2&gt;=$T$5,$N$2&lt;$U$5),_xlfn.IFS(P61&gt;=$AD$5,$AD$1,P61&gt;=$AC$5,$AC$1,P61&gt;=$AB$5,$AB$1,P61&gt;=$AA$5,$AA$1,P61&gt;=$Z$5,$Z$1,P61&gt;=$Y$5,$Y$1,P61&gt;=$X$5,$X$1,P61&gt;=$W$5,$W$1,P61&lt;$W$2,$V$1),(IF(AND($N$2&gt;=$T$6,$N$2&lt;$U$6),_xlfn.IFS(P61&gt;=$AD$6,$AD$1,P61&gt;=$AC$6,$AC$1,P61&gt;=$AB$6,$AB$1,P61&gt;=$AA$6,$AA$1,P61&gt;=$Z$6,$Z$1,P61&gt;=$Y$6,$Y$1,P61&gt;=$X$6,$X$1,P61&gt;=$W$6,$W$1,P61&lt;$W$2,$V$1),(IF(AND($N$2&gt;=$T$7,$N$2&lt;$U$7),_xlfn.IFS(P61&gt;=$AD$7,$AD$1,P61&gt;=$AC$7,$AC$1,P61&gt;=$AB$7,$AB$1,P61&gt;=$AA$7,$AA$1,P61&gt;=$Z$7,$Z$1,P61&gt;=$Y$7,$Y$1,P61&gt;=$X$7,$X$1,P61&gt;=$W$7,$W$1,P61&lt;$W$2,$V$1),(IF(AND($N$2&gt;=$T$8,$N$2&lt;$U$8),_xlfn.IFS(P61&gt;=$AD$8,$AD$1,P61&gt;=$AC$8,$AC$1,P61&gt;=$AB$8,$AB$1,P61&gt;=$AA$8,$AA$1,P61&gt;=$Z$8,$Z$1,P61&gt;=$Y$8,$Y$1,P61&gt;=$X$8,$X$1,P61&gt;=$W$8,$W$1,P61&lt;$W$2,$V$1),(IF(AND($N$2&gt;=$T$9,$N$2&lt;$U$9),_xlfn.IFS(P61&gt;=$AD$9,$AD$1,P61&gt;=$AC$9,$AC$1,P61&gt;=$AB$9,$AB$1,P61&gt;=$AA$9,$AA$1,P61&gt;=$Z$9,$Z$1,P61&gt;=$Y$9,$Y$1,P61&gt;=$X$9,$X$1,P61&gt;=$W$9,$W$1),$W$1))))))))))))))),IF(AND($N$2&gt;=$T$2,$N$2&lt;=$U$2),IF(P61&gt;=$W$2,$W$1,$V$1),IF(AND($N$2&gt;=$T$3,$N$2&lt;$U$3),IF(P61&gt;=$W$3,$W$1,$V$1),IF(AND($N$2&gt;=$T$4,$N$2&lt;$U$4),IF(P61&gt;=$W$4,$W$1,$V$1),IF(AND($N$2&gt;=$T$5,$N$2&lt;$U$5),IF(P61&gt;=$W$5,$W$1,$V$1),IF(AND($N$2&gt;=$T$6,$N$2&lt;$U$6),IF(P61&gt;=$W$6,$W$1,$V$1),IF(AND($N$2&gt;=$T$7,$N$2&lt;$U$7),IF(P61&gt;=$W$7,$W$1,$V$1),IF(AND($N$2&gt;=$T$8,$N$2&lt;$U$8),IF(P61&gt;=$W$8,$W$1,$V$1),IF(AND($N$2&gt;=$T$9,$N$2&lt;$U$9),IF(P61&gt;=$W$9,$W$1,$V$1),""))))))))),"")</f>
        <v>#NAME?</v>
      </c>
      <c r="M61" s="9" t="e">
        <f t="array" aca="1" ref="M61" ca="1">IF(E61&lt;&gt;"",IF(AND(E61&lt;&gt;"GR",E61&gt;=40,J61&gt;=30),_xlfn.IFS(Q61&gt;=$AG$2,$AD$19,Q61&gt;=$AG$3,$AC$19,Q61&gt;=$AG$4,$AB$19,Q61&gt;=$AG$5,$AA$19,Q61&gt;=$AG$6,$Z$19,Q61&gt;=$AG$7,$Y$19,Q61&gt;=$AG$8,$X$19,Q61&gt;=$AG$9,$V$19),L61),"")</f>
        <v>#NAME?</v>
      </c>
      <c r="N61" s="9"/>
      <c r="O61" s="9"/>
      <c r="P61" s="9">
        <f t="shared" si="2"/>
        <v>56</v>
      </c>
      <c r="Q61" s="9">
        <f t="shared" si="3"/>
        <v>56</v>
      </c>
      <c r="R61" s="9">
        <f t="shared" si="4"/>
        <v>0.64</v>
      </c>
    </row>
    <row r="62" spans="1:18" x14ac:dyDescent="0.25">
      <c r="A62" s="3" t="s">
        <v>8</v>
      </c>
      <c r="B62" s="3">
        <v>61</v>
      </c>
      <c r="C62" s="3">
        <v>29</v>
      </c>
      <c r="D62" s="3">
        <v>74</v>
      </c>
      <c r="E62" s="3" t="s">
        <v>34</v>
      </c>
      <c r="F62" s="22">
        <f t="shared" si="5"/>
        <v>74</v>
      </c>
      <c r="G62" s="22">
        <f t="shared" si="6"/>
        <v>29</v>
      </c>
      <c r="H62" s="22">
        <f t="shared" si="7"/>
        <v>74</v>
      </c>
      <c r="I62" s="9">
        <f t="shared" si="8"/>
        <v>56</v>
      </c>
      <c r="J62" s="9">
        <f t="shared" si="0"/>
        <v>56</v>
      </c>
      <c r="K62" s="10">
        <f t="shared" si="1"/>
        <v>3136</v>
      </c>
      <c r="L62" s="9" t="e">
        <f t="array" aca="1" ref="L62" ca="1">IF(D62&lt;&gt;"",IF(AND(H62&gt;=40,I62&gt;=30),IF(AND($N$2&gt;=$T$2,$N$2&lt;=$U$2),_xlfn.IFS(P62&gt;=$AD$2,$AD$1,P62&gt;=$AC$2,$AC$1,P62&gt;=$AB$2,$AB$1,P62&gt;=$AA$2,$AA$1,P62&gt;=$Z$2,$Z$1,P62&gt;=$Y$2,$Y$1,P62&gt;=$X$2,$X$1,P62&gt;=$W$2,$W$1,P62&lt;$W$2,$V$1),(IF(AND($N$2&gt;=$T$3,$N$2&lt;$U$3),_xlfn.IFS(P62&gt;=$AD$3,$AD$1,P62&gt;=$AC$3,$AC$1,P62&gt;=$AB$3,$AB$1,P62&gt;=$AA$3,$AA$1,P62&gt;=$Z$3,$Z$1,P62&gt;=$Y$3,$Y$1,P62&gt;=$X$3,$X$1,P62&gt;=$W$3,$W$1,P62&lt;$W$2,$V$1),(IF(AND($N$2&gt;=$T$4,$N$2&lt;$U$4),_xlfn.IFS(P62&gt;=$AD$4,$AD$1,P62&gt;=$AC$4,$AC$1,P62&gt;=$AB$4,$AB$1,P62&gt;=$AA$4,$AA$1,P62&gt;=$Z$4,$Z$1,P62&gt;=$Y$4,$Y$1,P62&gt;=$X$4,$X$1,P62&gt;=$W$4,$W$1,P62&lt;$W$2,$V$1),(IF(AND($N$2&gt;=$T$5,$N$2&lt;$U$5),_xlfn.IFS(P62&gt;=$AD$5,$AD$1,P62&gt;=$AC$5,$AC$1,P62&gt;=$AB$5,$AB$1,P62&gt;=$AA$5,$AA$1,P62&gt;=$Z$5,$Z$1,P62&gt;=$Y$5,$Y$1,P62&gt;=$X$5,$X$1,P62&gt;=$W$5,$W$1,P62&lt;$W$2,$V$1),(IF(AND($N$2&gt;=$T$6,$N$2&lt;$U$6),_xlfn.IFS(P62&gt;=$AD$6,$AD$1,P62&gt;=$AC$6,$AC$1,P62&gt;=$AB$6,$AB$1,P62&gt;=$AA$6,$AA$1,P62&gt;=$Z$6,$Z$1,P62&gt;=$Y$6,$Y$1,P62&gt;=$X$6,$X$1,P62&gt;=$W$6,$W$1,P62&lt;$W$2,$V$1),(IF(AND($N$2&gt;=$T$7,$N$2&lt;$U$7),_xlfn.IFS(P62&gt;=$AD$7,$AD$1,P62&gt;=$AC$7,$AC$1,P62&gt;=$AB$7,$AB$1,P62&gt;=$AA$7,$AA$1,P62&gt;=$Z$7,$Z$1,P62&gt;=$Y$7,$Y$1,P62&gt;=$X$7,$X$1,P62&gt;=$W$7,$W$1,P62&lt;$W$2,$V$1),(IF(AND($N$2&gt;=$T$8,$N$2&lt;$U$8),_xlfn.IFS(P62&gt;=$AD$8,$AD$1,P62&gt;=$AC$8,$AC$1,P62&gt;=$AB$8,$AB$1,P62&gt;=$AA$8,$AA$1,P62&gt;=$Z$8,$Z$1,P62&gt;=$Y$8,$Y$1,P62&gt;=$X$8,$X$1,P62&gt;=$W$8,$W$1,P62&lt;$W$2,$V$1),(IF(AND($N$2&gt;=$T$9,$N$2&lt;$U$9),_xlfn.IFS(P62&gt;=$AD$9,$AD$1,P62&gt;=$AC$9,$AC$1,P62&gt;=$AB$9,$AB$1,P62&gt;=$AA$9,$AA$1,P62&gt;=$Z$9,$Z$1,P62&gt;=$Y$9,$Y$1,P62&gt;=$X$9,$X$1,P62&gt;=$W$9,$W$1),$W$1))))))))))))))),IF(AND($N$2&gt;=$T$2,$N$2&lt;=$U$2),IF(P62&gt;=$W$2,$W$1,$V$1),IF(AND($N$2&gt;=$T$3,$N$2&lt;$U$3),IF(P62&gt;=$W$3,$W$1,$V$1),IF(AND($N$2&gt;=$T$4,$N$2&lt;$U$4),IF(P62&gt;=$W$4,$W$1,$V$1),IF(AND($N$2&gt;=$T$5,$N$2&lt;$U$5),IF(P62&gt;=$W$5,$W$1,$V$1),IF(AND($N$2&gt;=$T$6,$N$2&lt;$U$6),IF(P62&gt;=$W$6,$W$1,$V$1),IF(AND($N$2&gt;=$T$7,$N$2&lt;$U$7),IF(P62&gt;=$W$7,$W$1,$V$1),IF(AND($N$2&gt;=$T$8,$N$2&lt;$U$8),IF(P62&gt;=$W$8,$W$1,$V$1),IF(AND($N$2&gt;=$T$9,$N$2&lt;$U$9),IF(P62&gt;=$W$9,$W$1,$V$1),""))))))))),"")</f>
        <v>#NAME?</v>
      </c>
      <c r="M62" s="9" t="e">
        <f t="array" aca="1" ref="M62" ca="1">IF(E62&lt;&gt;"",IF(AND(E62&lt;&gt;"GR",E62&gt;=40,J62&gt;=30),_xlfn.IFS(Q62&gt;=$AG$2,$AD$19,Q62&gt;=$AG$3,$AC$19,Q62&gt;=$AG$4,$AB$19,Q62&gt;=$AG$5,$AA$19,Q62&gt;=$AG$6,$Z$19,Q62&gt;=$AG$7,$Y$19,Q62&gt;=$AG$8,$X$19,Q62&gt;=$AG$9,$V$19),L62),"")</f>
        <v>#NAME?</v>
      </c>
      <c r="N62" s="9"/>
      <c r="O62" s="9"/>
      <c r="P62" s="9">
        <f t="shared" si="2"/>
        <v>56</v>
      </c>
      <c r="Q62" s="9">
        <f t="shared" si="3"/>
        <v>56</v>
      </c>
      <c r="R62" s="9">
        <f t="shared" si="4"/>
        <v>0.64</v>
      </c>
    </row>
    <row r="63" spans="1:18" x14ac:dyDescent="0.25">
      <c r="A63" s="3" t="s">
        <v>8</v>
      </c>
      <c r="B63" s="3">
        <v>62</v>
      </c>
      <c r="C63" s="3">
        <v>42</v>
      </c>
      <c r="D63" s="3">
        <v>65</v>
      </c>
      <c r="E63" s="3" t="s">
        <v>34</v>
      </c>
      <c r="F63" s="22">
        <f t="shared" si="5"/>
        <v>65</v>
      </c>
      <c r="G63" s="22">
        <f t="shared" si="6"/>
        <v>42</v>
      </c>
      <c r="H63" s="22">
        <f t="shared" si="7"/>
        <v>65</v>
      </c>
      <c r="I63" s="9">
        <f t="shared" si="8"/>
        <v>55.8</v>
      </c>
      <c r="J63" s="9">
        <f t="shared" si="0"/>
        <v>55.8</v>
      </c>
      <c r="K63" s="10">
        <f t="shared" si="1"/>
        <v>3113.64</v>
      </c>
      <c r="L63" s="9" t="e">
        <f t="array" aca="1" ref="L63" ca="1">IF(D63&lt;&gt;"",IF(AND(H63&gt;=40,I63&gt;=30),IF(AND($N$2&gt;=$T$2,$N$2&lt;=$U$2),_xlfn.IFS(P63&gt;=$AD$2,$AD$1,P63&gt;=$AC$2,$AC$1,P63&gt;=$AB$2,$AB$1,P63&gt;=$AA$2,$AA$1,P63&gt;=$Z$2,$Z$1,P63&gt;=$Y$2,$Y$1,P63&gt;=$X$2,$X$1,P63&gt;=$W$2,$W$1,P63&lt;$W$2,$V$1),(IF(AND($N$2&gt;=$T$3,$N$2&lt;$U$3),_xlfn.IFS(P63&gt;=$AD$3,$AD$1,P63&gt;=$AC$3,$AC$1,P63&gt;=$AB$3,$AB$1,P63&gt;=$AA$3,$AA$1,P63&gt;=$Z$3,$Z$1,P63&gt;=$Y$3,$Y$1,P63&gt;=$X$3,$X$1,P63&gt;=$W$3,$W$1,P63&lt;$W$2,$V$1),(IF(AND($N$2&gt;=$T$4,$N$2&lt;$U$4),_xlfn.IFS(P63&gt;=$AD$4,$AD$1,P63&gt;=$AC$4,$AC$1,P63&gt;=$AB$4,$AB$1,P63&gt;=$AA$4,$AA$1,P63&gt;=$Z$4,$Z$1,P63&gt;=$Y$4,$Y$1,P63&gt;=$X$4,$X$1,P63&gt;=$W$4,$W$1,P63&lt;$W$2,$V$1),(IF(AND($N$2&gt;=$T$5,$N$2&lt;$U$5),_xlfn.IFS(P63&gt;=$AD$5,$AD$1,P63&gt;=$AC$5,$AC$1,P63&gt;=$AB$5,$AB$1,P63&gt;=$AA$5,$AA$1,P63&gt;=$Z$5,$Z$1,P63&gt;=$Y$5,$Y$1,P63&gt;=$X$5,$X$1,P63&gt;=$W$5,$W$1,P63&lt;$W$2,$V$1),(IF(AND($N$2&gt;=$T$6,$N$2&lt;$U$6),_xlfn.IFS(P63&gt;=$AD$6,$AD$1,P63&gt;=$AC$6,$AC$1,P63&gt;=$AB$6,$AB$1,P63&gt;=$AA$6,$AA$1,P63&gt;=$Z$6,$Z$1,P63&gt;=$Y$6,$Y$1,P63&gt;=$X$6,$X$1,P63&gt;=$W$6,$W$1,P63&lt;$W$2,$V$1),(IF(AND($N$2&gt;=$T$7,$N$2&lt;$U$7),_xlfn.IFS(P63&gt;=$AD$7,$AD$1,P63&gt;=$AC$7,$AC$1,P63&gt;=$AB$7,$AB$1,P63&gt;=$AA$7,$AA$1,P63&gt;=$Z$7,$Z$1,P63&gt;=$Y$7,$Y$1,P63&gt;=$X$7,$X$1,P63&gt;=$W$7,$W$1,P63&lt;$W$2,$V$1),(IF(AND($N$2&gt;=$T$8,$N$2&lt;$U$8),_xlfn.IFS(P63&gt;=$AD$8,$AD$1,P63&gt;=$AC$8,$AC$1,P63&gt;=$AB$8,$AB$1,P63&gt;=$AA$8,$AA$1,P63&gt;=$Z$8,$Z$1,P63&gt;=$Y$8,$Y$1,P63&gt;=$X$8,$X$1,P63&gt;=$W$8,$W$1,P63&lt;$W$2,$V$1),(IF(AND($N$2&gt;=$T$9,$N$2&lt;$U$9),_xlfn.IFS(P63&gt;=$AD$9,$AD$1,P63&gt;=$AC$9,$AC$1,P63&gt;=$AB$9,$AB$1,P63&gt;=$AA$9,$AA$1,P63&gt;=$Z$9,$Z$1,P63&gt;=$Y$9,$Y$1,P63&gt;=$X$9,$X$1,P63&gt;=$W$9,$W$1),$W$1))))))))))))))),IF(AND($N$2&gt;=$T$2,$N$2&lt;=$U$2),IF(P63&gt;=$W$2,$W$1,$V$1),IF(AND($N$2&gt;=$T$3,$N$2&lt;$U$3),IF(P63&gt;=$W$3,$W$1,$V$1),IF(AND($N$2&gt;=$T$4,$N$2&lt;$U$4),IF(P63&gt;=$W$4,$W$1,$V$1),IF(AND($N$2&gt;=$T$5,$N$2&lt;$U$5),IF(P63&gt;=$W$5,$W$1,$V$1),IF(AND($N$2&gt;=$T$6,$N$2&lt;$U$6),IF(P63&gt;=$W$6,$W$1,$V$1),IF(AND($N$2&gt;=$T$7,$N$2&lt;$U$7),IF(P63&gt;=$W$7,$W$1,$V$1),IF(AND($N$2&gt;=$T$8,$N$2&lt;$U$8),IF(P63&gt;=$W$8,$W$1,$V$1),IF(AND($N$2&gt;=$T$9,$N$2&lt;$U$9),IF(P63&gt;=$W$9,$W$1,$V$1),""))))))))),"")</f>
        <v>#NAME?</v>
      </c>
      <c r="M63" s="9" t="e">
        <f t="array" aca="1" ref="M63" ca="1">IF(E63&lt;&gt;"",IF(AND(E63&lt;&gt;"GR",E63&gt;=40,J63&gt;=30),_xlfn.IFS(Q63&gt;=$AG$2,$AD$19,Q63&gt;=$AG$3,$AC$19,Q63&gt;=$AG$4,$AB$19,Q63&gt;=$AG$5,$AA$19,Q63&gt;=$AG$6,$Z$19,Q63&gt;=$AG$7,$Y$19,Q63&gt;=$AG$8,$X$19,Q63&gt;=$AG$9,$V$19),L63),"")</f>
        <v>#NAME?</v>
      </c>
      <c r="N63" s="9"/>
      <c r="O63" s="9"/>
      <c r="P63" s="9">
        <f t="shared" si="2"/>
        <v>56</v>
      </c>
      <c r="Q63" s="9">
        <f t="shared" si="3"/>
        <v>56</v>
      </c>
      <c r="R63" s="9">
        <f t="shared" si="4"/>
        <v>0.62</v>
      </c>
    </row>
    <row r="64" spans="1:18" x14ac:dyDescent="0.25">
      <c r="A64" s="3" t="s">
        <v>8</v>
      </c>
      <c r="B64" s="3">
        <v>63</v>
      </c>
      <c r="C64" s="3">
        <v>54</v>
      </c>
      <c r="D64" s="3">
        <v>57</v>
      </c>
      <c r="E64" s="3" t="s">
        <v>34</v>
      </c>
      <c r="F64" s="22">
        <f t="shared" si="5"/>
        <v>57</v>
      </c>
      <c r="G64" s="22">
        <f t="shared" si="6"/>
        <v>54</v>
      </c>
      <c r="H64" s="22">
        <f t="shared" si="7"/>
        <v>57</v>
      </c>
      <c r="I64" s="9">
        <f t="shared" si="8"/>
        <v>55.8</v>
      </c>
      <c r="J64" s="9">
        <f t="shared" si="0"/>
        <v>55.8</v>
      </c>
      <c r="K64" s="10">
        <f t="shared" si="1"/>
        <v>3113.64</v>
      </c>
      <c r="L64" s="9" t="e">
        <f t="array" aca="1" ref="L64" ca="1">IF(D64&lt;&gt;"",IF(AND(H64&gt;=40,I64&gt;=30),IF(AND($N$2&gt;=$T$2,$N$2&lt;=$U$2),_xlfn.IFS(P64&gt;=$AD$2,$AD$1,P64&gt;=$AC$2,$AC$1,P64&gt;=$AB$2,$AB$1,P64&gt;=$AA$2,$AA$1,P64&gt;=$Z$2,$Z$1,P64&gt;=$Y$2,$Y$1,P64&gt;=$X$2,$X$1,P64&gt;=$W$2,$W$1,P64&lt;$W$2,$V$1),(IF(AND($N$2&gt;=$T$3,$N$2&lt;$U$3),_xlfn.IFS(P64&gt;=$AD$3,$AD$1,P64&gt;=$AC$3,$AC$1,P64&gt;=$AB$3,$AB$1,P64&gt;=$AA$3,$AA$1,P64&gt;=$Z$3,$Z$1,P64&gt;=$Y$3,$Y$1,P64&gt;=$X$3,$X$1,P64&gt;=$W$3,$W$1,P64&lt;$W$2,$V$1),(IF(AND($N$2&gt;=$T$4,$N$2&lt;$U$4),_xlfn.IFS(P64&gt;=$AD$4,$AD$1,P64&gt;=$AC$4,$AC$1,P64&gt;=$AB$4,$AB$1,P64&gt;=$AA$4,$AA$1,P64&gt;=$Z$4,$Z$1,P64&gt;=$Y$4,$Y$1,P64&gt;=$X$4,$X$1,P64&gt;=$W$4,$W$1,P64&lt;$W$2,$V$1),(IF(AND($N$2&gt;=$T$5,$N$2&lt;$U$5),_xlfn.IFS(P64&gt;=$AD$5,$AD$1,P64&gt;=$AC$5,$AC$1,P64&gt;=$AB$5,$AB$1,P64&gt;=$AA$5,$AA$1,P64&gt;=$Z$5,$Z$1,P64&gt;=$Y$5,$Y$1,P64&gt;=$X$5,$X$1,P64&gt;=$W$5,$W$1,P64&lt;$W$2,$V$1),(IF(AND($N$2&gt;=$T$6,$N$2&lt;$U$6),_xlfn.IFS(P64&gt;=$AD$6,$AD$1,P64&gt;=$AC$6,$AC$1,P64&gt;=$AB$6,$AB$1,P64&gt;=$AA$6,$AA$1,P64&gt;=$Z$6,$Z$1,P64&gt;=$Y$6,$Y$1,P64&gt;=$X$6,$X$1,P64&gt;=$W$6,$W$1,P64&lt;$W$2,$V$1),(IF(AND($N$2&gt;=$T$7,$N$2&lt;$U$7),_xlfn.IFS(P64&gt;=$AD$7,$AD$1,P64&gt;=$AC$7,$AC$1,P64&gt;=$AB$7,$AB$1,P64&gt;=$AA$7,$AA$1,P64&gt;=$Z$7,$Z$1,P64&gt;=$Y$7,$Y$1,P64&gt;=$X$7,$X$1,P64&gt;=$W$7,$W$1,P64&lt;$W$2,$V$1),(IF(AND($N$2&gt;=$T$8,$N$2&lt;$U$8),_xlfn.IFS(P64&gt;=$AD$8,$AD$1,P64&gt;=$AC$8,$AC$1,P64&gt;=$AB$8,$AB$1,P64&gt;=$AA$8,$AA$1,P64&gt;=$Z$8,$Z$1,P64&gt;=$Y$8,$Y$1,P64&gt;=$X$8,$X$1,P64&gt;=$W$8,$W$1,P64&lt;$W$2,$V$1),(IF(AND($N$2&gt;=$T$9,$N$2&lt;$U$9),_xlfn.IFS(P64&gt;=$AD$9,$AD$1,P64&gt;=$AC$9,$AC$1,P64&gt;=$AB$9,$AB$1,P64&gt;=$AA$9,$AA$1,P64&gt;=$Z$9,$Z$1,P64&gt;=$Y$9,$Y$1,P64&gt;=$X$9,$X$1,P64&gt;=$W$9,$W$1),$W$1))))))))))))))),IF(AND($N$2&gt;=$T$2,$N$2&lt;=$U$2),IF(P64&gt;=$W$2,$W$1,$V$1),IF(AND($N$2&gt;=$T$3,$N$2&lt;$U$3),IF(P64&gt;=$W$3,$W$1,$V$1),IF(AND($N$2&gt;=$T$4,$N$2&lt;$U$4),IF(P64&gt;=$W$4,$W$1,$V$1),IF(AND($N$2&gt;=$T$5,$N$2&lt;$U$5),IF(P64&gt;=$W$5,$W$1,$V$1),IF(AND($N$2&gt;=$T$6,$N$2&lt;$U$6),IF(P64&gt;=$W$6,$W$1,$V$1),IF(AND($N$2&gt;=$T$7,$N$2&lt;$U$7),IF(P64&gt;=$W$7,$W$1,$V$1),IF(AND($N$2&gt;=$T$8,$N$2&lt;$U$8),IF(P64&gt;=$W$8,$W$1,$V$1),IF(AND($N$2&gt;=$T$9,$N$2&lt;$U$9),IF(P64&gt;=$W$9,$W$1,$V$1),""))))))))),"")</f>
        <v>#NAME?</v>
      </c>
      <c r="M64" s="9" t="e">
        <f t="array" aca="1" ref="M64" ca="1">IF(E64&lt;&gt;"",IF(AND(E64&lt;&gt;"GR",E64&gt;=40,J64&gt;=30),_xlfn.IFS(Q64&gt;=$AG$2,$AD$19,Q64&gt;=$AG$3,$AC$19,Q64&gt;=$AG$4,$AB$19,Q64&gt;=$AG$5,$AA$19,Q64&gt;=$AG$6,$Z$19,Q64&gt;=$AG$7,$Y$19,Q64&gt;=$AG$8,$X$19,Q64&gt;=$AG$9,$V$19),L64),"")</f>
        <v>#NAME?</v>
      </c>
      <c r="N64" s="9"/>
      <c r="O64" s="9"/>
      <c r="P64" s="9">
        <f t="shared" si="2"/>
        <v>56</v>
      </c>
      <c r="Q64" s="9">
        <f t="shared" si="3"/>
        <v>56</v>
      </c>
      <c r="R64" s="9">
        <f t="shared" si="4"/>
        <v>0.62</v>
      </c>
    </row>
    <row r="65" spans="1:18" x14ac:dyDescent="0.25">
      <c r="A65" s="3" t="s">
        <v>8</v>
      </c>
      <c r="B65" s="3">
        <v>64</v>
      </c>
      <c r="C65" s="3">
        <v>21</v>
      </c>
      <c r="D65" s="3">
        <v>79</v>
      </c>
      <c r="E65" s="3" t="s">
        <v>34</v>
      </c>
      <c r="F65" s="22">
        <f t="shared" si="5"/>
        <v>79</v>
      </c>
      <c r="G65" s="22">
        <f t="shared" si="6"/>
        <v>21</v>
      </c>
      <c r="H65" s="22">
        <f t="shared" si="7"/>
        <v>79</v>
      </c>
      <c r="I65" s="9">
        <f t="shared" si="8"/>
        <v>55.8</v>
      </c>
      <c r="J65" s="9">
        <f t="shared" si="0"/>
        <v>55.8</v>
      </c>
      <c r="K65" s="10">
        <f t="shared" si="1"/>
        <v>3113.64</v>
      </c>
      <c r="L65" s="9" t="e">
        <f t="array" aca="1" ref="L65" ca="1">IF(D65&lt;&gt;"",IF(AND(H65&gt;=40,I65&gt;=30),IF(AND($N$2&gt;=$T$2,$N$2&lt;=$U$2),_xlfn.IFS(P65&gt;=$AD$2,$AD$1,P65&gt;=$AC$2,$AC$1,P65&gt;=$AB$2,$AB$1,P65&gt;=$AA$2,$AA$1,P65&gt;=$Z$2,$Z$1,P65&gt;=$Y$2,$Y$1,P65&gt;=$X$2,$X$1,P65&gt;=$W$2,$W$1,P65&lt;$W$2,$V$1),(IF(AND($N$2&gt;=$T$3,$N$2&lt;$U$3),_xlfn.IFS(P65&gt;=$AD$3,$AD$1,P65&gt;=$AC$3,$AC$1,P65&gt;=$AB$3,$AB$1,P65&gt;=$AA$3,$AA$1,P65&gt;=$Z$3,$Z$1,P65&gt;=$Y$3,$Y$1,P65&gt;=$X$3,$X$1,P65&gt;=$W$3,$W$1,P65&lt;$W$2,$V$1),(IF(AND($N$2&gt;=$T$4,$N$2&lt;$U$4),_xlfn.IFS(P65&gt;=$AD$4,$AD$1,P65&gt;=$AC$4,$AC$1,P65&gt;=$AB$4,$AB$1,P65&gt;=$AA$4,$AA$1,P65&gt;=$Z$4,$Z$1,P65&gt;=$Y$4,$Y$1,P65&gt;=$X$4,$X$1,P65&gt;=$W$4,$W$1,P65&lt;$W$2,$V$1),(IF(AND($N$2&gt;=$T$5,$N$2&lt;$U$5),_xlfn.IFS(P65&gt;=$AD$5,$AD$1,P65&gt;=$AC$5,$AC$1,P65&gt;=$AB$5,$AB$1,P65&gt;=$AA$5,$AA$1,P65&gt;=$Z$5,$Z$1,P65&gt;=$Y$5,$Y$1,P65&gt;=$X$5,$X$1,P65&gt;=$W$5,$W$1,P65&lt;$W$2,$V$1),(IF(AND($N$2&gt;=$T$6,$N$2&lt;$U$6),_xlfn.IFS(P65&gt;=$AD$6,$AD$1,P65&gt;=$AC$6,$AC$1,P65&gt;=$AB$6,$AB$1,P65&gt;=$AA$6,$AA$1,P65&gt;=$Z$6,$Z$1,P65&gt;=$Y$6,$Y$1,P65&gt;=$X$6,$X$1,P65&gt;=$W$6,$W$1,P65&lt;$W$2,$V$1),(IF(AND($N$2&gt;=$T$7,$N$2&lt;$U$7),_xlfn.IFS(P65&gt;=$AD$7,$AD$1,P65&gt;=$AC$7,$AC$1,P65&gt;=$AB$7,$AB$1,P65&gt;=$AA$7,$AA$1,P65&gt;=$Z$7,$Z$1,P65&gt;=$Y$7,$Y$1,P65&gt;=$X$7,$X$1,P65&gt;=$W$7,$W$1,P65&lt;$W$2,$V$1),(IF(AND($N$2&gt;=$T$8,$N$2&lt;$U$8),_xlfn.IFS(P65&gt;=$AD$8,$AD$1,P65&gt;=$AC$8,$AC$1,P65&gt;=$AB$8,$AB$1,P65&gt;=$AA$8,$AA$1,P65&gt;=$Z$8,$Z$1,P65&gt;=$Y$8,$Y$1,P65&gt;=$X$8,$X$1,P65&gt;=$W$8,$W$1,P65&lt;$W$2,$V$1),(IF(AND($N$2&gt;=$T$9,$N$2&lt;$U$9),_xlfn.IFS(P65&gt;=$AD$9,$AD$1,P65&gt;=$AC$9,$AC$1,P65&gt;=$AB$9,$AB$1,P65&gt;=$AA$9,$AA$1,P65&gt;=$Z$9,$Z$1,P65&gt;=$Y$9,$Y$1,P65&gt;=$X$9,$X$1,P65&gt;=$W$9,$W$1),$W$1))))))))))))))),IF(AND($N$2&gt;=$T$2,$N$2&lt;=$U$2),IF(P65&gt;=$W$2,$W$1,$V$1),IF(AND($N$2&gt;=$T$3,$N$2&lt;$U$3),IF(P65&gt;=$W$3,$W$1,$V$1),IF(AND($N$2&gt;=$T$4,$N$2&lt;$U$4),IF(P65&gt;=$W$4,$W$1,$V$1),IF(AND($N$2&gt;=$T$5,$N$2&lt;$U$5),IF(P65&gt;=$W$5,$W$1,$V$1),IF(AND($N$2&gt;=$T$6,$N$2&lt;$U$6),IF(P65&gt;=$W$6,$W$1,$V$1),IF(AND($N$2&gt;=$T$7,$N$2&lt;$U$7),IF(P65&gt;=$W$7,$W$1,$V$1),IF(AND($N$2&gt;=$T$8,$N$2&lt;$U$8),IF(P65&gt;=$W$8,$W$1,$V$1),IF(AND($N$2&gt;=$T$9,$N$2&lt;$U$9),IF(P65&gt;=$W$9,$W$1,$V$1),""))))))))),"")</f>
        <v>#NAME?</v>
      </c>
      <c r="M65" s="9" t="e">
        <f t="array" aca="1" ref="M65" ca="1">IF(E65&lt;&gt;"",IF(AND(E65&lt;&gt;"GR",E65&gt;=40,J65&gt;=30),_xlfn.IFS(Q65&gt;=$AG$2,$AD$19,Q65&gt;=$AG$3,$AC$19,Q65&gt;=$AG$4,$AB$19,Q65&gt;=$AG$5,$AA$19,Q65&gt;=$AG$6,$Z$19,Q65&gt;=$AG$7,$Y$19,Q65&gt;=$AG$8,$X$19,Q65&gt;=$AG$9,$V$19),L65),"")</f>
        <v>#NAME?</v>
      </c>
      <c r="N65" s="9"/>
      <c r="O65" s="9"/>
      <c r="P65" s="9">
        <f t="shared" si="2"/>
        <v>56</v>
      </c>
      <c r="Q65" s="9">
        <f t="shared" si="3"/>
        <v>56</v>
      </c>
      <c r="R65" s="9">
        <f t="shared" si="4"/>
        <v>0.62</v>
      </c>
    </row>
    <row r="66" spans="1:18" x14ac:dyDescent="0.25">
      <c r="A66" s="3" t="s">
        <v>8</v>
      </c>
      <c r="B66" s="3">
        <v>65</v>
      </c>
      <c r="C66" s="3">
        <v>52</v>
      </c>
      <c r="D66" s="3">
        <v>30</v>
      </c>
      <c r="E66" s="3">
        <v>58</v>
      </c>
      <c r="F66" s="22">
        <f t="shared" si="5"/>
        <v>58</v>
      </c>
      <c r="G66" s="22">
        <f t="shared" si="6"/>
        <v>52</v>
      </c>
      <c r="H66" s="22">
        <f t="shared" si="7"/>
        <v>30</v>
      </c>
      <c r="I66" s="9">
        <f t="shared" si="8"/>
        <v>38.799999999999997</v>
      </c>
      <c r="J66" s="9">
        <f t="shared" ref="J66:J129" si="9">IF(E66&lt;&gt;"",ROUND(IF(E66&lt;&gt;"GR",((G66*0.4)+(E66*0.6)),I66),2),"")</f>
        <v>55.6</v>
      </c>
      <c r="K66" s="10">
        <f t="shared" ref="K66:K129" si="10">I66*I66</f>
        <v>1505.4399999999998</v>
      </c>
      <c r="L66" s="9" t="str">
        <f t="array" ref="L66">IF(D66&lt;&gt;"",IF(AND(H66&gt;=40,I66&gt;=30),IF(AND($N$2&gt;=$T$2,$N$2&lt;=$U$2),_xlfn.IFS(P66&gt;=$AD$2,$AD$1,P66&gt;=$AC$2,$AC$1,P66&gt;=$AB$2,$AB$1,P66&gt;=$AA$2,$AA$1,P66&gt;=$Z$2,$Z$1,P66&gt;=$Y$2,$Y$1,P66&gt;=$X$2,$X$1,P66&gt;=$W$2,$W$1,P66&lt;$W$2,$V$1),(IF(AND($N$2&gt;=$T$3,$N$2&lt;$U$3),_xlfn.IFS(P66&gt;=$AD$3,$AD$1,P66&gt;=$AC$3,$AC$1,P66&gt;=$AB$3,$AB$1,P66&gt;=$AA$3,$AA$1,P66&gt;=$Z$3,$Z$1,P66&gt;=$Y$3,$Y$1,P66&gt;=$X$3,$X$1,P66&gt;=$W$3,$W$1,P66&lt;$W$2,$V$1),(IF(AND($N$2&gt;=$T$4,$N$2&lt;$U$4),_xlfn.IFS(P66&gt;=$AD$4,$AD$1,P66&gt;=$AC$4,$AC$1,P66&gt;=$AB$4,$AB$1,P66&gt;=$AA$4,$AA$1,P66&gt;=$Z$4,$Z$1,P66&gt;=$Y$4,$Y$1,P66&gt;=$X$4,$X$1,P66&gt;=$W$4,$W$1,P66&lt;$W$2,$V$1),(IF(AND($N$2&gt;=$T$5,$N$2&lt;$U$5),_xlfn.IFS(P66&gt;=$AD$5,$AD$1,P66&gt;=$AC$5,$AC$1,P66&gt;=$AB$5,$AB$1,P66&gt;=$AA$5,$AA$1,P66&gt;=$Z$5,$Z$1,P66&gt;=$Y$5,$Y$1,P66&gt;=$X$5,$X$1,P66&gt;=$W$5,$W$1,P66&lt;$W$2,$V$1),(IF(AND($N$2&gt;=$T$6,$N$2&lt;$U$6),_xlfn.IFS(P66&gt;=$AD$6,$AD$1,P66&gt;=$AC$6,$AC$1,P66&gt;=$AB$6,$AB$1,P66&gt;=$AA$6,$AA$1,P66&gt;=$Z$6,$Z$1,P66&gt;=$Y$6,$Y$1,P66&gt;=$X$6,$X$1,P66&gt;=$W$6,$W$1,P66&lt;$W$2,$V$1),(IF(AND($N$2&gt;=$T$7,$N$2&lt;$U$7),_xlfn.IFS(P66&gt;=$AD$7,$AD$1,P66&gt;=$AC$7,$AC$1,P66&gt;=$AB$7,$AB$1,P66&gt;=$AA$7,$AA$1,P66&gt;=$Z$7,$Z$1,P66&gt;=$Y$7,$Y$1,P66&gt;=$X$7,$X$1,P66&gt;=$W$7,$W$1,P66&lt;$W$2,$V$1),(IF(AND($N$2&gt;=$T$8,$N$2&lt;$U$8),_xlfn.IFS(P66&gt;=$AD$8,$AD$1,P66&gt;=$AC$8,$AC$1,P66&gt;=$AB$8,$AB$1,P66&gt;=$AA$8,$AA$1,P66&gt;=$Z$8,$Z$1,P66&gt;=$Y$8,$Y$1,P66&gt;=$X$8,$X$1,P66&gt;=$W$8,$W$1,P66&lt;$W$2,$V$1),(IF(AND($N$2&gt;=$T$9,$N$2&lt;$U$9),_xlfn.IFS(P66&gt;=$AD$9,$AD$1,P66&gt;=$AC$9,$AC$1,P66&gt;=$AB$9,$AB$1,P66&gt;=$AA$9,$AA$1,P66&gt;=$Z$9,$Z$1,P66&gt;=$Y$9,$Y$1,P66&gt;=$X$9,$X$1,P66&gt;=$W$9,$W$1),$W$1))))))))))))))),IF(AND($N$2&gt;=$T$2,$N$2&lt;=$U$2),IF(P66&gt;=$W$2,$W$1,$V$1),IF(AND($N$2&gt;=$T$3,$N$2&lt;$U$3),IF(P66&gt;=$W$3,$W$1,$V$1),IF(AND($N$2&gt;=$T$4,$N$2&lt;$U$4),IF(P66&gt;=$W$4,$W$1,$V$1),IF(AND($N$2&gt;=$T$5,$N$2&lt;$U$5),IF(P66&gt;=$W$5,$W$1,$V$1),IF(AND($N$2&gt;=$T$6,$N$2&lt;$U$6),IF(P66&gt;=$W$6,$W$1,$V$1),IF(AND($N$2&gt;=$T$7,$N$2&lt;$U$7),IF(P66&gt;=$W$7,$W$1,$V$1),IF(AND($N$2&gt;=$T$8,$N$2&lt;$U$8),IF(P66&gt;=$W$8,$W$1,$V$1),IF(AND($N$2&gt;=$T$9,$N$2&lt;$U$9),IF(P66&gt;=$W$9,$W$1,$V$1),""))))))))),"")</f>
        <v>FD</v>
      </c>
      <c r="M66" s="9" t="e">
        <f t="array" aca="1" ref="M66" ca="1">IF(E66&lt;&gt;"",IF(AND(E66&lt;&gt;"GR",E66&gt;=40,J66&gt;=30),_xlfn.IFS(Q66&gt;=$AG$2,$AD$19,Q66&gt;=$AG$3,$AC$19,Q66&gt;=$AG$4,$AB$19,Q66&gt;=$AG$5,$AA$19,Q66&gt;=$AG$6,$Z$19,Q66&gt;=$AG$7,$Y$19,Q66&gt;=$AG$8,$X$19,Q66&gt;=$AG$9,$V$19),L66),"")</f>
        <v>#NAME?</v>
      </c>
      <c r="N66" s="9"/>
      <c r="O66" s="9"/>
      <c r="P66" s="9">
        <f t="shared" ref="P66:P129" si="11">IF(I66&gt;0,ROUND((10*((I66-$N$2)/$O$2)+50),0),0)</f>
        <v>45</v>
      </c>
      <c r="Q66" s="9">
        <f t="shared" ref="Q66:Q129" si="12">IF(AND(E66&lt;&gt;"",E66&lt;&gt;"GR"),IF(J66&gt;0,ROUND((10*((J66-$N$2)/$O$2)+50),0),0),P66)</f>
        <v>56</v>
      </c>
      <c r="R66" s="9">
        <f t="shared" ref="R66:R129" si="13">ROUND(((I66-$N$2)/$O$2),2)</f>
        <v>-0.54</v>
      </c>
    </row>
    <row r="67" spans="1:18" x14ac:dyDescent="0.25">
      <c r="A67" s="3" t="s">
        <v>8</v>
      </c>
      <c r="B67" s="3">
        <v>66</v>
      </c>
      <c r="C67" s="3">
        <v>28</v>
      </c>
      <c r="D67" s="3">
        <v>74</v>
      </c>
      <c r="E67" s="3" t="s">
        <v>34</v>
      </c>
      <c r="F67" s="22">
        <f t="shared" ref="F67:F130" si="14">IF(E67="GR",D67,E67)</f>
        <v>74</v>
      </c>
      <c r="G67" s="22">
        <f t="shared" ref="G67:G130" si="15">IF(C67="GR",0,C67)</f>
        <v>28</v>
      </c>
      <c r="H67" s="22">
        <f t="shared" ref="H67:H130" si="16">IF(D67="GR",0,D67)</f>
        <v>74</v>
      </c>
      <c r="I67" s="9">
        <f t="shared" ref="I67:I130" si="17">(G67*0.4)+(H67*0.6)</f>
        <v>55.6</v>
      </c>
      <c r="J67" s="9">
        <f t="shared" si="9"/>
        <v>55.6</v>
      </c>
      <c r="K67" s="10">
        <f t="shared" si="10"/>
        <v>3091.36</v>
      </c>
      <c r="L67" s="9" t="e">
        <f t="array" aca="1" ref="L67" ca="1">IF(D67&lt;&gt;"",IF(AND(H67&gt;=40,I67&gt;=30),IF(AND($N$2&gt;=$T$2,$N$2&lt;=$U$2),_xlfn.IFS(P67&gt;=$AD$2,$AD$1,P67&gt;=$AC$2,$AC$1,P67&gt;=$AB$2,$AB$1,P67&gt;=$AA$2,$AA$1,P67&gt;=$Z$2,$Z$1,P67&gt;=$Y$2,$Y$1,P67&gt;=$X$2,$X$1,P67&gt;=$W$2,$W$1,P67&lt;$W$2,$V$1),(IF(AND($N$2&gt;=$T$3,$N$2&lt;$U$3),_xlfn.IFS(P67&gt;=$AD$3,$AD$1,P67&gt;=$AC$3,$AC$1,P67&gt;=$AB$3,$AB$1,P67&gt;=$AA$3,$AA$1,P67&gt;=$Z$3,$Z$1,P67&gt;=$Y$3,$Y$1,P67&gt;=$X$3,$X$1,P67&gt;=$W$3,$W$1,P67&lt;$W$2,$V$1),(IF(AND($N$2&gt;=$T$4,$N$2&lt;$U$4),_xlfn.IFS(P67&gt;=$AD$4,$AD$1,P67&gt;=$AC$4,$AC$1,P67&gt;=$AB$4,$AB$1,P67&gt;=$AA$4,$AA$1,P67&gt;=$Z$4,$Z$1,P67&gt;=$Y$4,$Y$1,P67&gt;=$X$4,$X$1,P67&gt;=$W$4,$W$1,P67&lt;$W$2,$V$1),(IF(AND($N$2&gt;=$T$5,$N$2&lt;$U$5),_xlfn.IFS(P67&gt;=$AD$5,$AD$1,P67&gt;=$AC$5,$AC$1,P67&gt;=$AB$5,$AB$1,P67&gt;=$AA$5,$AA$1,P67&gt;=$Z$5,$Z$1,P67&gt;=$Y$5,$Y$1,P67&gt;=$X$5,$X$1,P67&gt;=$W$5,$W$1,P67&lt;$W$2,$V$1),(IF(AND($N$2&gt;=$T$6,$N$2&lt;$U$6),_xlfn.IFS(P67&gt;=$AD$6,$AD$1,P67&gt;=$AC$6,$AC$1,P67&gt;=$AB$6,$AB$1,P67&gt;=$AA$6,$AA$1,P67&gt;=$Z$6,$Z$1,P67&gt;=$Y$6,$Y$1,P67&gt;=$X$6,$X$1,P67&gt;=$W$6,$W$1,P67&lt;$W$2,$V$1),(IF(AND($N$2&gt;=$T$7,$N$2&lt;$U$7),_xlfn.IFS(P67&gt;=$AD$7,$AD$1,P67&gt;=$AC$7,$AC$1,P67&gt;=$AB$7,$AB$1,P67&gt;=$AA$7,$AA$1,P67&gt;=$Z$7,$Z$1,P67&gt;=$Y$7,$Y$1,P67&gt;=$X$7,$X$1,P67&gt;=$W$7,$W$1,P67&lt;$W$2,$V$1),(IF(AND($N$2&gt;=$T$8,$N$2&lt;$U$8),_xlfn.IFS(P67&gt;=$AD$8,$AD$1,P67&gt;=$AC$8,$AC$1,P67&gt;=$AB$8,$AB$1,P67&gt;=$AA$8,$AA$1,P67&gt;=$Z$8,$Z$1,P67&gt;=$Y$8,$Y$1,P67&gt;=$X$8,$X$1,P67&gt;=$W$8,$W$1,P67&lt;$W$2,$V$1),(IF(AND($N$2&gt;=$T$9,$N$2&lt;$U$9),_xlfn.IFS(P67&gt;=$AD$9,$AD$1,P67&gt;=$AC$9,$AC$1,P67&gt;=$AB$9,$AB$1,P67&gt;=$AA$9,$AA$1,P67&gt;=$Z$9,$Z$1,P67&gt;=$Y$9,$Y$1,P67&gt;=$X$9,$X$1,P67&gt;=$W$9,$W$1),$W$1))))))))))))))),IF(AND($N$2&gt;=$T$2,$N$2&lt;=$U$2),IF(P67&gt;=$W$2,$W$1,$V$1),IF(AND($N$2&gt;=$T$3,$N$2&lt;$U$3),IF(P67&gt;=$W$3,$W$1,$V$1),IF(AND($N$2&gt;=$T$4,$N$2&lt;$U$4),IF(P67&gt;=$W$4,$W$1,$V$1),IF(AND($N$2&gt;=$T$5,$N$2&lt;$U$5),IF(P67&gt;=$W$5,$W$1,$V$1),IF(AND($N$2&gt;=$T$6,$N$2&lt;$U$6),IF(P67&gt;=$W$6,$W$1,$V$1),IF(AND($N$2&gt;=$T$7,$N$2&lt;$U$7),IF(P67&gt;=$W$7,$W$1,$V$1),IF(AND($N$2&gt;=$T$8,$N$2&lt;$U$8),IF(P67&gt;=$W$8,$W$1,$V$1),IF(AND($N$2&gt;=$T$9,$N$2&lt;$U$9),IF(P67&gt;=$W$9,$W$1,$V$1),""))))))))),"")</f>
        <v>#NAME?</v>
      </c>
      <c r="M67" s="9" t="e">
        <f t="array" aca="1" ref="M67" ca="1">IF(E67&lt;&gt;"",IF(AND(E67&lt;&gt;"GR",E67&gt;=40,J67&gt;=30),_xlfn.IFS(Q67&gt;=$AG$2,$AD$19,Q67&gt;=$AG$3,$AC$19,Q67&gt;=$AG$4,$AB$19,Q67&gt;=$AG$5,$AA$19,Q67&gt;=$AG$6,$Z$19,Q67&gt;=$AG$7,$Y$19,Q67&gt;=$AG$8,$X$19,Q67&gt;=$AG$9,$V$19),L67),"")</f>
        <v>#NAME?</v>
      </c>
      <c r="N67" s="9"/>
      <c r="O67" s="9"/>
      <c r="P67" s="9">
        <f t="shared" si="11"/>
        <v>56</v>
      </c>
      <c r="Q67" s="9">
        <f t="shared" si="12"/>
        <v>56</v>
      </c>
      <c r="R67" s="9">
        <f t="shared" si="13"/>
        <v>0.61</v>
      </c>
    </row>
    <row r="68" spans="1:18" x14ac:dyDescent="0.25">
      <c r="A68" s="3" t="s">
        <v>8</v>
      </c>
      <c r="B68" s="3">
        <v>67</v>
      </c>
      <c r="C68" s="3">
        <v>50</v>
      </c>
      <c r="D68" s="3">
        <v>59</v>
      </c>
      <c r="E68" s="3" t="s">
        <v>34</v>
      </c>
      <c r="F68" s="22">
        <f t="shared" si="14"/>
        <v>59</v>
      </c>
      <c r="G68" s="22">
        <f t="shared" si="15"/>
        <v>50</v>
      </c>
      <c r="H68" s="22">
        <f t="shared" si="16"/>
        <v>59</v>
      </c>
      <c r="I68" s="9">
        <f t="shared" si="17"/>
        <v>55.4</v>
      </c>
      <c r="J68" s="9">
        <f t="shared" si="9"/>
        <v>55.4</v>
      </c>
      <c r="K68" s="10">
        <f t="shared" si="10"/>
        <v>3069.16</v>
      </c>
      <c r="L68" s="9" t="e">
        <f t="array" aca="1" ref="L68" ca="1">IF(D68&lt;&gt;"",IF(AND(H68&gt;=40,I68&gt;=30),IF(AND($N$2&gt;=$T$2,$N$2&lt;=$U$2),_xlfn.IFS(P68&gt;=$AD$2,$AD$1,P68&gt;=$AC$2,$AC$1,P68&gt;=$AB$2,$AB$1,P68&gt;=$AA$2,$AA$1,P68&gt;=$Z$2,$Z$1,P68&gt;=$Y$2,$Y$1,P68&gt;=$X$2,$X$1,P68&gt;=$W$2,$W$1,P68&lt;$W$2,$V$1),(IF(AND($N$2&gt;=$T$3,$N$2&lt;$U$3),_xlfn.IFS(P68&gt;=$AD$3,$AD$1,P68&gt;=$AC$3,$AC$1,P68&gt;=$AB$3,$AB$1,P68&gt;=$AA$3,$AA$1,P68&gt;=$Z$3,$Z$1,P68&gt;=$Y$3,$Y$1,P68&gt;=$X$3,$X$1,P68&gt;=$W$3,$W$1,P68&lt;$W$2,$V$1),(IF(AND($N$2&gt;=$T$4,$N$2&lt;$U$4),_xlfn.IFS(P68&gt;=$AD$4,$AD$1,P68&gt;=$AC$4,$AC$1,P68&gt;=$AB$4,$AB$1,P68&gt;=$AA$4,$AA$1,P68&gt;=$Z$4,$Z$1,P68&gt;=$Y$4,$Y$1,P68&gt;=$X$4,$X$1,P68&gt;=$W$4,$W$1,P68&lt;$W$2,$V$1),(IF(AND($N$2&gt;=$T$5,$N$2&lt;$U$5),_xlfn.IFS(P68&gt;=$AD$5,$AD$1,P68&gt;=$AC$5,$AC$1,P68&gt;=$AB$5,$AB$1,P68&gt;=$AA$5,$AA$1,P68&gt;=$Z$5,$Z$1,P68&gt;=$Y$5,$Y$1,P68&gt;=$X$5,$X$1,P68&gt;=$W$5,$W$1,P68&lt;$W$2,$V$1),(IF(AND($N$2&gt;=$T$6,$N$2&lt;$U$6),_xlfn.IFS(P68&gt;=$AD$6,$AD$1,P68&gt;=$AC$6,$AC$1,P68&gt;=$AB$6,$AB$1,P68&gt;=$AA$6,$AA$1,P68&gt;=$Z$6,$Z$1,P68&gt;=$Y$6,$Y$1,P68&gt;=$X$6,$X$1,P68&gt;=$W$6,$W$1,P68&lt;$W$2,$V$1),(IF(AND($N$2&gt;=$T$7,$N$2&lt;$U$7),_xlfn.IFS(P68&gt;=$AD$7,$AD$1,P68&gt;=$AC$7,$AC$1,P68&gt;=$AB$7,$AB$1,P68&gt;=$AA$7,$AA$1,P68&gt;=$Z$7,$Z$1,P68&gt;=$Y$7,$Y$1,P68&gt;=$X$7,$X$1,P68&gt;=$W$7,$W$1,P68&lt;$W$2,$V$1),(IF(AND($N$2&gt;=$T$8,$N$2&lt;$U$8),_xlfn.IFS(P68&gt;=$AD$8,$AD$1,P68&gt;=$AC$8,$AC$1,P68&gt;=$AB$8,$AB$1,P68&gt;=$AA$8,$AA$1,P68&gt;=$Z$8,$Z$1,P68&gt;=$Y$8,$Y$1,P68&gt;=$X$8,$X$1,P68&gt;=$W$8,$W$1,P68&lt;$W$2,$V$1),(IF(AND($N$2&gt;=$T$9,$N$2&lt;$U$9),_xlfn.IFS(P68&gt;=$AD$9,$AD$1,P68&gt;=$AC$9,$AC$1,P68&gt;=$AB$9,$AB$1,P68&gt;=$AA$9,$AA$1,P68&gt;=$Z$9,$Z$1,P68&gt;=$Y$9,$Y$1,P68&gt;=$X$9,$X$1,P68&gt;=$W$9,$W$1),$W$1))))))))))))))),IF(AND($N$2&gt;=$T$2,$N$2&lt;=$U$2),IF(P68&gt;=$W$2,$W$1,$V$1),IF(AND($N$2&gt;=$T$3,$N$2&lt;$U$3),IF(P68&gt;=$W$3,$W$1,$V$1),IF(AND($N$2&gt;=$T$4,$N$2&lt;$U$4),IF(P68&gt;=$W$4,$W$1,$V$1),IF(AND($N$2&gt;=$T$5,$N$2&lt;$U$5),IF(P68&gt;=$W$5,$W$1,$V$1),IF(AND($N$2&gt;=$T$6,$N$2&lt;$U$6),IF(P68&gt;=$W$6,$W$1,$V$1),IF(AND($N$2&gt;=$T$7,$N$2&lt;$U$7),IF(P68&gt;=$W$7,$W$1,$V$1),IF(AND($N$2&gt;=$T$8,$N$2&lt;$U$8),IF(P68&gt;=$W$8,$W$1,$V$1),IF(AND($N$2&gt;=$T$9,$N$2&lt;$U$9),IF(P68&gt;=$W$9,$W$1,$V$1),""))))))))),"")</f>
        <v>#NAME?</v>
      </c>
      <c r="M68" s="9" t="e">
        <f t="array" aca="1" ref="M68" ca="1">IF(E68&lt;&gt;"",IF(AND(E68&lt;&gt;"GR",E68&gt;=40,J68&gt;=30),_xlfn.IFS(Q68&gt;=$AG$2,$AD$19,Q68&gt;=$AG$3,$AC$19,Q68&gt;=$AG$4,$AB$19,Q68&gt;=$AG$5,$AA$19,Q68&gt;=$AG$6,$Z$19,Q68&gt;=$AG$7,$Y$19,Q68&gt;=$AG$8,$X$19,Q68&gt;=$AG$9,$V$19),L68),"")</f>
        <v>#NAME?</v>
      </c>
      <c r="N68" s="9"/>
      <c r="O68" s="9"/>
      <c r="P68" s="9">
        <f t="shared" si="11"/>
        <v>56</v>
      </c>
      <c r="Q68" s="9">
        <f t="shared" si="12"/>
        <v>56</v>
      </c>
      <c r="R68" s="9">
        <f t="shared" si="13"/>
        <v>0.6</v>
      </c>
    </row>
    <row r="69" spans="1:18" x14ac:dyDescent="0.25">
      <c r="A69" s="3" t="s">
        <v>8</v>
      </c>
      <c r="B69" s="3">
        <v>68</v>
      </c>
      <c r="C69" s="3">
        <v>40</v>
      </c>
      <c r="D69" s="3">
        <v>65</v>
      </c>
      <c r="E69" s="3" t="s">
        <v>34</v>
      </c>
      <c r="F69" s="22">
        <f t="shared" si="14"/>
        <v>65</v>
      </c>
      <c r="G69" s="22">
        <f t="shared" si="15"/>
        <v>40</v>
      </c>
      <c r="H69" s="22">
        <f t="shared" si="16"/>
        <v>65</v>
      </c>
      <c r="I69" s="9">
        <f t="shared" si="17"/>
        <v>55</v>
      </c>
      <c r="J69" s="9">
        <f t="shared" si="9"/>
        <v>55</v>
      </c>
      <c r="K69" s="10">
        <f t="shared" si="10"/>
        <v>3025</v>
      </c>
      <c r="L69" s="9" t="e">
        <f t="array" aca="1" ref="L69" ca="1">IF(D69&lt;&gt;"",IF(AND(H69&gt;=40,I69&gt;=30),IF(AND($N$2&gt;=$T$2,$N$2&lt;=$U$2),_xlfn.IFS(P69&gt;=$AD$2,$AD$1,P69&gt;=$AC$2,$AC$1,P69&gt;=$AB$2,$AB$1,P69&gt;=$AA$2,$AA$1,P69&gt;=$Z$2,$Z$1,P69&gt;=$Y$2,$Y$1,P69&gt;=$X$2,$X$1,P69&gt;=$W$2,$W$1,P69&lt;$W$2,$V$1),(IF(AND($N$2&gt;=$T$3,$N$2&lt;$U$3),_xlfn.IFS(P69&gt;=$AD$3,$AD$1,P69&gt;=$AC$3,$AC$1,P69&gt;=$AB$3,$AB$1,P69&gt;=$AA$3,$AA$1,P69&gt;=$Z$3,$Z$1,P69&gt;=$Y$3,$Y$1,P69&gt;=$X$3,$X$1,P69&gt;=$W$3,$W$1,P69&lt;$W$2,$V$1),(IF(AND($N$2&gt;=$T$4,$N$2&lt;$U$4),_xlfn.IFS(P69&gt;=$AD$4,$AD$1,P69&gt;=$AC$4,$AC$1,P69&gt;=$AB$4,$AB$1,P69&gt;=$AA$4,$AA$1,P69&gt;=$Z$4,$Z$1,P69&gt;=$Y$4,$Y$1,P69&gt;=$X$4,$X$1,P69&gt;=$W$4,$W$1,P69&lt;$W$2,$V$1),(IF(AND($N$2&gt;=$T$5,$N$2&lt;$U$5),_xlfn.IFS(P69&gt;=$AD$5,$AD$1,P69&gt;=$AC$5,$AC$1,P69&gt;=$AB$5,$AB$1,P69&gt;=$AA$5,$AA$1,P69&gt;=$Z$5,$Z$1,P69&gt;=$Y$5,$Y$1,P69&gt;=$X$5,$X$1,P69&gt;=$W$5,$W$1,P69&lt;$W$2,$V$1),(IF(AND($N$2&gt;=$T$6,$N$2&lt;$U$6),_xlfn.IFS(P69&gt;=$AD$6,$AD$1,P69&gt;=$AC$6,$AC$1,P69&gt;=$AB$6,$AB$1,P69&gt;=$AA$6,$AA$1,P69&gt;=$Z$6,$Z$1,P69&gt;=$Y$6,$Y$1,P69&gt;=$X$6,$X$1,P69&gt;=$W$6,$W$1,P69&lt;$W$2,$V$1),(IF(AND($N$2&gt;=$T$7,$N$2&lt;$U$7),_xlfn.IFS(P69&gt;=$AD$7,$AD$1,P69&gt;=$AC$7,$AC$1,P69&gt;=$AB$7,$AB$1,P69&gt;=$AA$7,$AA$1,P69&gt;=$Z$7,$Z$1,P69&gt;=$Y$7,$Y$1,P69&gt;=$X$7,$X$1,P69&gt;=$W$7,$W$1,P69&lt;$W$2,$V$1),(IF(AND($N$2&gt;=$T$8,$N$2&lt;$U$8),_xlfn.IFS(P69&gt;=$AD$8,$AD$1,P69&gt;=$AC$8,$AC$1,P69&gt;=$AB$8,$AB$1,P69&gt;=$AA$8,$AA$1,P69&gt;=$Z$8,$Z$1,P69&gt;=$Y$8,$Y$1,P69&gt;=$X$8,$X$1,P69&gt;=$W$8,$W$1,P69&lt;$W$2,$V$1),(IF(AND($N$2&gt;=$T$9,$N$2&lt;$U$9),_xlfn.IFS(P69&gt;=$AD$9,$AD$1,P69&gt;=$AC$9,$AC$1,P69&gt;=$AB$9,$AB$1,P69&gt;=$AA$9,$AA$1,P69&gt;=$Z$9,$Z$1,P69&gt;=$Y$9,$Y$1,P69&gt;=$X$9,$X$1,P69&gt;=$W$9,$W$1),$W$1))))))))))))))),IF(AND($N$2&gt;=$T$2,$N$2&lt;=$U$2),IF(P69&gt;=$W$2,$W$1,$V$1),IF(AND($N$2&gt;=$T$3,$N$2&lt;$U$3),IF(P69&gt;=$W$3,$W$1,$V$1),IF(AND($N$2&gt;=$T$4,$N$2&lt;$U$4),IF(P69&gt;=$W$4,$W$1,$V$1),IF(AND($N$2&gt;=$T$5,$N$2&lt;$U$5),IF(P69&gt;=$W$5,$W$1,$V$1),IF(AND($N$2&gt;=$T$6,$N$2&lt;$U$6),IF(P69&gt;=$W$6,$W$1,$V$1),IF(AND($N$2&gt;=$T$7,$N$2&lt;$U$7),IF(P69&gt;=$W$7,$W$1,$V$1),IF(AND($N$2&gt;=$T$8,$N$2&lt;$U$8),IF(P69&gt;=$W$8,$W$1,$V$1),IF(AND($N$2&gt;=$T$9,$N$2&lt;$U$9),IF(P69&gt;=$W$9,$W$1,$V$1),""))))))))),"")</f>
        <v>#NAME?</v>
      </c>
      <c r="M69" s="9" t="e">
        <f t="array" aca="1" ref="M69" ca="1">IF(E69&lt;&gt;"",IF(AND(E69&lt;&gt;"GR",E69&gt;=40,J69&gt;=30),_xlfn.IFS(Q69&gt;=$AG$2,$AD$19,Q69&gt;=$AG$3,$AC$19,Q69&gt;=$AG$4,$AB$19,Q69&gt;=$AG$5,$AA$19,Q69&gt;=$AG$6,$Z$19,Q69&gt;=$AG$7,$Y$19,Q69&gt;=$AG$8,$X$19,Q69&gt;=$AG$9,$V$19),L69),"")</f>
        <v>#NAME?</v>
      </c>
      <c r="N69" s="9"/>
      <c r="O69" s="9"/>
      <c r="P69" s="9">
        <f t="shared" si="11"/>
        <v>56</v>
      </c>
      <c r="Q69" s="9">
        <f t="shared" si="12"/>
        <v>56</v>
      </c>
      <c r="R69" s="9">
        <f t="shared" si="13"/>
        <v>0.56999999999999995</v>
      </c>
    </row>
    <row r="70" spans="1:18" x14ac:dyDescent="0.25">
      <c r="A70" s="3" t="s">
        <v>8</v>
      </c>
      <c r="B70" s="3">
        <v>69</v>
      </c>
      <c r="C70" s="3">
        <v>43</v>
      </c>
      <c r="D70" s="3">
        <v>62</v>
      </c>
      <c r="E70" s="3" t="s">
        <v>34</v>
      </c>
      <c r="F70" s="22">
        <f t="shared" si="14"/>
        <v>62</v>
      </c>
      <c r="G70" s="22">
        <f t="shared" si="15"/>
        <v>43</v>
      </c>
      <c r="H70" s="22">
        <f t="shared" si="16"/>
        <v>62</v>
      </c>
      <c r="I70" s="9">
        <f t="shared" si="17"/>
        <v>54.399999999999991</v>
      </c>
      <c r="J70" s="9">
        <f t="shared" si="9"/>
        <v>54.4</v>
      </c>
      <c r="K70" s="10">
        <f t="shared" si="10"/>
        <v>2959.3599999999992</v>
      </c>
      <c r="L70" s="9" t="e">
        <f t="array" aca="1" ref="L70" ca="1">IF(D70&lt;&gt;"",IF(AND(H70&gt;=40,I70&gt;=30),IF(AND($N$2&gt;=$T$2,$N$2&lt;=$U$2),_xlfn.IFS(P70&gt;=$AD$2,$AD$1,P70&gt;=$AC$2,$AC$1,P70&gt;=$AB$2,$AB$1,P70&gt;=$AA$2,$AA$1,P70&gt;=$Z$2,$Z$1,P70&gt;=$Y$2,$Y$1,P70&gt;=$X$2,$X$1,P70&gt;=$W$2,$W$1,P70&lt;$W$2,$V$1),(IF(AND($N$2&gt;=$T$3,$N$2&lt;$U$3),_xlfn.IFS(P70&gt;=$AD$3,$AD$1,P70&gt;=$AC$3,$AC$1,P70&gt;=$AB$3,$AB$1,P70&gt;=$AA$3,$AA$1,P70&gt;=$Z$3,$Z$1,P70&gt;=$Y$3,$Y$1,P70&gt;=$X$3,$X$1,P70&gt;=$W$3,$W$1,P70&lt;$W$2,$V$1),(IF(AND($N$2&gt;=$T$4,$N$2&lt;$U$4),_xlfn.IFS(P70&gt;=$AD$4,$AD$1,P70&gt;=$AC$4,$AC$1,P70&gt;=$AB$4,$AB$1,P70&gt;=$AA$4,$AA$1,P70&gt;=$Z$4,$Z$1,P70&gt;=$Y$4,$Y$1,P70&gt;=$X$4,$X$1,P70&gt;=$W$4,$W$1,P70&lt;$W$2,$V$1),(IF(AND($N$2&gt;=$T$5,$N$2&lt;$U$5),_xlfn.IFS(P70&gt;=$AD$5,$AD$1,P70&gt;=$AC$5,$AC$1,P70&gt;=$AB$5,$AB$1,P70&gt;=$AA$5,$AA$1,P70&gt;=$Z$5,$Z$1,P70&gt;=$Y$5,$Y$1,P70&gt;=$X$5,$X$1,P70&gt;=$W$5,$W$1,P70&lt;$W$2,$V$1),(IF(AND($N$2&gt;=$T$6,$N$2&lt;$U$6),_xlfn.IFS(P70&gt;=$AD$6,$AD$1,P70&gt;=$AC$6,$AC$1,P70&gt;=$AB$6,$AB$1,P70&gt;=$AA$6,$AA$1,P70&gt;=$Z$6,$Z$1,P70&gt;=$Y$6,$Y$1,P70&gt;=$X$6,$X$1,P70&gt;=$W$6,$W$1,P70&lt;$W$2,$V$1),(IF(AND($N$2&gt;=$T$7,$N$2&lt;$U$7),_xlfn.IFS(P70&gt;=$AD$7,$AD$1,P70&gt;=$AC$7,$AC$1,P70&gt;=$AB$7,$AB$1,P70&gt;=$AA$7,$AA$1,P70&gt;=$Z$7,$Z$1,P70&gt;=$Y$7,$Y$1,P70&gt;=$X$7,$X$1,P70&gt;=$W$7,$W$1,P70&lt;$W$2,$V$1),(IF(AND($N$2&gt;=$T$8,$N$2&lt;$U$8),_xlfn.IFS(P70&gt;=$AD$8,$AD$1,P70&gt;=$AC$8,$AC$1,P70&gt;=$AB$8,$AB$1,P70&gt;=$AA$8,$AA$1,P70&gt;=$Z$8,$Z$1,P70&gt;=$Y$8,$Y$1,P70&gt;=$X$8,$X$1,P70&gt;=$W$8,$W$1,P70&lt;$W$2,$V$1),(IF(AND($N$2&gt;=$T$9,$N$2&lt;$U$9),_xlfn.IFS(P70&gt;=$AD$9,$AD$1,P70&gt;=$AC$9,$AC$1,P70&gt;=$AB$9,$AB$1,P70&gt;=$AA$9,$AA$1,P70&gt;=$Z$9,$Z$1,P70&gt;=$Y$9,$Y$1,P70&gt;=$X$9,$X$1,P70&gt;=$W$9,$W$1),$W$1))))))))))))))),IF(AND($N$2&gt;=$T$2,$N$2&lt;=$U$2),IF(P70&gt;=$W$2,$W$1,$V$1),IF(AND($N$2&gt;=$T$3,$N$2&lt;$U$3),IF(P70&gt;=$W$3,$W$1,$V$1),IF(AND($N$2&gt;=$T$4,$N$2&lt;$U$4),IF(P70&gt;=$W$4,$W$1,$V$1),IF(AND($N$2&gt;=$T$5,$N$2&lt;$U$5),IF(P70&gt;=$W$5,$W$1,$V$1),IF(AND($N$2&gt;=$T$6,$N$2&lt;$U$6),IF(P70&gt;=$W$6,$W$1,$V$1),IF(AND($N$2&gt;=$T$7,$N$2&lt;$U$7),IF(P70&gt;=$W$7,$W$1,$V$1),IF(AND($N$2&gt;=$T$8,$N$2&lt;$U$8),IF(P70&gt;=$W$8,$W$1,$V$1),IF(AND($N$2&gt;=$T$9,$N$2&lt;$U$9),IF(P70&gt;=$W$9,$W$1,$V$1),""))))))))),"")</f>
        <v>#NAME?</v>
      </c>
      <c r="M70" s="9" t="e">
        <f t="array" aca="1" ref="M70" ca="1">IF(E70&lt;&gt;"",IF(AND(E70&lt;&gt;"GR",E70&gt;=40,J70&gt;=30),_xlfn.IFS(Q70&gt;=$AG$2,$AD$19,Q70&gt;=$AG$3,$AC$19,Q70&gt;=$AG$4,$AB$19,Q70&gt;=$AG$5,$AA$19,Q70&gt;=$AG$6,$Z$19,Q70&gt;=$AG$7,$Y$19,Q70&gt;=$AG$8,$X$19,Q70&gt;=$AG$9,$V$19),L70),"")</f>
        <v>#NAME?</v>
      </c>
      <c r="N70" s="9"/>
      <c r="O70" s="9"/>
      <c r="P70" s="9">
        <f t="shared" si="11"/>
        <v>55</v>
      </c>
      <c r="Q70" s="9">
        <f t="shared" si="12"/>
        <v>55</v>
      </c>
      <c r="R70" s="9">
        <f t="shared" si="13"/>
        <v>0.53</v>
      </c>
    </row>
    <row r="71" spans="1:18" x14ac:dyDescent="0.25">
      <c r="A71" s="3" t="s">
        <v>8</v>
      </c>
      <c r="B71" s="3">
        <v>70</v>
      </c>
      <c r="C71" s="3">
        <v>18</v>
      </c>
      <c r="D71" s="3">
        <v>78</v>
      </c>
      <c r="E71" s="3" t="s">
        <v>34</v>
      </c>
      <c r="F71" s="22">
        <f t="shared" si="14"/>
        <v>78</v>
      </c>
      <c r="G71" s="22">
        <f t="shared" si="15"/>
        <v>18</v>
      </c>
      <c r="H71" s="22">
        <f t="shared" si="16"/>
        <v>78</v>
      </c>
      <c r="I71" s="9">
        <f t="shared" si="17"/>
        <v>54</v>
      </c>
      <c r="J71" s="9">
        <f t="shared" si="9"/>
        <v>54</v>
      </c>
      <c r="K71" s="10">
        <f t="shared" si="10"/>
        <v>2916</v>
      </c>
      <c r="L71" s="9" t="e">
        <f t="array" aca="1" ref="L71" ca="1">IF(D71&lt;&gt;"",IF(AND(H71&gt;=40,I71&gt;=30),IF(AND($N$2&gt;=$T$2,$N$2&lt;=$U$2),_xlfn.IFS(P71&gt;=$AD$2,$AD$1,P71&gt;=$AC$2,$AC$1,P71&gt;=$AB$2,$AB$1,P71&gt;=$AA$2,$AA$1,P71&gt;=$Z$2,$Z$1,P71&gt;=$Y$2,$Y$1,P71&gt;=$X$2,$X$1,P71&gt;=$W$2,$W$1,P71&lt;$W$2,$V$1),(IF(AND($N$2&gt;=$T$3,$N$2&lt;$U$3),_xlfn.IFS(P71&gt;=$AD$3,$AD$1,P71&gt;=$AC$3,$AC$1,P71&gt;=$AB$3,$AB$1,P71&gt;=$AA$3,$AA$1,P71&gt;=$Z$3,$Z$1,P71&gt;=$Y$3,$Y$1,P71&gt;=$X$3,$X$1,P71&gt;=$W$3,$W$1,P71&lt;$W$2,$V$1),(IF(AND($N$2&gt;=$T$4,$N$2&lt;$U$4),_xlfn.IFS(P71&gt;=$AD$4,$AD$1,P71&gt;=$AC$4,$AC$1,P71&gt;=$AB$4,$AB$1,P71&gt;=$AA$4,$AA$1,P71&gt;=$Z$4,$Z$1,P71&gt;=$Y$4,$Y$1,P71&gt;=$X$4,$X$1,P71&gt;=$W$4,$W$1,P71&lt;$W$2,$V$1),(IF(AND($N$2&gt;=$T$5,$N$2&lt;$U$5),_xlfn.IFS(P71&gt;=$AD$5,$AD$1,P71&gt;=$AC$5,$AC$1,P71&gt;=$AB$5,$AB$1,P71&gt;=$AA$5,$AA$1,P71&gt;=$Z$5,$Z$1,P71&gt;=$Y$5,$Y$1,P71&gt;=$X$5,$X$1,P71&gt;=$W$5,$W$1,P71&lt;$W$2,$V$1),(IF(AND($N$2&gt;=$T$6,$N$2&lt;$U$6),_xlfn.IFS(P71&gt;=$AD$6,$AD$1,P71&gt;=$AC$6,$AC$1,P71&gt;=$AB$6,$AB$1,P71&gt;=$AA$6,$AA$1,P71&gt;=$Z$6,$Z$1,P71&gt;=$Y$6,$Y$1,P71&gt;=$X$6,$X$1,P71&gt;=$W$6,$W$1,P71&lt;$W$2,$V$1),(IF(AND($N$2&gt;=$T$7,$N$2&lt;$U$7),_xlfn.IFS(P71&gt;=$AD$7,$AD$1,P71&gt;=$AC$7,$AC$1,P71&gt;=$AB$7,$AB$1,P71&gt;=$AA$7,$AA$1,P71&gt;=$Z$7,$Z$1,P71&gt;=$Y$7,$Y$1,P71&gt;=$X$7,$X$1,P71&gt;=$W$7,$W$1,P71&lt;$W$2,$V$1),(IF(AND($N$2&gt;=$T$8,$N$2&lt;$U$8),_xlfn.IFS(P71&gt;=$AD$8,$AD$1,P71&gt;=$AC$8,$AC$1,P71&gt;=$AB$8,$AB$1,P71&gt;=$AA$8,$AA$1,P71&gt;=$Z$8,$Z$1,P71&gt;=$Y$8,$Y$1,P71&gt;=$X$8,$X$1,P71&gt;=$W$8,$W$1,P71&lt;$W$2,$V$1),(IF(AND($N$2&gt;=$T$9,$N$2&lt;$U$9),_xlfn.IFS(P71&gt;=$AD$9,$AD$1,P71&gt;=$AC$9,$AC$1,P71&gt;=$AB$9,$AB$1,P71&gt;=$AA$9,$AA$1,P71&gt;=$Z$9,$Z$1,P71&gt;=$Y$9,$Y$1,P71&gt;=$X$9,$X$1,P71&gt;=$W$9,$W$1),$W$1))))))))))))))),IF(AND($N$2&gt;=$T$2,$N$2&lt;=$U$2),IF(P71&gt;=$W$2,$W$1,$V$1),IF(AND($N$2&gt;=$T$3,$N$2&lt;$U$3),IF(P71&gt;=$W$3,$W$1,$V$1),IF(AND($N$2&gt;=$T$4,$N$2&lt;$U$4),IF(P71&gt;=$W$4,$W$1,$V$1),IF(AND($N$2&gt;=$T$5,$N$2&lt;$U$5),IF(P71&gt;=$W$5,$W$1,$V$1),IF(AND($N$2&gt;=$T$6,$N$2&lt;$U$6),IF(P71&gt;=$W$6,$W$1,$V$1),IF(AND($N$2&gt;=$T$7,$N$2&lt;$U$7),IF(P71&gt;=$W$7,$W$1,$V$1),IF(AND($N$2&gt;=$T$8,$N$2&lt;$U$8),IF(P71&gt;=$W$8,$W$1,$V$1),IF(AND($N$2&gt;=$T$9,$N$2&lt;$U$9),IF(P71&gt;=$W$9,$W$1,$V$1),""))))))))),"")</f>
        <v>#NAME?</v>
      </c>
      <c r="M71" s="9" t="e">
        <f t="array" aca="1" ref="M71" ca="1">IF(E71&lt;&gt;"",IF(AND(E71&lt;&gt;"GR",E71&gt;=40,J71&gt;=30),_xlfn.IFS(Q71&gt;=$AG$2,$AD$19,Q71&gt;=$AG$3,$AC$19,Q71&gt;=$AG$4,$AB$19,Q71&gt;=$AG$5,$AA$19,Q71&gt;=$AG$6,$Z$19,Q71&gt;=$AG$7,$Y$19,Q71&gt;=$AG$8,$X$19,Q71&gt;=$AG$9,$V$19),L71),"")</f>
        <v>#NAME?</v>
      </c>
      <c r="N71" s="9"/>
      <c r="O71" s="9"/>
      <c r="P71" s="9">
        <f t="shared" si="11"/>
        <v>55</v>
      </c>
      <c r="Q71" s="9">
        <f t="shared" si="12"/>
        <v>55</v>
      </c>
      <c r="R71" s="9">
        <f t="shared" si="13"/>
        <v>0.5</v>
      </c>
    </row>
    <row r="72" spans="1:18" x14ac:dyDescent="0.25">
      <c r="A72" s="3" t="s">
        <v>8</v>
      </c>
      <c r="B72" s="3">
        <v>71</v>
      </c>
      <c r="C72" s="3">
        <v>40</v>
      </c>
      <c r="D72" s="3">
        <v>63</v>
      </c>
      <c r="E72" s="3" t="s">
        <v>34</v>
      </c>
      <c r="F72" s="22">
        <f t="shared" si="14"/>
        <v>63</v>
      </c>
      <c r="G72" s="22">
        <f t="shared" si="15"/>
        <v>40</v>
      </c>
      <c r="H72" s="22">
        <f t="shared" si="16"/>
        <v>63</v>
      </c>
      <c r="I72" s="9">
        <f t="shared" si="17"/>
        <v>53.8</v>
      </c>
      <c r="J72" s="9">
        <f t="shared" si="9"/>
        <v>53.8</v>
      </c>
      <c r="K72" s="10">
        <f t="shared" si="10"/>
        <v>2894.4399999999996</v>
      </c>
      <c r="L72" s="9" t="e">
        <f t="array" aca="1" ref="L72" ca="1">IF(D72&lt;&gt;"",IF(AND(H72&gt;=40,I72&gt;=30),IF(AND($N$2&gt;=$T$2,$N$2&lt;=$U$2),_xlfn.IFS(P72&gt;=$AD$2,$AD$1,P72&gt;=$AC$2,$AC$1,P72&gt;=$AB$2,$AB$1,P72&gt;=$AA$2,$AA$1,P72&gt;=$Z$2,$Z$1,P72&gt;=$Y$2,$Y$1,P72&gt;=$X$2,$X$1,P72&gt;=$W$2,$W$1,P72&lt;$W$2,$V$1),(IF(AND($N$2&gt;=$T$3,$N$2&lt;$U$3),_xlfn.IFS(P72&gt;=$AD$3,$AD$1,P72&gt;=$AC$3,$AC$1,P72&gt;=$AB$3,$AB$1,P72&gt;=$AA$3,$AA$1,P72&gt;=$Z$3,$Z$1,P72&gt;=$Y$3,$Y$1,P72&gt;=$X$3,$X$1,P72&gt;=$W$3,$W$1,P72&lt;$W$2,$V$1),(IF(AND($N$2&gt;=$T$4,$N$2&lt;$U$4),_xlfn.IFS(P72&gt;=$AD$4,$AD$1,P72&gt;=$AC$4,$AC$1,P72&gt;=$AB$4,$AB$1,P72&gt;=$AA$4,$AA$1,P72&gt;=$Z$4,$Z$1,P72&gt;=$Y$4,$Y$1,P72&gt;=$X$4,$X$1,P72&gt;=$W$4,$W$1,P72&lt;$W$2,$V$1),(IF(AND($N$2&gt;=$T$5,$N$2&lt;$U$5),_xlfn.IFS(P72&gt;=$AD$5,$AD$1,P72&gt;=$AC$5,$AC$1,P72&gt;=$AB$5,$AB$1,P72&gt;=$AA$5,$AA$1,P72&gt;=$Z$5,$Z$1,P72&gt;=$Y$5,$Y$1,P72&gt;=$X$5,$X$1,P72&gt;=$W$5,$W$1,P72&lt;$W$2,$V$1),(IF(AND($N$2&gt;=$T$6,$N$2&lt;$U$6),_xlfn.IFS(P72&gt;=$AD$6,$AD$1,P72&gt;=$AC$6,$AC$1,P72&gt;=$AB$6,$AB$1,P72&gt;=$AA$6,$AA$1,P72&gt;=$Z$6,$Z$1,P72&gt;=$Y$6,$Y$1,P72&gt;=$X$6,$X$1,P72&gt;=$W$6,$W$1,P72&lt;$W$2,$V$1),(IF(AND($N$2&gt;=$T$7,$N$2&lt;$U$7),_xlfn.IFS(P72&gt;=$AD$7,$AD$1,P72&gt;=$AC$7,$AC$1,P72&gt;=$AB$7,$AB$1,P72&gt;=$AA$7,$AA$1,P72&gt;=$Z$7,$Z$1,P72&gt;=$Y$7,$Y$1,P72&gt;=$X$7,$X$1,P72&gt;=$W$7,$W$1,P72&lt;$W$2,$V$1),(IF(AND($N$2&gt;=$T$8,$N$2&lt;$U$8),_xlfn.IFS(P72&gt;=$AD$8,$AD$1,P72&gt;=$AC$8,$AC$1,P72&gt;=$AB$8,$AB$1,P72&gt;=$AA$8,$AA$1,P72&gt;=$Z$8,$Z$1,P72&gt;=$Y$8,$Y$1,P72&gt;=$X$8,$X$1,P72&gt;=$W$8,$W$1,P72&lt;$W$2,$V$1),(IF(AND($N$2&gt;=$T$9,$N$2&lt;$U$9),_xlfn.IFS(P72&gt;=$AD$9,$AD$1,P72&gt;=$AC$9,$AC$1,P72&gt;=$AB$9,$AB$1,P72&gt;=$AA$9,$AA$1,P72&gt;=$Z$9,$Z$1,P72&gt;=$Y$9,$Y$1,P72&gt;=$X$9,$X$1,P72&gt;=$W$9,$W$1),$W$1))))))))))))))),IF(AND($N$2&gt;=$T$2,$N$2&lt;=$U$2),IF(P72&gt;=$W$2,$W$1,$V$1),IF(AND($N$2&gt;=$T$3,$N$2&lt;$U$3),IF(P72&gt;=$W$3,$W$1,$V$1),IF(AND($N$2&gt;=$T$4,$N$2&lt;$U$4),IF(P72&gt;=$W$4,$W$1,$V$1),IF(AND($N$2&gt;=$T$5,$N$2&lt;$U$5),IF(P72&gt;=$W$5,$W$1,$V$1),IF(AND($N$2&gt;=$T$6,$N$2&lt;$U$6),IF(P72&gt;=$W$6,$W$1,$V$1),IF(AND($N$2&gt;=$T$7,$N$2&lt;$U$7),IF(P72&gt;=$W$7,$W$1,$V$1),IF(AND($N$2&gt;=$T$8,$N$2&lt;$U$8),IF(P72&gt;=$W$8,$W$1,$V$1),IF(AND($N$2&gt;=$T$9,$N$2&lt;$U$9),IF(P72&gt;=$W$9,$W$1,$V$1),""))))))))),"")</f>
        <v>#NAME?</v>
      </c>
      <c r="M72" s="9" t="e">
        <f t="array" aca="1" ref="M72" ca="1">IF(E72&lt;&gt;"",IF(AND(E72&lt;&gt;"GR",E72&gt;=40,J72&gt;=30),_xlfn.IFS(Q72&gt;=$AG$2,$AD$19,Q72&gt;=$AG$3,$AC$19,Q72&gt;=$AG$4,$AB$19,Q72&gt;=$AG$5,$AA$19,Q72&gt;=$AG$6,$Z$19,Q72&gt;=$AG$7,$Y$19,Q72&gt;=$AG$8,$X$19,Q72&gt;=$AG$9,$V$19),L72),"")</f>
        <v>#NAME?</v>
      </c>
      <c r="N72" s="9"/>
      <c r="O72" s="9"/>
      <c r="P72" s="9">
        <f t="shared" si="11"/>
        <v>55</v>
      </c>
      <c r="Q72" s="9">
        <f t="shared" si="12"/>
        <v>55</v>
      </c>
      <c r="R72" s="9">
        <f t="shared" si="13"/>
        <v>0.49</v>
      </c>
    </row>
    <row r="73" spans="1:18" x14ac:dyDescent="0.25">
      <c r="A73" s="3" t="s">
        <v>8</v>
      </c>
      <c r="B73" s="3">
        <v>72</v>
      </c>
      <c r="C73" s="3">
        <v>40</v>
      </c>
      <c r="D73" s="3">
        <v>63</v>
      </c>
      <c r="E73" s="3" t="s">
        <v>34</v>
      </c>
      <c r="F73" s="22">
        <f t="shared" si="14"/>
        <v>63</v>
      </c>
      <c r="G73" s="22">
        <f t="shared" si="15"/>
        <v>40</v>
      </c>
      <c r="H73" s="22">
        <f t="shared" si="16"/>
        <v>63</v>
      </c>
      <c r="I73" s="9">
        <f t="shared" si="17"/>
        <v>53.8</v>
      </c>
      <c r="J73" s="9">
        <f t="shared" si="9"/>
        <v>53.8</v>
      </c>
      <c r="K73" s="10">
        <f t="shared" si="10"/>
        <v>2894.4399999999996</v>
      </c>
      <c r="L73" s="9" t="e">
        <f t="array" aca="1" ref="L73" ca="1">IF(D73&lt;&gt;"",IF(AND(H73&gt;=40,I73&gt;=30),IF(AND($N$2&gt;=$T$2,$N$2&lt;=$U$2),_xlfn.IFS(P73&gt;=$AD$2,$AD$1,P73&gt;=$AC$2,$AC$1,P73&gt;=$AB$2,$AB$1,P73&gt;=$AA$2,$AA$1,P73&gt;=$Z$2,$Z$1,P73&gt;=$Y$2,$Y$1,P73&gt;=$X$2,$X$1,P73&gt;=$W$2,$W$1,P73&lt;$W$2,$V$1),(IF(AND($N$2&gt;=$T$3,$N$2&lt;$U$3),_xlfn.IFS(P73&gt;=$AD$3,$AD$1,P73&gt;=$AC$3,$AC$1,P73&gt;=$AB$3,$AB$1,P73&gt;=$AA$3,$AA$1,P73&gt;=$Z$3,$Z$1,P73&gt;=$Y$3,$Y$1,P73&gt;=$X$3,$X$1,P73&gt;=$W$3,$W$1,P73&lt;$W$2,$V$1),(IF(AND($N$2&gt;=$T$4,$N$2&lt;$U$4),_xlfn.IFS(P73&gt;=$AD$4,$AD$1,P73&gt;=$AC$4,$AC$1,P73&gt;=$AB$4,$AB$1,P73&gt;=$AA$4,$AA$1,P73&gt;=$Z$4,$Z$1,P73&gt;=$Y$4,$Y$1,P73&gt;=$X$4,$X$1,P73&gt;=$W$4,$W$1,P73&lt;$W$2,$V$1),(IF(AND($N$2&gt;=$T$5,$N$2&lt;$U$5),_xlfn.IFS(P73&gt;=$AD$5,$AD$1,P73&gt;=$AC$5,$AC$1,P73&gt;=$AB$5,$AB$1,P73&gt;=$AA$5,$AA$1,P73&gt;=$Z$5,$Z$1,P73&gt;=$Y$5,$Y$1,P73&gt;=$X$5,$X$1,P73&gt;=$W$5,$W$1,P73&lt;$W$2,$V$1),(IF(AND($N$2&gt;=$T$6,$N$2&lt;$U$6),_xlfn.IFS(P73&gt;=$AD$6,$AD$1,P73&gt;=$AC$6,$AC$1,P73&gt;=$AB$6,$AB$1,P73&gt;=$AA$6,$AA$1,P73&gt;=$Z$6,$Z$1,P73&gt;=$Y$6,$Y$1,P73&gt;=$X$6,$X$1,P73&gt;=$W$6,$W$1,P73&lt;$W$2,$V$1),(IF(AND($N$2&gt;=$T$7,$N$2&lt;$U$7),_xlfn.IFS(P73&gt;=$AD$7,$AD$1,P73&gt;=$AC$7,$AC$1,P73&gt;=$AB$7,$AB$1,P73&gt;=$AA$7,$AA$1,P73&gt;=$Z$7,$Z$1,P73&gt;=$Y$7,$Y$1,P73&gt;=$X$7,$X$1,P73&gt;=$W$7,$W$1,P73&lt;$W$2,$V$1),(IF(AND($N$2&gt;=$T$8,$N$2&lt;$U$8),_xlfn.IFS(P73&gt;=$AD$8,$AD$1,P73&gt;=$AC$8,$AC$1,P73&gt;=$AB$8,$AB$1,P73&gt;=$AA$8,$AA$1,P73&gt;=$Z$8,$Z$1,P73&gt;=$Y$8,$Y$1,P73&gt;=$X$8,$X$1,P73&gt;=$W$8,$W$1,P73&lt;$W$2,$V$1),(IF(AND($N$2&gt;=$T$9,$N$2&lt;$U$9),_xlfn.IFS(P73&gt;=$AD$9,$AD$1,P73&gt;=$AC$9,$AC$1,P73&gt;=$AB$9,$AB$1,P73&gt;=$AA$9,$AA$1,P73&gt;=$Z$9,$Z$1,P73&gt;=$Y$9,$Y$1,P73&gt;=$X$9,$X$1,P73&gt;=$W$9,$W$1),$W$1))))))))))))))),IF(AND($N$2&gt;=$T$2,$N$2&lt;=$U$2),IF(P73&gt;=$W$2,$W$1,$V$1),IF(AND($N$2&gt;=$T$3,$N$2&lt;$U$3),IF(P73&gt;=$W$3,$W$1,$V$1),IF(AND($N$2&gt;=$T$4,$N$2&lt;$U$4),IF(P73&gt;=$W$4,$W$1,$V$1),IF(AND($N$2&gt;=$T$5,$N$2&lt;$U$5),IF(P73&gt;=$W$5,$W$1,$V$1),IF(AND($N$2&gt;=$T$6,$N$2&lt;$U$6),IF(P73&gt;=$W$6,$W$1,$V$1),IF(AND($N$2&gt;=$T$7,$N$2&lt;$U$7),IF(P73&gt;=$W$7,$W$1,$V$1),IF(AND($N$2&gt;=$T$8,$N$2&lt;$U$8),IF(P73&gt;=$W$8,$W$1,$V$1),IF(AND($N$2&gt;=$T$9,$N$2&lt;$U$9),IF(P73&gt;=$W$9,$W$1,$V$1),""))))))))),"")</f>
        <v>#NAME?</v>
      </c>
      <c r="M73" s="9" t="e">
        <f t="array" aca="1" ref="M73" ca="1">IF(E73&lt;&gt;"",IF(AND(E73&lt;&gt;"GR",E73&gt;=40,J73&gt;=30),_xlfn.IFS(Q73&gt;=$AG$2,$AD$19,Q73&gt;=$AG$3,$AC$19,Q73&gt;=$AG$4,$AB$19,Q73&gt;=$AG$5,$AA$19,Q73&gt;=$AG$6,$Z$19,Q73&gt;=$AG$7,$Y$19,Q73&gt;=$AG$8,$X$19,Q73&gt;=$AG$9,$V$19),L73),"")</f>
        <v>#NAME?</v>
      </c>
      <c r="N73" s="9"/>
      <c r="O73" s="9"/>
      <c r="P73" s="9">
        <f t="shared" si="11"/>
        <v>55</v>
      </c>
      <c r="Q73" s="9">
        <f t="shared" si="12"/>
        <v>55</v>
      </c>
      <c r="R73" s="9">
        <f t="shared" si="13"/>
        <v>0.49</v>
      </c>
    </row>
    <row r="74" spans="1:18" x14ac:dyDescent="0.25">
      <c r="A74" s="3" t="s">
        <v>8</v>
      </c>
      <c r="B74" s="3">
        <v>73</v>
      </c>
      <c r="C74" s="3">
        <v>67</v>
      </c>
      <c r="D74" s="3">
        <v>45</v>
      </c>
      <c r="E74" s="3" t="s">
        <v>34</v>
      </c>
      <c r="F74" s="22">
        <f t="shared" si="14"/>
        <v>45</v>
      </c>
      <c r="G74" s="22">
        <f t="shared" si="15"/>
        <v>67</v>
      </c>
      <c r="H74" s="22">
        <f t="shared" si="16"/>
        <v>45</v>
      </c>
      <c r="I74" s="9">
        <f t="shared" si="17"/>
        <v>53.8</v>
      </c>
      <c r="J74" s="9">
        <f t="shared" si="9"/>
        <v>53.8</v>
      </c>
      <c r="K74" s="10">
        <f t="shared" si="10"/>
        <v>2894.4399999999996</v>
      </c>
      <c r="L74" s="9" t="e">
        <f t="array" aca="1" ref="L74" ca="1">IF(D74&lt;&gt;"",IF(AND(H74&gt;=40,I74&gt;=30),IF(AND($N$2&gt;=$T$2,$N$2&lt;=$U$2),_xlfn.IFS(P74&gt;=$AD$2,$AD$1,P74&gt;=$AC$2,$AC$1,P74&gt;=$AB$2,$AB$1,P74&gt;=$AA$2,$AA$1,P74&gt;=$Z$2,$Z$1,P74&gt;=$Y$2,$Y$1,P74&gt;=$X$2,$X$1,P74&gt;=$W$2,$W$1,P74&lt;$W$2,$V$1),(IF(AND($N$2&gt;=$T$3,$N$2&lt;$U$3),_xlfn.IFS(P74&gt;=$AD$3,$AD$1,P74&gt;=$AC$3,$AC$1,P74&gt;=$AB$3,$AB$1,P74&gt;=$AA$3,$AA$1,P74&gt;=$Z$3,$Z$1,P74&gt;=$Y$3,$Y$1,P74&gt;=$X$3,$X$1,P74&gt;=$W$3,$W$1,P74&lt;$W$2,$V$1),(IF(AND($N$2&gt;=$T$4,$N$2&lt;$U$4),_xlfn.IFS(P74&gt;=$AD$4,$AD$1,P74&gt;=$AC$4,$AC$1,P74&gt;=$AB$4,$AB$1,P74&gt;=$AA$4,$AA$1,P74&gt;=$Z$4,$Z$1,P74&gt;=$Y$4,$Y$1,P74&gt;=$X$4,$X$1,P74&gt;=$W$4,$W$1,P74&lt;$W$2,$V$1),(IF(AND($N$2&gt;=$T$5,$N$2&lt;$U$5),_xlfn.IFS(P74&gt;=$AD$5,$AD$1,P74&gt;=$AC$5,$AC$1,P74&gt;=$AB$5,$AB$1,P74&gt;=$AA$5,$AA$1,P74&gt;=$Z$5,$Z$1,P74&gt;=$Y$5,$Y$1,P74&gt;=$X$5,$X$1,P74&gt;=$W$5,$W$1,P74&lt;$W$2,$V$1),(IF(AND($N$2&gt;=$T$6,$N$2&lt;$U$6),_xlfn.IFS(P74&gt;=$AD$6,$AD$1,P74&gt;=$AC$6,$AC$1,P74&gt;=$AB$6,$AB$1,P74&gt;=$AA$6,$AA$1,P74&gt;=$Z$6,$Z$1,P74&gt;=$Y$6,$Y$1,P74&gt;=$X$6,$X$1,P74&gt;=$W$6,$W$1,P74&lt;$W$2,$V$1),(IF(AND($N$2&gt;=$T$7,$N$2&lt;$U$7),_xlfn.IFS(P74&gt;=$AD$7,$AD$1,P74&gt;=$AC$7,$AC$1,P74&gt;=$AB$7,$AB$1,P74&gt;=$AA$7,$AA$1,P74&gt;=$Z$7,$Z$1,P74&gt;=$Y$7,$Y$1,P74&gt;=$X$7,$X$1,P74&gt;=$W$7,$W$1,P74&lt;$W$2,$V$1),(IF(AND($N$2&gt;=$T$8,$N$2&lt;$U$8),_xlfn.IFS(P74&gt;=$AD$8,$AD$1,P74&gt;=$AC$8,$AC$1,P74&gt;=$AB$8,$AB$1,P74&gt;=$AA$8,$AA$1,P74&gt;=$Z$8,$Z$1,P74&gt;=$Y$8,$Y$1,P74&gt;=$X$8,$X$1,P74&gt;=$W$8,$W$1,P74&lt;$W$2,$V$1),(IF(AND($N$2&gt;=$T$9,$N$2&lt;$U$9),_xlfn.IFS(P74&gt;=$AD$9,$AD$1,P74&gt;=$AC$9,$AC$1,P74&gt;=$AB$9,$AB$1,P74&gt;=$AA$9,$AA$1,P74&gt;=$Z$9,$Z$1,P74&gt;=$Y$9,$Y$1,P74&gt;=$X$9,$X$1,P74&gt;=$W$9,$W$1),$W$1))))))))))))))),IF(AND($N$2&gt;=$T$2,$N$2&lt;=$U$2),IF(P74&gt;=$W$2,$W$1,$V$1),IF(AND($N$2&gt;=$T$3,$N$2&lt;$U$3),IF(P74&gt;=$W$3,$W$1,$V$1),IF(AND($N$2&gt;=$T$4,$N$2&lt;$U$4),IF(P74&gt;=$W$4,$W$1,$V$1),IF(AND($N$2&gt;=$T$5,$N$2&lt;$U$5),IF(P74&gt;=$W$5,$W$1,$V$1),IF(AND($N$2&gt;=$T$6,$N$2&lt;$U$6),IF(P74&gt;=$W$6,$W$1,$V$1),IF(AND($N$2&gt;=$T$7,$N$2&lt;$U$7),IF(P74&gt;=$W$7,$W$1,$V$1),IF(AND($N$2&gt;=$T$8,$N$2&lt;$U$8),IF(P74&gt;=$W$8,$W$1,$V$1),IF(AND($N$2&gt;=$T$9,$N$2&lt;$U$9),IF(P74&gt;=$W$9,$W$1,$V$1),""))))))))),"")</f>
        <v>#NAME?</v>
      </c>
      <c r="M74" s="9" t="e">
        <f t="array" aca="1" ref="M74" ca="1">IF(E74&lt;&gt;"",IF(AND(E74&lt;&gt;"GR",E74&gt;=40,J74&gt;=30),_xlfn.IFS(Q74&gt;=$AG$2,$AD$19,Q74&gt;=$AG$3,$AC$19,Q74&gt;=$AG$4,$AB$19,Q74&gt;=$AG$5,$AA$19,Q74&gt;=$AG$6,$Z$19,Q74&gt;=$AG$7,$Y$19,Q74&gt;=$AG$8,$X$19,Q74&gt;=$AG$9,$V$19),L74),"")</f>
        <v>#NAME?</v>
      </c>
      <c r="N74" s="9"/>
      <c r="O74" s="9"/>
      <c r="P74" s="9">
        <f t="shared" si="11"/>
        <v>55</v>
      </c>
      <c r="Q74" s="9">
        <f t="shared" si="12"/>
        <v>55</v>
      </c>
      <c r="R74" s="9">
        <f t="shared" si="13"/>
        <v>0.49</v>
      </c>
    </row>
    <row r="75" spans="1:18" x14ac:dyDescent="0.25">
      <c r="A75" s="3" t="s">
        <v>8</v>
      </c>
      <c r="B75" s="3">
        <v>74</v>
      </c>
      <c r="C75" s="3">
        <v>34</v>
      </c>
      <c r="D75" s="3">
        <v>67</v>
      </c>
      <c r="E75" s="3" t="s">
        <v>34</v>
      </c>
      <c r="F75" s="22">
        <f t="shared" si="14"/>
        <v>67</v>
      </c>
      <c r="G75" s="22">
        <f t="shared" si="15"/>
        <v>34</v>
      </c>
      <c r="H75" s="22">
        <f t="shared" si="16"/>
        <v>67</v>
      </c>
      <c r="I75" s="9">
        <f t="shared" si="17"/>
        <v>53.8</v>
      </c>
      <c r="J75" s="9">
        <f t="shared" si="9"/>
        <v>53.8</v>
      </c>
      <c r="K75" s="10">
        <f t="shared" si="10"/>
        <v>2894.4399999999996</v>
      </c>
      <c r="L75" s="9" t="e">
        <f t="array" aca="1" ref="L75" ca="1">IF(D75&lt;&gt;"",IF(AND(H75&gt;=40,I75&gt;=30),IF(AND($N$2&gt;=$T$2,$N$2&lt;=$U$2),_xlfn.IFS(P75&gt;=$AD$2,$AD$1,P75&gt;=$AC$2,$AC$1,P75&gt;=$AB$2,$AB$1,P75&gt;=$AA$2,$AA$1,P75&gt;=$Z$2,$Z$1,P75&gt;=$Y$2,$Y$1,P75&gt;=$X$2,$X$1,P75&gt;=$W$2,$W$1,P75&lt;$W$2,$V$1),(IF(AND($N$2&gt;=$T$3,$N$2&lt;$U$3),_xlfn.IFS(P75&gt;=$AD$3,$AD$1,P75&gt;=$AC$3,$AC$1,P75&gt;=$AB$3,$AB$1,P75&gt;=$AA$3,$AA$1,P75&gt;=$Z$3,$Z$1,P75&gt;=$Y$3,$Y$1,P75&gt;=$X$3,$X$1,P75&gt;=$W$3,$W$1,P75&lt;$W$2,$V$1),(IF(AND($N$2&gt;=$T$4,$N$2&lt;$U$4),_xlfn.IFS(P75&gt;=$AD$4,$AD$1,P75&gt;=$AC$4,$AC$1,P75&gt;=$AB$4,$AB$1,P75&gt;=$AA$4,$AA$1,P75&gt;=$Z$4,$Z$1,P75&gt;=$Y$4,$Y$1,P75&gt;=$X$4,$X$1,P75&gt;=$W$4,$W$1,P75&lt;$W$2,$V$1),(IF(AND($N$2&gt;=$T$5,$N$2&lt;$U$5),_xlfn.IFS(P75&gt;=$AD$5,$AD$1,P75&gt;=$AC$5,$AC$1,P75&gt;=$AB$5,$AB$1,P75&gt;=$AA$5,$AA$1,P75&gt;=$Z$5,$Z$1,P75&gt;=$Y$5,$Y$1,P75&gt;=$X$5,$X$1,P75&gt;=$W$5,$W$1,P75&lt;$W$2,$V$1),(IF(AND($N$2&gt;=$T$6,$N$2&lt;$U$6),_xlfn.IFS(P75&gt;=$AD$6,$AD$1,P75&gt;=$AC$6,$AC$1,P75&gt;=$AB$6,$AB$1,P75&gt;=$AA$6,$AA$1,P75&gt;=$Z$6,$Z$1,P75&gt;=$Y$6,$Y$1,P75&gt;=$X$6,$X$1,P75&gt;=$W$6,$W$1,P75&lt;$W$2,$V$1),(IF(AND($N$2&gt;=$T$7,$N$2&lt;$U$7),_xlfn.IFS(P75&gt;=$AD$7,$AD$1,P75&gt;=$AC$7,$AC$1,P75&gt;=$AB$7,$AB$1,P75&gt;=$AA$7,$AA$1,P75&gt;=$Z$7,$Z$1,P75&gt;=$Y$7,$Y$1,P75&gt;=$X$7,$X$1,P75&gt;=$W$7,$W$1,P75&lt;$W$2,$V$1),(IF(AND($N$2&gt;=$T$8,$N$2&lt;$U$8),_xlfn.IFS(P75&gt;=$AD$8,$AD$1,P75&gt;=$AC$8,$AC$1,P75&gt;=$AB$8,$AB$1,P75&gt;=$AA$8,$AA$1,P75&gt;=$Z$8,$Z$1,P75&gt;=$Y$8,$Y$1,P75&gt;=$X$8,$X$1,P75&gt;=$W$8,$W$1,P75&lt;$W$2,$V$1),(IF(AND($N$2&gt;=$T$9,$N$2&lt;$U$9),_xlfn.IFS(P75&gt;=$AD$9,$AD$1,P75&gt;=$AC$9,$AC$1,P75&gt;=$AB$9,$AB$1,P75&gt;=$AA$9,$AA$1,P75&gt;=$Z$9,$Z$1,P75&gt;=$Y$9,$Y$1,P75&gt;=$X$9,$X$1,P75&gt;=$W$9,$W$1),$W$1))))))))))))))),IF(AND($N$2&gt;=$T$2,$N$2&lt;=$U$2),IF(P75&gt;=$W$2,$W$1,$V$1),IF(AND($N$2&gt;=$T$3,$N$2&lt;$U$3),IF(P75&gt;=$W$3,$W$1,$V$1),IF(AND($N$2&gt;=$T$4,$N$2&lt;$U$4),IF(P75&gt;=$W$4,$W$1,$V$1),IF(AND($N$2&gt;=$T$5,$N$2&lt;$U$5),IF(P75&gt;=$W$5,$W$1,$V$1),IF(AND($N$2&gt;=$T$6,$N$2&lt;$U$6),IF(P75&gt;=$W$6,$W$1,$V$1),IF(AND($N$2&gt;=$T$7,$N$2&lt;$U$7),IF(P75&gt;=$W$7,$W$1,$V$1),IF(AND($N$2&gt;=$T$8,$N$2&lt;$U$8),IF(P75&gt;=$W$8,$W$1,$V$1),IF(AND($N$2&gt;=$T$9,$N$2&lt;$U$9),IF(P75&gt;=$W$9,$W$1,$V$1),""))))))))),"")</f>
        <v>#NAME?</v>
      </c>
      <c r="M75" s="9" t="e">
        <f t="array" aca="1" ref="M75" ca="1">IF(E75&lt;&gt;"",IF(AND(E75&lt;&gt;"GR",E75&gt;=40,J75&gt;=30),_xlfn.IFS(Q75&gt;=$AG$2,$AD$19,Q75&gt;=$AG$3,$AC$19,Q75&gt;=$AG$4,$AB$19,Q75&gt;=$AG$5,$AA$19,Q75&gt;=$AG$6,$Z$19,Q75&gt;=$AG$7,$Y$19,Q75&gt;=$AG$8,$X$19,Q75&gt;=$AG$9,$V$19),L75),"")</f>
        <v>#NAME?</v>
      </c>
      <c r="N75" s="9"/>
      <c r="O75" s="9"/>
      <c r="P75" s="9">
        <f t="shared" si="11"/>
        <v>55</v>
      </c>
      <c r="Q75" s="9">
        <f t="shared" si="12"/>
        <v>55</v>
      </c>
      <c r="R75" s="9">
        <f t="shared" si="13"/>
        <v>0.49</v>
      </c>
    </row>
    <row r="76" spans="1:18" x14ac:dyDescent="0.25">
      <c r="A76" s="3" t="s">
        <v>8</v>
      </c>
      <c r="B76" s="3">
        <v>75</v>
      </c>
      <c r="C76" s="3">
        <v>40</v>
      </c>
      <c r="D76" s="3">
        <v>63</v>
      </c>
      <c r="E76" s="3" t="s">
        <v>34</v>
      </c>
      <c r="F76" s="22">
        <f t="shared" si="14"/>
        <v>63</v>
      </c>
      <c r="G76" s="22">
        <f t="shared" si="15"/>
        <v>40</v>
      </c>
      <c r="H76" s="22">
        <f t="shared" si="16"/>
        <v>63</v>
      </c>
      <c r="I76" s="9">
        <f t="shared" si="17"/>
        <v>53.8</v>
      </c>
      <c r="J76" s="9">
        <f t="shared" si="9"/>
        <v>53.8</v>
      </c>
      <c r="K76" s="10">
        <f t="shared" si="10"/>
        <v>2894.4399999999996</v>
      </c>
      <c r="L76" s="9" t="e">
        <f t="array" aca="1" ref="L76" ca="1">IF(D76&lt;&gt;"",IF(AND(H76&gt;=40,I76&gt;=30),IF(AND($N$2&gt;=$T$2,$N$2&lt;=$U$2),_xlfn.IFS(P76&gt;=$AD$2,$AD$1,P76&gt;=$AC$2,$AC$1,P76&gt;=$AB$2,$AB$1,P76&gt;=$AA$2,$AA$1,P76&gt;=$Z$2,$Z$1,P76&gt;=$Y$2,$Y$1,P76&gt;=$X$2,$X$1,P76&gt;=$W$2,$W$1,P76&lt;$W$2,$V$1),(IF(AND($N$2&gt;=$T$3,$N$2&lt;$U$3),_xlfn.IFS(P76&gt;=$AD$3,$AD$1,P76&gt;=$AC$3,$AC$1,P76&gt;=$AB$3,$AB$1,P76&gt;=$AA$3,$AA$1,P76&gt;=$Z$3,$Z$1,P76&gt;=$Y$3,$Y$1,P76&gt;=$X$3,$X$1,P76&gt;=$W$3,$W$1,P76&lt;$W$2,$V$1),(IF(AND($N$2&gt;=$T$4,$N$2&lt;$U$4),_xlfn.IFS(P76&gt;=$AD$4,$AD$1,P76&gt;=$AC$4,$AC$1,P76&gt;=$AB$4,$AB$1,P76&gt;=$AA$4,$AA$1,P76&gt;=$Z$4,$Z$1,P76&gt;=$Y$4,$Y$1,P76&gt;=$X$4,$X$1,P76&gt;=$W$4,$W$1,P76&lt;$W$2,$V$1),(IF(AND($N$2&gt;=$T$5,$N$2&lt;$U$5),_xlfn.IFS(P76&gt;=$AD$5,$AD$1,P76&gt;=$AC$5,$AC$1,P76&gt;=$AB$5,$AB$1,P76&gt;=$AA$5,$AA$1,P76&gt;=$Z$5,$Z$1,P76&gt;=$Y$5,$Y$1,P76&gt;=$X$5,$X$1,P76&gt;=$W$5,$W$1,P76&lt;$W$2,$V$1),(IF(AND($N$2&gt;=$T$6,$N$2&lt;$U$6),_xlfn.IFS(P76&gt;=$AD$6,$AD$1,P76&gt;=$AC$6,$AC$1,P76&gt;=$AB$6,$AB$1,P76&gt;=$AA$6,$AA$1,P76&gt;=$Z$6,$Z$1,P76&gt;=$Y$6,$Y$1,P76&gt;=$X$6,$X$1,P76&gt;=$W$6,$W$1,P76&lt;$W$2,$V$1),(IF(AND($N$2&gt;=$T$7,$N$2&lt;$U$7),_xlfn.IFS(P76&gt;=$AD$7,$AD$1,P76&gt;=$AC$7,$AC$1,P76&gt;=$AB$7,$AB$1,P76&gt;=$AA$7,$AA$1,P76&gt;=$Z$7,$Z$1,P76&gt;=$Y$7,$Y$1,P76&gt;=$X$7,$X$1,P76&gt;=$W$7,$W$1,P76&lt;$W$2,$V$1),(IF(AND($N$2&gt;=$T$8,$N$2&lt;$U$8),_xlfn.IFS(P76&gt;=$AD$8,$AD$1,P76&gt;=$AC$8,$AC$1,P76&gt;=$AB$8,$AB$1,P76&gt;=$AA$8,$AA$1,P76&gt;=$Z$8,$Z$1,P76&gt;=$Y$8,$Y$1,P76&gt;=$X$8,$X$1,P76&gt;=$W$8,$W$1,P76&lt;$W$2,$V$1),(IF(AND($N$2&gt;=$T$9,$N$2&lt;$U$9),_xlfn.IFS(P76&gt;=$AD$9,$AD$1,P76&gt;=$AC$9,$AC$1,P76&gt;=$AB$9,$AB$1,P76&gt;=$AA$9,$AA$1,P76&gt;=$Z$9,$Z$1,P76&gt;=$Y$9,$Y$1,P76&gt;=$X$9,$X$1,P76&gt;=$W$9,$W$1),$W$1))))))))))))))),IF(AND($N$2&gt;=$T$2,$N$2&lt;=$U$2),IF(P76&gt;=$W$2,$W$1,$V$1),IF(AND($N$2&gt;=$T$3,$N$2&lt;$U$3),IF(P76&gt;=$W$3,$W$1,$V$1),IF(AND($N$2&gt;=$T$4,$N$2&lt;$U$4),IF(P76&gt;=$W$4,$W$1,$V$1),IF(AND($N$2&gt;=$T$5,$N$2&lt;$U$5),IF(P76&gt;=$W$5,$W$1,$V$1),IF(AND($N$2&gt;=$T$6,$N$2&lt;$U$6),IF(P76&gt;=$W$6,$W$1,$V$1),IF(AND($N$2&gt;=$T$7,$N$2&lt;$U$7),IF(P76&gt;=$W$7,$W$1,$V$1),IF(AND($N$2&gt;=$T$8,$N$2&lt;$U$8),IF(P76&gt;=$W$8,$W$1,$V$1),IF(AND($N$2&gt;=$T$9,$N$2&lt;$U$9),IF(P76&gt;=$W$9,$W$1,$V$1),""))))))))),"")</f>
        <v>#NAME?</v>
      </c>
      <c r="M76" s="9" t="e">
        <f t="array" aca="1" ref="M76" ca="1">IF(E76&lt;&gt;"",IF(AND(E76&lt;&gt;"GR",E76&gt;=40,J76&gt;=30),_xlfn.IFS(Q76&gt;=$AG$2,$AD$19,Q76&gt;=$AG$3,$AC$19,Q76&gt;=$AG$4,$AB$19,Q76&gt;=$AG$5,$AA$19,Q76&gt;=$AG$6,$Z$19,Q76&gt;=$AG$7,$Y$19,Q76&gt;=$AG$8,$X$19,Q76&gt;=$AG$9,$V$19),L76),"")</f>
        <v>#NAME?</v>
      </c>
      <c r="N76" s="9"/>
      <c r="O76" s="9"/>
      <c r="P76" s="9">
        <f t="shared" si="11"/>
        <v>55</v>
      </c>
      <c r="Q76" s="9">
        <f t="shared" si="12"/>
        <v>55</v>
      </c>
      <c r="R76" s="9">
        <f t="shared" si="13"/>
        <v>0.49</v>
      </c>
    </row>
    <row r="77" spans="1:18" x14ac:dyDescent="0.25">
      <c r="A77" s="3" t="s">
        <v>8</v>
      </c>
      <c r="B77" s="3">
        <v>76</v>
      </c>
      <c r="C77" s="3">
        <v>29</v>
      </c>
      <c r="D77" s="3">
        <v>31</v>
      </c>
      <c r="E77" s="3">
        <v>70</v>
      </c>
      <c r="F77" s="22">
        <f t="shared" si="14"/>
        <v>70</v>
      </c>
      <c r="G77" s="22">
        <f t="shared" si="15"/>
        <v>29</v>
      </c>
      <c r="H77" s="22">
        <f t="shared" si="16"/>
        <v>31</v>
      </c>
      <c r="I77" s="9">
        <f t="shared" si="17"/>
        <v>30.2</v>
      </c>
      <c r="J77" s="9">
        <f t="shared" si="9"/>
        <v>53.6</v>
      </c>
      <c r="K77" s="10">
        <f t="shared" si="10"/>
        <v>912.04</v>
      </c>
      <c r="L77" s="9" t="str">
        <f t="array" ref="L77">IF(D77&lt;&gt;"",IF(AND(H77&gt;=40,I77&gt;=30),IF(AND($N$2&gt;=$T$2,$N$2&lt;=$U$2),_xlfn.IFS(P77&gt;=$AD$2,$AD$1,P77&gt;=$AC$2,$AC$1,P77&gt;=$AB$2,$AB$1,P77&gt;=$AA$2,$AA$1,P77&gt;=$Z$2,$Z$1,P77&gt;=$Y$2,$Y$1,P77&gt;=$X$2,$X$1,P77&gt;=$W$2,$W$1,P77&lt;$W$2,$V$1),(IF(AND($N$2&gt;=$T$3,$N$2&lt;$U$3),_xlfn.IFS(P77&gt;=$AD$3,$AD$1,P77&gt;=$AC$3,$AC$1,P77&gt;=$AB$3,$AB$1,P77&gt;=$AA$3,$AA$1,P77&gt;=$Z$3,$Z$1,P77&gt;=$Y$3,$Y$1,P77&gt;=$X$3,$X$1,P77&gt;=$W$3,$W$1,P77&lt;$W$2,$V$1),(IF(AND($N$2&gt;=$T$4,$N$2&lt;$U$4),_xlfn.IFS(P77&gt;=$AD$4,$AD$1,P77&gt;=$AC$4,$AC$1,P77&gt;=$AB$4,$AB$1,P77&gt;=$AA$4,$AA$1,P77&gt;=$Z$4,$Z$1,P77&gt;=$Y$4,$Y$1,P77&gt;=$X$4,$X$1,P77&gt;=$W$4,$W$1,P77&lt;$W$2,$V$1),(IF(AND($N$2&gt;=$T$5,$N$2&lt;$U$5),_xlfn.IFS(P77&gt;=$AD$5,$AD$1,P77&gt;=$AC$5,$AC$1,P77&gt;=$AB$5,$AB$1,P77&gt;=$AA$5,$AA$1,P77&gt;=$Z$5,$Z$1,P77&gt;=$Y$5,$Y$1,P77&gt;=$X$5,$X$1,P77&gt;=$W$5,$W$1,P77&lt;$W$2,$V$1),(IF(AND($N$2&gt;=$T$6,$N$2&lt;$U$6),_xlfn.IFS(P77&gt;=$AD$6,$AD$1,P77&gt;=$AC$6,$AC$1,P77&gt;=$AB$6,$AB$1,P77&gt;=$AA$6,$AA$1,P77&gt;=$Z$6,$Z$1,P77&gt;=$Y$6,$Y$1,P77&gt;=$X$6,$X$1,P77&gt;=$W$6,$W$1,P77&lt;$W$2,$V$1),(IF(AND($N$2&gt;=$T$7,$N$2&lt;$U$7),_xlfn.IFS(P77&gt;=$AD$7,$AD$1,P77&gt;=$AC$7,$AC$1,P77&gt;=$AB$7,$AB$1,P77&gt;=$AA$7,$AA$1,P77&gt;=$Z$7,$Z$1,P77&gt;=$Y$7,$Y$1,P77&gt;=$X$7,$X$1,P77&gt;=$W$7,$W$1,P77&lt;$W$2,$V$1),(IF(AND($N$2&gt;=$T$8,$N$2&lt;$U$8),_xlfn.IFS(P77&gt;=$AD$8,$AD$1,P77&gt;=$AC$8,$AC$1,P77&gt;=$AB$8,$AB$1,P77&gt;=$AA$8,$AA$1,P77&gt;=$Z$8,$Z$1,P77&gt;=$Y$8,$Y$1,P77&gt;=$X$8,$X$1,P77&gt;=$W$8,$W$1,P77&lt;$W$2,$V$1),(IF(AND($N$2&gt;=$T$9,$N$2&lt;$U$9),_xlfn.IFS(P77&gt;=$AD$9,$AD$1,P77&gt;=$AC$9,$AC$1,P77&gt;=$AB$9,$AB$1,P77&gt;=$AA$9,$AA$1,P77&gt;=$Z$9,$Z$1,P77&gt;=$Y$9,$Y$1,P77&gt;=$X$9,$X$1,P77&gt;=$W$9,$W$1),$W$1))))))))))))))),IF(AND($N$2&gt;=$T$2,$N$2&lt;=$U$2),IF(P77&gt;=$W$2,$W$1,$V$1),IF(AND($N$2&gt;=$T$3,$N$2&lt;$U$3),IF(P77&gt;=$W$3,$W$1,$V$1),IF(AND($N$2&gt;=$T$4,$N$2&lt;$U$4),IF(P77&gt;=$W$4,$W$1,$V$1),IF(AND($N$2&gt;=$T$5,$N$2&lt;$U$5),IF(P77&gt;=$W$5,$W$1,$V$1),IF(AND($N$2&gt;=$T$6,$N$2&lt;$U$6),IF(P77&gt;=$W$6,$W$1,$V$1),IF(AND($N$2&gt;=$T$7,$N$2&lt;$U$7),IF(P77&gt;=$W$7,$W$1,$V$1),IF(AND($N$2&gt;=$T$8,$N$2&lt;$U$8),IF(P77&gt;=$W$8,$W$1,$V$1),IF(AND($N$2&gt;=$T$9,$N$2&lt;$U$9),IF(P77&gt;=$W$9,$W$1,$V$1),""))))))))),"")</f>
        <v>FD</v>
      </c>
      <c r="M77" s="9" t="e">
        <f t="array" aca="1" ref="M77" ca="1">IF(E77&lt;&gt;"",IF(AND(E77&lt;&gt;"GR",E77&gt;=40,J77&gt;=30),_xlfn.IFS(Q77&gt;=$AG$2,$AD$19,Q77&gt;=$AG$3,$AC$19,Q77&gt;=$AG$4,$AB$19,Q77&gt;=$AG$5,$AA$19,Q77&gt;=$AG$6,$Z$19,Q77&gt;=$AG$7,$Y$19,Q77&gt;=$AG$8,$X$19,Q77&gt;=$AG$9,$V$19),L77),"")</f>
        <v>#NAME?</v>
      </c>
      <c r="N77" s="9"/>
      <c r="O77" s="9"/>
      <c r="P77" s="9">
        <f t="shared" si="11"/>
        <v>39</v>
      </c>
      <c r="Q77" s="9">
        <f t="shared" si="12"/>
        <v>55</v>
      </c>
      <c r="R77" s="9">
        <f t="shared" si="13"/>
        <v>-1.1299999999999999</v>
      </c>
    </row>
    <row r="78" spans="1:18" x14ac:dyDescent="0.25">
      <c r="A78" s="3" t="s">
        <v>8</v>
      </c>
      <c r="B78" s="3">
        <v>77</v>
      </c>
      <c r="C78" s="3">
        <v>38</v>
      </c>
      <c r="D78" s="3">
        <v>64</v>
      </c>
      <c r="E78" s="3" t="s">
        <v>34</v>
      </c>
      <c r="F78" s="22">
        <f t="shared" si="14"/>
        <v>64</v>
      </c>
      <c r="G78" s="22">
        <f t="shared" si="15"/>
        <v>38</v>
      </c>
      <c r="H78" s="22">
        <f t="shared" si="16"/>
        <v>64</v>
      </c>
      <c r="I78" s="9">
        <f t="shared" si="17"/>
        <v>53.6</v>
      </c>
      <c r="J78" s="9">
        <f t="shared" si="9"/>
        <v>53.6</v>
      </c>
      <c r="K78" s="10">
        <f t="shared" si="10"/>
        <v>2872.96</v>
      </c>
      <c r="L78" s="9" t="e">
        <f t="array" aca="1" ref="L78" ca="1">IF(D78&lt;&gt;"",IF(AND(H78&gt;=40,I78&gt;=30),IF(AND($N$2&gt;=$T$2,$N$2&lt;=$U$2),_xlfn.IFS(P78&gt;=$AD$2,$AD$1,P78&gt;=$AC$2,$AC$1,P78&gt;=$AB$2,$AB$1,P78&gt;=$AA$2,$AA$1,P78&gt;=$Z$2,$Z$1,P78&gt;=$Y$2,$Y$1,P78&gt;=$X$2,$X$1,P78&gt;=$W$2,$W$1,P78&lt;$W$2,$V$1),(IF(AND($N$2&gt;=$T$3,$N$2&lt;$U$3),_xlfn.IFS(P78&gt;=$AD$3,$AD$1,P78&gt;=$AC$3,$AC$1,P78&gt;=$AB$3,$AB$1,P78&gt;=$AA$3,$AA$1,P78&gt;=$Z$3,$Z$1,P78&gt;=$Y$3,$Y$1,P78&gt;=$X$3,$X$1,P78&gt;=$W$3,$W$1,P78&lt;$W$2,$V$1),(IF(AND($N$2&gt;=$T$4,$N$2&lt;$U$4),_xlfn.IFS(P78&gt;=$AD$4,$AD$1,P78&gt;=$AC$4,$AC$1,P78&gt;=$AB$4,$AB$1,P78&gt;=$AA$4,$AA$1,P78&gt;=$Z$4,$Z$1,P78&gt;=$Y$4,$Y$1,P78&gt;=$X$4,$X$1,P78&gt;=$W$4,$W$1,P78&lt;$W$2,$V$1),(IF(AND($N$2&gt;=$T$5,$N$2&lt;$U$5),_xlfn.IFS(P78&gt;=$AD$5,$AD$1,P78&gt;=$AC$5,$AC$1,P78&gt;=$AB$5,$AB$1,P78&gt;=$AA$5,$AA$1,P78&gt;=$Z$5,$Z$1,P78&gt;=$Y$5,$Y$1,P78&gt;=$X$5,$X$1,P78&gt;=$W$5,$W$1,P78&lt;$W$2,$V$1),(IF(AND($N$2&gt;=$T$6,$N$2&lt;$U$6),_xlfn.IFS(P78&gt;=$AD$6,$AD$1,P78&gt;=$AC$6,$AC$1,P78&gt;=$AB$6,$AB$1,P78&gt;=$AA$6,$AA$1,P78&gt;=$Z$6,$Z$1,P78&gt;=$Y$6,$Y$1,P78&gt;=$X$6,$X$1,P78&gt;=$W$6,$W$1,P78&lt;$W$2,$V$1),(IF(AND($N$2&gt;=$T$7,$N$2&lt;$U$7),_xlfn.IFS(P78&gt;=$AD$7,$AD$1,P78&gt;=$AC$7,$AC$1,P78&gt;=$AB$7,$AB$1,P78&gt;=$AA$7,$AA$1,P78&gt;=$Z$7,$Z$1,P78&gt;=$Y$7,$Y$1,P78&gt;=$X$7,$X$1,P78&gt;=$W$7,$W$1,P78&lt;$W$2,$V$1),(IF(AND($N$2&gt;=$T$8,$N$2&lt;$U$8),_xlfn.IFS(P78&gt;=$AD$8,$AD$1,P78&gt;=$AC$8,$AC$1,P78&gt;=$AB$8,$AB$1,P78&gt;=$AA$8,$AA$1,P78&gt;=$Z$8,$Z$1,P78&gt;=$Y$8,$Y$1,P78&gt;=$X$8,$X$1,P78&gt;=$W$8,$W$1,P78&lt;$W$2,$V$1),(IF(AND($N$2&gt;=$T$9,$N$2&lt;$U$9),_xlfn.IFS(P78&gt;=$AD$9,$AD$1,P78&gt;=$AC$9,$AC$1,P78&gt;=$AB$9,$AB$1,P78&gt;=$AA$9,$AA$1,P78&gt;=$Z$9,$Z$1,P78&gt;=$Y$9,$Y$1,P78&gt;=$X$9,$X$1,P78&gt;=$W$9,$W$1),$W$1))))))))))))))),IF(AND($N$2&gt;=$T$2,$N$2&lt;=$U$2),IF(P78&gt;=$W$2,$W$1,$V$1),IF(AND($N$2&gt;=$T$3,$N$2&lt;$U$3),IF(P78&gt;=$W$3,$W$1,$V$1),IF(AND($N$2&gt;=$T$4,$N$2&lt;$U$4),IF(P78&gt;=$W$4,$W$1,$V$1),IF(AND($N$2&gt;=$T$5,$N$2&lt;$U$5),IF(P78&gt;=$W$5,$W$1,$V$1),IF(AND($N$2&gt;=$T$6,$N$2&lt;$U$6),IF(P78&gt;=$W$6,$W$1,$V$1),IF(AND($N$2&gt;=$T$7,$N$2&lt;$U$7),IF(P78&gt;=$W$7,$W$1,$V$1),IF(AND($N$2&gt;=$T$8,$N$2&lt;$U$8),IF(P78&gt;=$W$8,$W$1,$V$1),IF(AND($N$2&gt;=$T$9,$N$2&lt;$U$9),IF(P78&gt;=$W$9,$W$1,$V$1),""))))))))),"")</f>
        <v>#NAME?</v>
      </c>
      <c r="M78" s="9" t="e">
        <f t="array" aca="1" ref="M78" ca="1">IF(E78&lt;&gt;"",IF(AND(E78&lt;&gt;"GR",E78&gt;=40,J78&gt;=30),_xlfn.IFS(Q78&gt;=$AG$2,$AD$19,Q78&gt;=$AG$3,$AC$19,Q78&gt;=$AG$4,$AB$19,Q78&gt;=$AG$5,$AA$19,Q78&gt;=$AG$6,$Z$19,Q78&gt;=$AG$7,$Y$19,Q78&gt;=$AG$8,$X$19,Q78&gt;=$AG$9,$V$19),L78),"")</f>
        <v>#NAME?</v>
      </c>
      <c r="N78" s="9"/>
      <c r="O78" s="9"/>
      <c r="P78" s="9">
        <f t="shared" si="11"/>
        <v>55</v>
      </c>
      <c r="Q78" s="9">
        <f t="shared" si="12"/>
        <v>55</v>
      </c>
      <c r="R78" s="9">
        <f t="shared" si="13"/>
        <v>0.47</v>
      </c>
    </row>
    <row r="79" spans="1:18" x14ac:dyDescent="0.25">
      <c r="A79" s="3" t="s">
        <v>8</v>
      </c>
      <c r="B79" s="3">
        <v>78</v>
      </c>
      <c r="C79" s="3">
        <v>43</v>
      </c>
      <c r="D79" s="3">
        <v>30</v>
      </c>
      <c r="E79" s="3">
        <v>60</v>
      </c>
      <c r="F79" s="22">
        <f t="shared" si="14"/>
        <v>60</v>
      </c>
      <c r="G79" s="22">
        <f t="shared" si="15"/>
        <v>43</v>
      </c>
      <c r="H79" s="22">
        <f t="shared" si="16"/>
        <v>30</v>
      </c>
      <c r="I79" s="9">
        <f t="shared" si="17"/>
        <v>35.200000000000003</v>
      </c>
      <c r="J79" s="9">
        <f t="shared" si="9"/>
        <v>53.2</v>
      </c>
      <c r="K79" s="10">
        <f t="shared" si="10"/>
        <v>1239.0400000000002</v>
      </c>
      <c r="L79" s="9" t="str">
        <f t="array" ref="L79">IF(D79&lt;&gt;"",IF(AND(H79&gt;=40,I79&gt;=30),IF(AND($N$2&gt;=$T$2,$N$2&lt;=$U$2),_xlfn.IFS(P79&gt;=$AD$2,$AD$1,P79&gt;=$AC$2,$AC$1,P79&gt;=$AB$2,$AB$1,P79&gt;=$AA$2,$AA$1,P79&gt;=$Z$2,$Z$1,P79&gt;=$Y$2,$Y$1,P79&gt;=$X$2,$X$1,P79&gt;=$W$2,$W$1,P79&lt;$W$2,$V$1),(IF(AND($N$2&gt;=$T$3,$N$2&lt;$U$3),_xlfn.IFS(P79&gt;=$AD$3,$AD$1,P79&gt;=$AC$3,$AC$1,P79&gt;=$AB$3,$AB$1,P79&gt;=$AA$3,$AA$1,P79&gt;=$Z$3,$Z$1,P79&gt;=$Y$3,$Y$1,P79&gt;=$X$3,$X$1,P79&gt;=$W$3,$W$1,P79&lt;$W$2,$V$1),(IF(AND($N$2&gt;=$T$4,$N$2&lt;$U$4),_xlfn.IFS(P79&gt;=$AD$4,$AD$1,P79&gt;=$AC$4,$AC$1,P79&gt;=$AB$4,$AB$1,P79&gt;=$AA$4,$AA$1,P79&gt;=$Z$4,$Z$1,P79&gt;=$Y$4,$Y$1,P79&gt;=$X$4,$X$1,P79&gt;=$W$4,$W$1,P79&lt;$W$2,$V$1),(IF(AND($N$2&gt;=$T$5,$N$2&lt;$U$5),_xlfn.IFS(P79&gt;=$AD$5,$AD$1,P79&gt;=$AC$5,$AC$1,P79&gt;=$AB$5,$AB$1,P79&gt;=$AA$5,$AA$1,P79&gt;=$Z$5,$Z$1,P79&gt;=$Y$5,$Y$1,P79&gt;=$X$5,$X$1,P79&gt;=$W$5,$W$1,P79&lt;$W$2,$V$1),(IF(AND($N$2&gt;=$T$6,$N$2&lt;$U$6),_xlfn.IFS(P79&gt;=$AD$6,$AD$1,P79&gt;=$AC$6,$AC$1,P79&gt;=$AB$6,$AB$1,P79&gt;=$AA$6,$AA$1,P79&gt;=$Z$6,$Z$1,P79&gt;=$Y$6,$Y$1,P79&gt;=$X$6,$X$1,P79&gt;=$W$6,$W$1,P79&lt;$W$2,$V$1),(IF(AND($N$2&gt;=$T$7,$N$2&lt;$U$7),_xlfn.IFS(P79&gt;=$AD$7,$AD$1,P79&gt;=$AC$7,$AC$1,P79&gt;=$AB$7,$AB$1,P79&gt;=$AA$7,$AA$1,P79&gt;=$Z$7,$Z$1,P79&gt;=$Y$7,$Y$1,P79&gt;=$X$7,$X$1,P79&gt;=$W$7,$W$1,P79&lt;$W$2,$V$1),(IF(AND($N$2&gt;=$T$8,$N$2&lt;$U$8),_xlfn.IFS(P79&gt;=$AD$8,$AD$1,P79&gt;=$AC$8,$AC$1,P79&gt;=$AB$8,$AB$1,P79&gt;=$AA$8,$AA$1,P79&gt;=$Z$8,$Z$1,P79&gt;=$Y$8,$Y$1,P79&gt;=$X$8,$X$1,P79&gt;=$W$8,$W$1,P79&lt;$W$2,$V$1),(IF(AND($N$2&gt;=$T$9,$N$2&lt;$U$9),_xlfn.IFS(P79&gt;=$AD$9,$AD$1,P79&gt;=$AC$9,$AC$1,P79&gt;=$AB$9,$AB$1,P79&gt;=$AA$9,$AA$1,P79&gt;=$Z$9,$Z$1,P79&gt;=$Y$9,$Y$1,P79&gt;=$X$9,$X$1,P79&gt;=$W$9,$W$1),$W$1))))))))))))))),IF(AND($N$2&gt;=$T$2,$N$2&lt;=$U$2),IF(P79&gt;=$W$2,$W$1,$V$1),IF(AND($N$2&gt;=$T$3,$N$2&lt;$U$3),IF(P79&gt;=$W$3,$W$1,$V$1),IF(AND($N$2&gt;=$T$4,$N$2&lt;$U$4),IF(P79&gt;=$W$4,$W$1,$V$1),IF(AND($N$2&gt;=$T$5,$N$2&lt;$U$5),IF(P79&gt;=$W$5,$W$1,$V$1),IF(AND($N$2&gt;=$T$6,$N$2&lt;$U$6),IF(P79&gt;=$W$6,$W$1,$V$1),IF(AND($N$2&gt;=$T$7,$N$2&lt;$U$7),IF(P79&gt;=$W$7,$W$1,$V$1),IF(AND($N$2&gt;=$T$8,$N$2&lt;$U$8),IF(P79&gt;=$W$8,$W$1,$V$1),IF(AND($N$2&gt;=$T$9,$N$2&lt;$U$9),IF(P79&gt;=$W$9,$W$1,$V$1),""))))))))),"")</f>
        <v>FD</v>
      </c>
      <c r="M79" s="9" t="e">
        <f t="array" aca="1" ref="M79" ca="1">IF(E79&lt;&gt;"",IF(AND(E79&lt;&gt;"GR",E79&gt;=40,J79&gt;=30),_xlfn.IFS(Q79&gt;=$AG$2,$AD$19,Q79&gt;=$AG$3,$AC$19,Q79&gt;=$AG$4,$AB$19,Q79&gt;=$AG$5,$AA$19,Q79&gt;=$AG$6,$Z$19,Q79&gt;=$AG$7,$Y$19,Q79&gt;=$AG$8,$X$19,Q79&gt;=$AG$9,$V$19),L79),"")</f>
        <v>#NAME?</v>
      </c>
      <c r="N79" s="9"/>
      <c r="O79" s="9"/>
      <c r="P79" s="9">
        <f t="shared" si="11"/>
        <v>42</v>
      </c>
      <c r="Q79" s="9">
        <f t="shared" si="12"/>
        <v>54</v>
      </c>
      <c r="R79" s="9">
        <f t="shared" si="13"/>
        <v>-0.79</v>
      </c>
    </row>
    <row r="80" spans="1:18" x14ac:dyDescent="0.25">
      <c r="A80" s="3" t="s">
        <v>8</v>
      </c>
      <c r="B80" s="3">
        <v>79</v>
      </c>
      <c r="C80" s="3">
        <v>50</v>
      </c>
      <c r="D80" s="3">
        <v>55</v>
      </c>
      <c r="E80" s="3" t="s">
        <v>34</v>
      </c>
      <c r="F80" s="22">
        <f t="shared" si="14"/>
        <v>55</v>
      </c>
      <c r="G80" s="22">
        <f t="shared" si="15"/>
        <v>50</v>
      </c>
      <c r="H80" s="22">
        <f t="shared" si="16"/>
        <v>55</v>
      </c>
      <c r="I80" s="9">
        <f t="shared" si="17"/>
        <v>53</v>
      </c>
      <c r="J80" s="9">
        <f t="shared" si="9"/>
        <v>53</v>
      </c>
      <c r="K80" s="10">
        <f t="shared" si="10"/>
        <v>2809</v>
      </c>
      <c r="L80" s="9" t="e">
        <f t="array" aca="1" ref="L80" ca="1">IF(D80&lt;&gt;"",IF(AND(H80&gt;=40,I80&gt;=30),IF(AND($N$2&gt;=$T$2,$N$2&lt;=$U$2),_xlfn.IFS(P80&gt;=$AD$2,$AD$1,P80&gt;=$AC$2,$AC$1,P80&gt;=$AB$2,$AB$1,P80&gt;=$AA$2,$AA$1,P80&gt;=$Z$2,$Z$1,P80&gt;=$Y$2,$Y$1,P80&gt;=$X$2,$X$1,P80&gt;=$W$2,$W$1,P80&lt;$W$2,$V$1),(IF(AND($N$2&gt;=$T$3,$N$2&lt;$U$3),_xlfn.IFS(P80&gt;=$AD$3,$AD$1,P80&gt;=$AC$3,$AC$1,P80&gt;=$AB$3,$AB$1,P80&gt;=$AA$3,$AA$1,P80&gt;=$Z$3,$Z$1,P80&gt;=$Y$3,$Y$1,P80&gt;=$X$3,$X$1,P80&gt;=$W$3,$W$1,P80&lt;$W$2,$V$1),(IF(AND($N$2&gt;=$T$4,$N$2&lt;$U$4),_xlfn.IFS(P80&gt;=$AD$4,$AD$1,P80&gt;=$AC$4,$AC$1,P80&gt;=$AB$4,$AB$1,P80&gt;=$AA$4,$AA$1,P80&gt;=$Z$4,$Z$1,P80&gt;=$Y$4,$Y$1,P80&gt;=$X$4,$X$1,P80&gt;=$W$4,$W$1,P80&lt;$W$2,$V$1),(IF(AND($N$2&gt;=$T$5,$N$2&lt;$U$5),_xlfn.IFS(P80&gt;=$AD$5,$AD$1,P80&gt;=$AC$5,$AC$1,P80&gt;=$AB$5,$AB$1,P80&gt;=$AA$5,$AA$1,P80&gt;=$Z$5,$Z$1,P80&gt;=$Y$5,$Y$1,P80&gt;=$X$5,$X$1,P80&gt;=$W$5,$W$1,P80&lt;$W$2,$V$1),(IF(AND($N$2&gt;=$T$6,$N$2&lt;$U$6),_xlfn.IFS(P80&gt;=$AD$6,$AD$1,P80&gt;=$AC$6,$AC$1,P80&gt;=$AB$6,$AB$1,P80&gt;=$AA$6,$AA$1,P80&gt;=$Z$6,$Z$1,P80&gt;=$Y$6,$Y$1,P80&gt;=$X$6,$X$1,P80&gt;=$W$6,$W$1,P80&lt;$W$2,$V$1),(IF(AND($N$2&gt;=$T$7,$N$2&lt;$U$7),_xlfn.IFS(P80&gt;=$AD$7,$AD$1,P80&gt;=$AC$7,$AC$1,P80&gt;=$AB$7,$AB$1,P80&gt;=$AA$7,$AA$1,P80&gt;=$Z$7,$Z$1,P80&gt;=$Y$7,$Y$1,P80&gt;=$X$7,$X$1,P80&gt;=$W$7,$W$1,P80&lt;$W$2,$V$1),(IF(AND($N$2&gt;=$T$8,$N$2&lt;$U$8),_xlfn.IFS(P80&gt;=$AD$8,$AD$1,P80&gt;=$AC$8,$AC$1,P80&gt;=$AB$8,$AB$1,P80&gt;=$AA$8,$AA$1,P80&gt;=$Z$8,$Z$1,P80&gt;=$Y$8,$Y$1,P80&gt;=$X$8,$X$1,P80&gt;=$W$8,$W$1,P80&lt;$W$2,$V$1),(IF(AND($N$2&gt;=$T$9,$N$2&lt;$U$9),_xlfn.IFS(P80&gt;=$AD$9,$AD$1,P80&gt;=$AC$9,$AC$1,P80&gt;=$AB$9,$AB$1,P80&gt;=$AA$9,$AA$1,P80&gt;=$Z$9,$Z$1,P80&gt;=$Y$9,$Y$1,P80&gt;=$X$9,$X$1,P80&gt;=$W$9,$W$1),$W$1))))))))))))))),IF(AND($N$2&gt;=$T$2,$N$2&lt;=$U$2),IF(P80&gt;=$W$2,$W$1,$V$1),IF(AND($N$2&gt;=$T$3,$N$2&lt;$U$3),IF(P80&gt;=$W$3,$W$1,$V$1),IF(AND($N$2&gt;=$T$4,$N$2&lt;$U$4),IF(P80&gt;=$W$4,$W$1,$V$1),IF(AND($N$2&gt;=$T$5,$N$2&lt;$U$5),IF(P80&gt;=$W$5,$W$1,$V$1),IF(AND($N$2&gt;=$T$6,$N$2&lt;$U$6),IF(P80&gt;=$W$6,$W$1,$V$1),IF(AND($N$2&gt;=$T$7,$N$2&lt;$U$7),IF(P80&gt;=$W$7,$W$1,$V$1),IF(AND($N$2&gt;=$T$8,$N$2&lt;$U$8),IF(P80&gt;=$W$8,$W$1,$V$1),IF(AND($N$2&gt;=$T$9,$N$2&lt;$U$9),IF(P80&gt;=$W$9,$W$1,$V$1),""))))))))),"")</f>
        <v>#NAME?</v>
      </c>
      <c r="M80" s="9" t="e">
        <f t="array" aca="1" ref="M80" ca="1">IF(E80&lt;&gt;"",IF(AND(E80&lt;&gt;"GR",E80&gt;=40,J80&gt;=30),_xlfn.IFS(Q80&gt;=$AG$2,$AD$19,Q80&gt;=$AG$3,$AC$19,Q80&gt;=$AG$4,$AB$19,Q80&gt;=$AG$5,$AA$19,Q80&gt;=$AG$6,$Z$19,Q80&gt;=$AG$7,$Y$19,Q80&gt;=$AG$8,$X$19,Q80&gt;=$AG$9,$V$19),L80),"")</f>
        <v>#NAME?</v>
      </c>
      <c r="N80" s="9"/>
      <c r="O80" s="9"/>
      <c r="P80" s="9">
        <f t="shared" si="11"/>
        <v>54</v>
      </c>
      <c r="Q80" s="9">
        <f t="shared" si="12"/>
        <v>54</v>
      </c>
      <c r="R80" s="9">
        <f t="shared" si="13"/>
        <v>0.43</v>
      </c>
    </row>
    <row r="81" spans="1:18" x14ac:dyDescent="0.25">
      <c r="A81" s="3" t="s">
        <v>8</v>
      </c>
      <c r="B81" s="3">
        <v>80</v>
      </c>
      <c r="C81" s="3">
        <v>35</v>
      </c>
      <c r="D81" s="3">
        <v>65</v>
      </c>
      <c r="E81" s="3" t="s">
        <v>34</v>
      </c>
      <c r="F81" s="22">
        <f t="shared" si="14"/>
        <v>65</v>
      </c>
      <c r="G81" s="22">
        <f t="shared" si="15"/>
        <v>35</v>
      </c>
      <c r="H81" s="22">
        <f t="shared" si="16"/>
        <v>65</v>
      </c>
      <c r="I81" s="9">
        <f t="shared" si="17"/>
        <v>53</v>
      </c>
      <c r="J81" s="9">
        <f t="shared" si="9"/>
        <v>53</v>
      </c>
      <c r="K81" s="10">
        <f t="shared" si="10"/>
        <v>2809</v>
      </c>
      <c r="L81" s="9" t="e">
        <f t="array" aca="1" ref="L81" ca="1">IF(D81&lt;&gt;"",IF(AND(H81&gt;=40,I81&gt;=30),IF(AND($N$2&gt;=$T$2,$N$2&lt;=$U$2),_xlfn.IFS(P81&gt;=$AD$2,$AD$1,P81&gt;=$AC$2,$AC$1,P81&gt;=$AB$2,$AB$1,P81&gt;=$AA$2,$AA$1,P81&gt;=$Z$2,$Z$1,P81&gt;=$Y$2,$Y$1,P81&gt;=$X$2,$X$1,P81&gt;=$W$2,$W$1,P81&lt;$W$2,$V$1),(IF(AND($N$2&gt;=$T$3,$N$2&lt;$U$3),_xlfn.IFS(P81&gt;=$AD$3,$AD$1,P81&gt;=$AC$3,$AC$1,P81&gt;=$AB$3,$AB$1,P81&gt;=$AA$3,$AA$1,P81&gt;=$Z$3,$Z$1,P81&gt;=$Y$3,$Y$1,P81&gt;=$X$3,$X$1,P81&gt;=$W$3,$W$1,P81&lt;$W$2,$V$1),(IF(AND($N$2&gt;=$T$4,$N$2&lt;$U$4),_xlfn.IFS(P81&gt;=$AD$4,$AD$1,P81&gt;=$AC$4,$AC$1,P81&gt;=$AB$4,$AB$1,P81&gt;=$AA$4,$AA$1,P81&gt;=$Z$4,$Z$1,P81&gt;=$Y$4,$Y$1,P81&gt;=$X$4,$X$1,P81&gt;=$W$4,$W$1,P81&lt;$W$2,$V$1),(IF(AND($N$2&gt;=$T$5,$N$2&lt;$U$5),_xlfn.IFS(P81&gt;=$AD$5,$AD$1,P81&gt;=$AC$5,$AC$1,P81&gt;=$AB$5,$AB$1,P81&gt;=$AA$5,$AA$1,P81&gt;=$Z$5,$Z$1,P81&gt;=$Y$5,$Y$1,P81&gt;=$X$5,$X$1,P81&gt;=$W$5,$W$1,P81&lt;$W$2,$V$1),(IF(AND($N$2&gt;=$T$6,$N$2&lt;$U$6),_xlfn.IFS(P81&gt;=$AD$6,$AD$1,P81&gt;=$AC$6,$AC$1,P81&gt;=$AB$6,$AB$1,P81&gt;=$AA$6,$AA$1,P81&gt;=$Z$6,$Z$1,P81&gt;=$Y$6,$Y$1,P81&gt;=$X$6,$X$1,P81&gt;=$W$6,$W$1,P81&lt;$W$2,$V$1),(IF(AND($N$2&gt;=$T$7,$N$2&lt;$U$7),_xlfn.IFS(P81&gt;=$AD$7,$AD$1,P81&gt;=$AC$7,$AC$1,P81&gt;=$AB$7,$AB$1,P81&gt;=$AA$7,$AA$1,P81&gt;=$Z$7,$Z$1,P81&gt;=$Y$7,$Y$1,P81&gt;=$X$7,$X$1,P81&gt;=$W$7,$W$1,P81&lt;$W$2,$V$1),(IF(AND($N$2&gt;=$T$8,$N$2&lt;$U$8),_xlfn.IFS(P81&gt;=$AD$8,$AD$1,P81&gt;=$AC$8,$AC$1,P81&gt;=$AB$8,$AB$1,P81&gt;=$AA$8,$AA$1,P81&gt;=$Z$8,$Z$1,P81&gt;=$Y$8,$Y$1,P81&gt;=$X$8,$X$1,P81&gt;=$W$8,$W$1,P81&lt;$W$2,$V$1),(IF(AND($N$2&gt;=$T$9,$N$2&lt;$U$9),_xlfn.IFS(P81&gt;=$AD$9,$AD$1,P81&gt;=$AC$9,$AC$1,P81&gt;=$AB$9,$AB$1,P81&gt;=$AA$9,$AA$1,P81&gt;=$Z$9,$Z$1,P81&gt;=$Y$9,$Y$1,P81&gt;=$X$9,$X$1,P81&gt;=$W$9,$W$1),$W$1))))))))))))))),IF(AND($N$2&gt;=$T$2,$N$2&lt;=$U$2),IF(P81&gt;=$W$2,$W$1,$V$1),IF(AND($N$2&gt;=$T$3,$N$2&lt;$U$3),IF(P81&gt;=$W$3,$W$1,$V$1),IF(AND($N$2&gt;=$T$4,$N$2&lt;$U$4),IF(P81&gt;=$W$4,$W$1,$V$1),IF(AND($N$2&gt;=$T$5,$N$2&lt;$U$5),IF(P81&gt;=$W$5,$W$1,$V$1),IF(AND($N$2&gt;=$T$6,$N$2&lt;$U$6),IF(P81&gt;=$W$6,$W$1,$V$1),IF(AND($N$2&gt;=$T$7,$N$2&lt;$U$7),IF(P81&gt;=$W$7,$W$1,$V$1),IF(AND($N$2&gt;=$T$8,$N$2&lt;$U$8),IF(P81&gt;=$W$8,$W$1,$V$1),IF(AND($N$2&gt;=$T$9,$N$2&lt;$U$9),IF(P81&gt;=$W$9,$W$1,$V$1),""))))))))),"")</f>
        <v>#NAME?</v>
      </c>
      <c r="M81" s="9" t="e">
        <f t="array" aca="1" ref="M81" ca="1">IF(E81&lt;&gt;"",IF(AND(E81&lt;&gt;"GR",E81&gt;=40,J81&gt;=30),_xlfn.IFS(Q81&gt;=$AG$2,$AD$19,Q81&gt;=$AG$3,$AC$19,Q81&gt;=$AG$4,$AB$19,Q81&gt;=$AG$5,$AA$19,Q81&gt;=$AG$6,$Z$19,Q81&gt;=$AG$7,$Y$19,Q81&gt;=$AG$8,$X$19,Q81&gt;=$AG$9,$V$19),L81),"")</f>
        <v>#NAME?</v>
      </c>
      <c r="N81" s="9"/>
      <c r="O81" s="9"/>
      <c r="P81" s="9">
        <f t="shared" si="11"/>
        <v>54</v>
      </c>
      <c r="Q81" s="9">
        <f t="shared" si="12"/>
        <v>54</v>
      </c>
      <c r="R81" s="9">
        <f t="shared" si="13"/>
        <v>0.43</v>
      </c>
    </row>
    <row r="82" spans="1:18" x14ac:dyDescent="0.25">
      <c r="A82" s="3" t="s">
        <v>8</v>
      </c>
      <c r="B82" s="3">
        <v>81</v>
      </c>
      <c r="C82" s="3">
        <v>39</v>
      </c>
      <c r="D82" s="3">
        <v>62</v>
      </c>
      <c r="E82" s="3" t="s">
        <v>34</v>
      </c>
      <c r="F82" s="22">
        <f t="shared" si="14"/>
        <v>62</v>
      </c>
      <c r="G82" s="22">
        <f t="shared" si="15"/>
        <v>39</v>
      </c>
      <c r="H82" s="22">
        <f t="shared" si="16"/>
        <v>62</v>
      </c>
      <c r="I82" s="9">
        <f t="shared" si="17"/>
        <v>52.8</v>
      </c>
      <c r="J82" s="9">
        <f t="shared" si="9"/>
        <v>52.8</v>
      </c>
      <c r="K82" s="10">
        <f t="shared" si="10"/>
        <v>2787.8399999999997</v>
      </c>
      <c r="L82" s="9" t="e">
        <f t="array" aca="1" ref="L82" ca="1">IF(D82&lt;&gt;"",IF(AND(H82&gt;=40,I82&gt;=30),IF(AND($N$2&gt;=$T$2,$N$2&lt;=$U$2),_xlfn.IFS(P82&gt;=$AD$2,$AD$1,P82&gt;=$AC$2,$AC$1,P82&gt;=$AB$2,$AB$1,P82&gt;=$AA$2,$AA$1,P82&gt;=$Z$2,$Z$1,P82&gt;=$Y$2,$Y$1,P82&gt;=$X$2,$X$1,P82&gt;=$W$2,$W$1,P82&lt;$W$2,$V$1),(IF(AND($N$2&gt;=$T$3,$N$2&lt;$U$3),_xlfn.IFS(P82&gt;=$AD$3,$AD$1,P82&gt;=$AC$3,$AC$1,P82&gt;=$AB$3,$AB$1,P82&gt;=$AA$3,$AA$1,P82&gt;=$Z$3,$Z$1,P82&gt;=$Y$3,$Y$1,P82&gt;=$X$3,$X$1,P82&gt;=$W$3,$W$1,P82&lt;$W$2,$V$1),(IF(AND($N$2&gt;=$T$4,$N$2&lt;$U$4),_xlfn.IFS(P82&gt;=$AD$4,$AD$1,P82&gt;=$AC$4,$AC$1,P82&gt;=$AB$4,$AB$1,P82&gt;=$AA$4,$AA$1,P82&gt;=$Z$4,$Z$1,P82&gt;=$Y$4,$Y$1,P82&gt;=$X$4,$X$1,P82&gt;=$W$4,$W$1,P82&lt;$W$2,$V$1),(IF(AND($N$2&gt;=$T$5,$N$2&lt;$U$5),_xlfn.IFS(P82&gt;=$AD$5,$AD$1,P82&gt;=$AC$5,$AC$1,P82&gt;=$AB$5,$AB$1,P82&gt;=$AA$5,$AA$1,P82&gt;=$Z$5,$Z$1,P82&gt;=$Y$5,$Y$1,P82&gt;=$X$5,$X$1,P82&gt;=$W$5,$W$1,P82&lt;$W$2,$V$1),(IF(AND($N$2&gt;=$T$6,$N$2&lt;$U$6),_xlfn.IFS(P82&gt;=$AD$6,$AD$1,P82&gt;=$AC$6,$AC$1,P82&gt;=$AB$6,$AB$1,P82&gt;=$AA$6,$AA$1,P82&gt;=$Z$6,$Z$1,P82&gt;=$Y$6,$Y$1,P82&gt;=$X$6,$X$1,P82&gt;=$W$6,$W$1,P82&lt;$W$2,$V$1),(IF(AND($N$2&gt;=$T$7,$N$2&lt;$U$7),_xlfn.IFS(P82&gt;=$AD$7,$AD$1,P82&gt;=$AC$7,$AC$1,P82&gt;=$AB$7,$AB$1,P82&gt;=$AA$7,$AA$1,P82&gt;=$Z$7,$Z$1,P82&gt;=$Y$7,$Y$1,P82&gt;=$X$7,$X$1,P82&gt;=$W$7,$W$1,P82&lt;$W$2,$V$1),(IF(AND($N$2&gt;=$T$8,$N$2&lt;$U$8),_xlfn.IFS(P82&gt;=$AD$8,$AD$1,P82&gt;=$AC$8,$AC$1,P82&gt;=$AB$8,$AB$1,P82&gt;=$AA$8,$AA$1,P82&gt;=$Z$8,$Z$1,P82&gt;=$Y$8,$Y$1,P82&gt;=$X$8,$X$1,P82&gt;=$W$8,$W$1,P82&lt;$W$2,$V$1),(IF(AND($N$2&gt;=$T$9,$N$2&lt;$U$9),_xlfn.IFS(P82&gt;=$AD$9,$AD$1,P82&gt;=$AC$9,$AC$1,P82&gt;=$AB$9,$AB$1,P82&gt;=$AA$9,$AA$1,P82&gt;=$Z$9,$Z$1,P82&gt;=$Y$9,$Y$1,P82&gt;=$X$9,$X$1,P82&gt;=$W$9,$W$1),$W$1))))))))))))))),IF(AND($N$2&gt;=$T$2,$N$2&lt;=$U$2),IF(P82&gt;=$W$2,$W$1,$V$1),IF(AND($N$2&gt;=$T$3,$N$2&lt;$U$3),IF(P82&gt;=$W$3,$W$1,$V$1),IF(AND($N$2&gt;=$T$4,$N$2&lt;$U$4),IF(P82&gt;=$W$4,$W$1,$V$1),IF(AND($N$2&gt;=$T$5,$N$2&lt;$U$5),IF(P82&gt;=$W$5,$W$1,$V$1),IF(AND($N$2&gt;=$T$6,$N$2&lt;$U$6),IF(P82&gt;=$W$6,$W$1,$V$1),IF(AND($N$2&gt;=$T$7,$N$2&lt;$U$7),IF(P82&gt;=$W$7,$W$1,$V$1),IF(AND($N$2&gt;=$T$8,$N$2&lt;$U$8),IF(P82&gt;=$W$8,$W$1,$V$1),IF(AND($N$2&gt;=$T$9,$N$2&lt;$U$9),IF(P82&gt;=$W$9,$W$1,$V$1),""))))))))),"")</f>
        <v>#NAME?</v>
      </c>
      <c r="M82" s="9" t="e">
        <f t="array" aca="1" ref="M82" ca="1">IF(E82&lt;&gt;"",IF(AND(E82&lt;&gt;"GR",E82&gt;=40,J82&gt;=30),_xlfn.IFS(Q82&gt;=$AG$2,$AD$19,Q82&gt;=$AG$3,$AC$19,Q82&gt;=$AG$4,$AB$19,Q82&gt;=$AG$5,$AA$19,Q82&gt;=$AG$6,$Z$19,Q82&gt;=$AG$7,$Y$19,Q82&gt;=$AG$8,$X$19,Q82&gt;=$AG$9,$V$19),L82),"")</f>
        <v>#NAME?</v>
      </c>
      <c r="N82" s="9"/>
      <c r="O82" s="9"/>
      <c r="P82" s="9">
        <f t="shared" si="11"/>
        <v>54</v>
      </c>
      <c r="Q82" s="9">
        <f t="shared" si="12"/>
        <v>54</v>
      </c>
      <c r="R82" s="9">
        <f t="shared" si="13"/>
        <v>0.42</v>
      </c>
    </row>
    <row r="83" spans="1:18" x14ac:dyDescent="0.25">
      <c r="A83" s="3" t="s">
        <v>8</v>
      </c>
      <c r="B83" s="3">
        <v>82</v>
      </c>
      <c r="C83" s="3">
        <v>30</v>
      </c>
      <c r="D83" s="3">
        <v>68</v>
      </c>
      <c r="E83" s="3" t="s">
        <v>34</v>
      </c>
      <c r="F83" s="22">
        <f t="shared" si="14"/>
        <v>68</v>
      </c>
      <c r="G83" s="22">
        <f t="shared" si="15"/>
        <v>30</v>
      </c>
      <c r="H83" s="22">
        <f t="shared" si="16"/>
        <v>68</v>
      </c>
      <c r="I83" s="9">
        <f t="shared" si="17"/>
        <v>52.8</v>
      </c>
      <c r="J83" s="9">
        <f t="shared" si="9"/>
        <v>52.8</v>
      </c>
      <c r="K83" s="10">
        <f t="shared" si="10"/>
        <v>2787.8399999999997</v>
      </c>
      <c r="L83" s="9" t="e">
        <f t="array" aca="1" ref="L83" ca="1">IF(D83&lt;&gt;"",IF(AND(H83&gt;=40,I83&gt;=30),IF(AND($N$2&gt;=$T$2,$N$2&lt;=$U$2),_xlfn.IFS(P83&gt;=$AD$2,$AD$1,P83&gt;=$AC$2,$AC$1,P83&gt;=$AB$2,$AB$1,P83&gt;=$AA$2,$AA$1,P83&gt;=$Z$2,$Z$1,P83&gt;=$Y$2,$Y$1,P83&gt;=$X$2,$X$1,P83&gt;=$W$2,$W$1,P83&lt;$W$2,$V$1),(IF(AND($N$2&gt;=$T$3,$N$2&lt;$U$3),_xlfn.IFS(P83&gt;=$AD$3,$AD$1,P83&gt;=$AC$3,$AC$1,P83&gt;=$AB$3,$AB$1,P83&gt;=$AA$3,$AA$1,P83&gt;=$Z$3,$Z$1,P83&gt;=$Y$3,$Y$1,P83&gt;=$X$3,$X$1,P83&gt;=$W$3,$W$1,P83&lt;$W$2,$V$1),(IF(AND($N$2&gt;=$T$4,$N$2&lt;$U$4),_xlfn.IFS(P83&gt;=$AD$4,$AD$1,P83&gt;=$AC$4,$AC$1,P83&gt;=$AB$4,$AB$1,P83&gt;=$AA$4,$AA$1,P83&gt;=$Z$4,$Z$1,P83&gt;=$Y$4,$Y$1,P83&gt;=$X$4,$X$1,P83&gt;=$W$4,$W$1,P83&lt;$W$2,$V$1),(IF(AND($N$2&gt;=$T$5,$N$2&lt;$U$5),_xlfn.IFS(P83&gt;=$AD$5,$AD$1,P83&gt;=$AC$5,$AC$1,P83&gt;=$AB$5,$AB$1,P83&gt;=$AA$5,$AA$1,P83&gt;=$Z$5,$Z$1,P83&gt;=$Y$5,$Y$1,P83&gt;=$X$5,$X$1,P83&gt;=$W$5,$W$1,P83&lt;$W$2,$V$1),(IF(AND($N$2&gt;=$T$6,$N$2&lt;$U$6),_xlfn.IFS(P83&gt;=$AD$6,$AD$1,P83&gt;=$AC$6,$AC$1,P83&gt;=$AB$6,$AB$1,P83&gt;=$AA$6,$AA$1,P83&gt;=$Z$6,$Z$1,P83&gt;=$Y$6,$Y$1,P83&gt;=$X$6,$X$1,P83&gt;=$W$6,$W$1,P83&lt;$W$2,$V$1),(IF(AND($N$2&gt;=$T$7,$N$2&lt;$U$7),_xlfn.IFS(P83&gt;=$AD$7,$AD$1,P83&gt;=$AC$7,$AC$1,P83&gt;=$AB$7,$AB$1,P83&gt;=$AA$7,$AA$1,P83&gt;=$Z$7,$Z$1,P83&gt;=$Y$7,$Y$1,P83&gt;=$X$7,$X$1,P83&gt;=$W$7,$W$1,P83&lt;$W$2,$V$1),(IF(AND($N$2&gt;=$T$8,$N$2&lt;$U$8),_xlfn.IFS(P83&gt;=$AD$8,$AD$1,P83&gt;=$AC$8,$AC$1,P83&gt;=$AB$8,$AB$1,P83&gt;=$AA$8,$AA$1,P83&gt;=$Z$8,$Z$1,P83&gt;=$Y$8,$Y$1,P83&gt;=$X$8,$X$1,P83&gt;=$W$8,$W$1,P83&lt;$W$2,$V$1),(IF(AND($N$2&gt;=$T$9,$N$2&lt;$U$9),_xlfn.IFS(P83&gt;=$AD$9,$AD$1,P83&gt;=$AC$9,$AC$1,P83&gt;=$AB$9,$AB$1,P83&gt;=$AA$9,$AA$1,P83&gt;=$Z$9,$Z$1,P83&gt;=$Y$9,$Y$1,P83&gt;=$X$9,$X$1,P83&gt;=$W$9,$W$1),$W$1))))))))))))))),IF(AND($N$2&gt;=$T$2,$N$2&lt;=$U$2),IF(P83&gt;=$W$2,$W$1,$V$1),IF(AND($N$2&gt;=$T$3,$N$2&lt;$U$3),IF(P83&gt;=$W$3,$W$1,$V$1),IF(AND($N$2&gt;=$T$4,$N$2&lt;$U$4),IF(P83&gt;=$W$4,$W$1,$V$1),IF(AND($N$2&gt;=$T$5,$N$2&lt;$U$5),IF(P83&gt;=$W$5,$W$1,$V$1),IF(AND($N$2&gt;=$T$6,$N$2&lt;$U$6),IF(P83&gt;=$W$6,$W$1,$V$1),IF(AND($N$2&gt;=$T$7,$N$2&lt;$U$7),IF(P83&gt;=$W$7,$W$1,$V$1),IF(AND($N$2&gt;=$T$8,$N$2&lt;$U$8),IF(P83&gt;=$W$8,$W$1,$V$1),IF(AND($N$2&gt;=$T$9,$N$2&lt;$U$9),IF(P83&gt;=$W$9,$W$1,$V$1),""))))))))),"")</f>
        <v>#NAME?</v>
      </c>
      <c r="M83" s="9" t="e">
        <f t="array" aca="1" ref="M83" ca="1">IF(E83&lt;&gt;"",IF(AND(E83&lt;&gt;"GR",E83&gt;=40,J83&gt;=30),_xlfn.IFS(Q83&gt;=$AG$2,$AD$19,Q83&gt;=$AG$3,$AC$19,Q83&gt;=$AG$4,$AB$19,Q83&gt;=$AG$5,$AA$19,Q83&gt;=$AG$6,$Z$19,Q83&gt;=$AG$7,$Y$19,Q83&gt;=$AG$8,$X$19,Q83&gt;=$AG$9,$V$19),L83),"")</f>
        <v>#NAME?</v>
      </c>
      <c r="N83" s="9"/>
      <c r="O83" s="9"/>
      <c r="P83" s="9">
        <f t="shared" si="11"/>
        <v>54</v>
      </c>
      <c r="Q83" s="9">
        <f t="shared" si="12"/>
        <v>54</v>
      </c>
      <c r="R83" s="9">
        <f t="shared" si="13"/>
        <v>0.42</v>
      </c>
    </row>
    <row r="84" spans="1:18" x14ac:dyDescent="0.25">
      <c r="A84" s="3" t="s">
        <v>8</v>
      </c>
      <c r="B84" s="3">
        <v>83</v>
      </c>
      <c r="C84" s="3">
        <v>41</v>
      </c>
      <c r="D84" s="3">
        <v>60</v>
      </c>
      <c r="E84" s="3" t="s">
        <v>34</v>
      </c>
      <c r="F84" s="22">
        <f t="shared" si="14"/>
        <v>60</v>
      </c>
      <c r="G84" s="22">
        <f t="shared" si="15"/>
        <v>41</v>
      </c>
      <c r="H84" s="22">
        <f t="shared" si="16"/>
        <v>60</v>
      </c>
      <c r="I84" s="9">
        <f t="shared" si="17"/>
        <v>52.400000000000006</v>
      </c>
      <c r="J84" s="9">
        <f t="shared" si="9"/>
        <v>52.4</v>
      </c>
      <c r="K84" s="10">
        <f t="shared" si="10"/>
        <v>2745.7600000000007</v>
      </c>
      <c r="L84" s="9" t="e">
        <f t="array" aca="1" ref="L84" ca="1">IF(D84&lt;&gt;"",IF(AND(H84&gt;=40,I84&gt;=30),IF(AND($N$2&gt;=$T$2,$N$2&lt;=$U$2),_xlfn.IFS(P84&gt;=$AD$2,$AD$1,P84&gt;=$AC$2,$AC$1,P84&gt;=$AB$2,$AB$1,P84&gt;=$AA$2,$AA$1,P84&gt;=$Z$2,$Z$1,P84&gt;=$Y$2,$Y$1,P84&gt;=$X$2,$X$1,P84&gt;=$W$2,$W$1,P84&lt;$W$2,$V$1),(IF(AND($N$2&gt;=$T$3,$N$2&lt;$U$3),_xlfn.IFS(P84&gt;=$AD$3,$AD$1,P84&gt;=$AC$3,$AC$1,P84&gt;=$AB$3,$AB$1,P84&gt;=$AA$3,$AA$1,P84&gt;=$Z$3,$Z$1,P84&gt;=$Y$3,$Y$1,P84&gt;=$X$3,$X$1,P84&gt;=$W$3,$W$1,P84&lt;$W$2,$V$1),(IF(AND($N$2&gt;=$T$4,$N$2&lt;$U$4),_xlfn.IFS(P84&gt;=$AD$4,$AD$1,P84&gt;=$AC$4,$AC$1,P84&gt;=$AB$4,$AB$1,P84&gt;=$AA$4,$AA$1,P84&gt;=$Z$4,$Z$1,P84&gt;=$Y$4,$Y$1,P84&gt;=$X$4,$X$1,P84&gt;=$W$4,$W$1,P84&lt;$W$2,$V$1),(IF(AND($N$2&gt;=$T$5,$N$2&lt;$U$5),_xlfn.IFS(P84&gt;=$AD$5,$AD$1,P84&gt;=$AC$5,$AC$1,P84&gt;=$AB$5,$AB$1,P84&gt;=$AA$5,$AA$1,P84&gt;=$Z$5,$Z$1,P84&gt;=$Y$5,$Y$1,P84&gt;=$X$5,$X$1,P84&gt;=$W$5,$W$1,P84&lt;$W$2,$V$1),(IF(AND($N$2&gt;=$T$6,$N$2&lt;$U$6),_xlfn.IFS(P84&gt;=$AD$6,$AD$1,P84&gt;=$AC$6,$AC$1,P84&gt;=$AB$6,$AB$1,P84&gt;=$AA$6,$AA$1,P84&gt;=$Z$6,$Z$1,P84&gt;=$Y$6,$Y$1,P84&gt;=$X$6,$X$1,P84&gt;=$W$6,$W$1,P84&lt;$W$2,$V$1),(IF(AND($N$2&gt;=$T$7,$N$2&lt;$U$7),_xlfn.IFS(P84&gt;=$AD$7,$AD$1,P84&gt;=$AC$7,$AC$1,P84&gt;=$AB$7,$AB$1,P84&gt;=$AA$7,$AA$1,P84&gt;=$Z$7,$Z$1,P84&gt;=$Y$7,$Y$1,P84&gt;=$X$7,$X$1,P84&gt;=$W$7,$W$1,P84&lt;$W$2,$V$1),(IF(AND($N$2&gt;=$T$8,$N$2&lt;$U$8),_xlfn.IFS(P84&gt;=$AD$8,$AD$1,P84&gt;=$AC$8,$AC$1,P84&gt;=$AB$8,$AB$1,P84&gt;=$AA$8,$AA$1,P84&gt;=$Z$8,$Z$1,P84&gt;=$Y$8,$Y$1,P84&gt;=$X$8,$X$1,P84&gt;=$W$8,$W$1,P84&lt;$W$2,$V$1),(IF(AND($N$2&gt;=$T$9,$N$2&lt;$U$9),_xlfn.IFS(P84&gt;=$AD$9,$AD$1,P84&gt;=$AC$9,$AC$1,P84&gt;=$AB$9,$AB$1,P84&gt;=$AA$9,$AA$1,P84&gt;=$Z$9,$Z$1,P84&gt;=$Y$9,$Y$1,P84&gt;=$X$9,$X$1,P84&gt;=$W$9,$W$1),$W$1))))))))))))))),IF(AND($N$2&gt;=$T$2,$N$2&lt;=$U$2),IF(P84&gt;=$W$2,$W$1,$V$1),IF(AND($N$2&gt;=$T$3,$N$2&lt;$U$3),IF(P84&gt;=$W$3,$W$1,$V$1),IF(AND($N$2&gt;=$T$4,$N$2&lt;$U$4),IF(P84&gt;=$W$4,$W$1,$V$1),IF(AND($N$2&gt;=$T$5,$N$2&lt;$U$5),IF(P84&gt;=$W$5,$W$1,$V$1),IF(AND($N$2&gt;=$T$6,$N$2&lt;$U$6),IF(P84&gt;=$W$6,$W$1,$V$1),IF(AND($N$2&gt;=$T$7,$N$2&lt;$U$7),IF(P84&gt;=$W$7,$W$1,$V$1),IF(AND($N$2&gt;=$T$8,$N$2&lt;$U$8),IF(P84&gt;=$W$8,$W$1,$V$1),IF(AND($N$2&gt;=$T$9,$N$2&lt;$U$9),IF(P84&gt;=$W$9,$W$1,$V$1),""))))))))),"")</f>
        <v>#NAME?</v>
      </c>
      <c r="M84" s="9" t="e">
        <f t="array" aca="1" ref="M84" ca="1">IF(E84&lt;&gt;"",IF(AND(E84&lt;&gt;"GR",E84&gt;=40,J84&gt;=30),_xlfn.IFS(Q84&gt;=$AG$2,$AD$19,Q84&gt;=$AG$3,$AC$19,Q84&gt;=$AG$4,$AB$19,Q84&gt;=$AG$5,$AA$19,Q84&gt;=$AG$6,$Z$19,Q84&gt;=$AG$7,$Y$19,Q84&gt;=$AG$8,$X$19,Q84&gt;=$AG$9,$V$19),L84),"")</f>
        <v>#NAME?</v>
      </c>
      <c r="N84" s="9"/>
      <c r="O84" s="9"/>
      <c r="P84" s="9">
        <f t="shared" si="11"/>
        <v>54</v>
      </c>
      <c r="Q84" s="9">
        <f t="shared" si="12"/>
        <v>54</v>
      </c>
      <c r="R84" s="9">
        <f t="shared" si="13"/>
        <v>0.39</v>
      </c>
    </row>
    <row r="85" spans="1:18" x14ac:dyDescent="0.25">
      <c r="A85" s="3" t="s">
        <v>8</v>
      </c>
      <c r="B85" s="3">
        <v>84</v>
      </c>
      <c r="C85" s="3">
        <v>23</v>
      </c>
      <c r="D85" s="3">
        <v>72</v>
      </c>
      <c r="E85" s="3" t="s">
        <v>34</v>
      </c>
      <c r="F85" s="22">
        <f t="shared" si="14"/>
        <v>72</v>
      </c>
      <c r="G85" s="22">
        <f t="shared" si="15"/>
        <v>23</v>
      </c>
      <c r="H85" s="22">
        <f t="shared" si="16"/>
        <v>72</v>
      </c>
      <c r="I85" s="9">
        <f t="shared" si="17"/>
        <v>52.4</v>
      </c>
      <c r="J85" s="9">
        <f t="shared" si="9"/>
        <v>52.4</v>
      </c>
      <c r="K85" s="10">
        <f t="shared" si="10"/>
        <v>2745.7599999999998</v>
      </c>
      <c r="L85" s="9" t="e">
        <f t="array" aca="1" ref="L85" ca="1">IF(D85&lt;&gt;"",IF(AND(H85&gt;=40,I85&gt;=30),IF(AND($N$2&gt;=$T$2,$N$2&lt;=$U$2),_xlfn.IFS(P85&gt;=$AD$2,$AD$1,P85&gt;=$AC$2,$AC$1,P85&gt;=$AB$2,$AB$1,P85&gt;=$AA$2,$AA$1,P85&gt;=$Z$2,$Z$1,P85&gt;=$Y$2,$Y$1,P85&gt;=$X$2,$X$1,P85&gt;=$W$2,$W$1,P85&lt;$W$2,$V$1),(IF(AND($N$2&gt;=$T$3,$N$2&lt;$U$3),_xlfn.IFS(P85&gt;=$AD$3,$AD$1,P85&gt;=$AC$3,$AC$1,P85&gt;=$AB$3,$AB$1,P85&gt;=$AA$3,$AA$1,P85&gt;=$Z$3,$Z$1,P85&gt;=$Y$3,$Y$1,P85&gt;=$X$3,$X$1,P85&gt;=$W$3,$W$1,P85&lt;$W$2,$V$1),(IF(AND($N$2&gt;=$T$4,$N$2&lt;$U$4),_xlfn.IFS(P85&gt;=$AD$4,$AD$1,P85&gt;=$AC$4,$AC$1,P85&gt;=$AB$4,$AB$1,P85&gt;=$AA$4,$AA$1,P85&gt;=$Z$4,$Z$1,P85&gt;=$Y$4,$Y$1,P85&gt;=$X$4,$X$1,P85&gt;=$W$4,$W$1,P85&lt;$W$2,$V$1),(IF(AND($N$2&gt;=$T$5,$N$2&lt;$U$5),_xlfn.IFS(P85&gt;=$AD$5,$AD$1,P85&gt;=$AC$5,$AC$1,P85&gt;=$AB$5,$AB$1,P85&gt;=$AA$5,$AA$1,P85&gt;=$Z$5,$Z$1,P85&gt;=$Y$5,$Y$1,P85&gt;=$X$5,$X$1,P85&gt;=$W$5,$W$1,P85&lt;$W$2,$V$1),(IF(AND($N$2&gt;=$T$6,$N$2&lt;$U$6),_xlfn.IFS(P85&gt;=$AD$6,$AD$1,P85&gt;=$AC$6,$AC$1,P85&gt;=$AB$6,$AB$1,P85&gt;=$AA$6,$AA$1,P85&gt;=$Z$6,$Z$1,P85&gt;=$Y$6,$Y$1,P85&gt;=$X$6,$X$1,P85&gt;=$W$6,$W$1,P85&lt;$W$2,$V$1),(IF(AND($N$2&gt;=$T$7,$N$2&lt;$U$7),_xlfn.IFS(P85&gt;=$AD$7,$AD$1,P85&gt;=$AC$7,$AC$1,P85&gt;=$AB$7,$AB$1,P85&gt;=$AA$7,$AA$1,P85&gt;=$Z$7,$Z$1,P85&gt;=$Y$7,$Y$1,P85&gt;=$X$7,$X$1,P85&gt;=$W$7,$W$1,P85&lt;$W$2,$V$1),(IF(AND($N$2&gt;=$T$8,$N$2&lt;$U$8),_xlfn.IFS(P85&gt;=$AD$8,$AD$1,P85&gt;=$AC$8,$AC$1,P85&gt;=$AB$8,$AB$1,P85&gt;=$AA$8,$AA$1,P85&gt;=$Z$8,$Z$1,P85&gt;=$Y$8,$Y$1,P85&gt;=$X$8,$X$1,P85&gt;=$W$8,$W$1,P85&lt;$W$2,$V$1),(IF(AND($N$2&gt;=$T$9,$N$2&lt;$U$9),_xlfn.IFS(P85&gt;=$AD$9,$AD$1,P85&gt;=$AC$9,$AC$1,P85&gt;=$AB$9,$AB$1,P85&gt;=$AA$9,$AA$1,P85&gt;=$Z$9,$Z$1,P85&gt;=$Y$9,$Y$1,P85&gt;=$X$9,$X$1,P85&gt;=$W$9,$W$1),$W$1))))))))))))))),IF(AND($N$2&gt;=$T$2,$N$2&lt;=$U$2),IF(P85&gt;=$W$2,$W$1,$V$1),IF(AND($N$2&gt;=$T$3,$N$2&lt;$U$3),IF(P85&gt;=$W$3,$W$1,$V$1),IF(AND($N$2&gt;=$T$4,$N$2&lt;$U$4),IF(P85&gt;=$W$4,$W$1,$V$1),IF(AND($N$2&gt;=$T$5,$N$2&lt;$U$5),IF(P85&gt;=$W$5,$W$1,$V$1),IF(AND($N$2&gt;=$T$6,$N$2&lt;$U$6),IF(P85&gt;=$W$6,$W$1,$V$1),IF(AND($N$2&gt;=$T$7,$N$2&lt;$U$7),IF(P85&gt;=$W$7,$W$1,$V$1),IF(AND($N$2&gt;=$T$8,$N$2&lt;$U$8),IF(P85&gt;=$W$8,$W$1,$V$1),IF(AND($N$2&gt;=$T$9,$N$2&lt;$U$9),IF(P85&gt;=$W$9,$W$1,$V$1),""))))))))),"")</f>
        <v>#NAME?</v>
      </c>
      <c r="M85" s="9" t="e">
        <f t="array" aca="1" ref="M85" ca="1">IF(E85&lt;&gt;"",IF(AND(E85&lt;&gt;"GR",E85&gt;=40,J85&gt;=30),_xlfn.IFS(Q85&gt;=$AG$2,$AD$19,Q85&gt;=$AG$3,$AC$19,Q85&gt;=$AG$4,$AB$19,Q85&gt;=$AG$5,$AA$19,Q85&gt;=$AG$6,$Z$19,Q85&gt;=$AG$7,$Y$19,Q85&gt;=$AG$8,$X$19,Q85&gt;=$AG$9,$V$19),L85),"")</f>
        <v>#NAME?</v>
      </c>
      <c r="N85" s="9"/>
      <c r="O85" s="9"/>
      <c r="P85" s="9">
        <f t="shared" si="11"/>
        <v>54</v>
      </c>
      <c r="Q85" s="9">
        <f t="shared" si="12"/>
        <v>54</v>
      </c>
      <c r="R85" s="9">
        <f t="shared" si="13"/>
        <v>0.39</v>
      </c>
    </row>
    <row r="86" spans="1:18" x14ac:dyDescent="0.25">
      <c r="A86" s="3" t="s">
        <v>8</v>
      </c>
      <c r="B86" s="3">
        <v>85</v>
      </c>
      <c r="C86" s="3">
        <v>23</v>
      </c>
      <c r="D86" s="3">
        <v>72</v>
      </c>
      <c r="E86" s="3" t="s">
        <v>34</v>
      </c>
      <c r="F86" s="22">
        <f t="shared" si="14"/>
        <v>72</v>
      </c>
      <c r="G86" s="22">
        <f t="shared" si="15"/>
        <v>23</v>
      </c>
      <c r="H86" s="22">
        <f t="shared" si="16"/>
        <v>72</v>
      </c>
      <c r="I86" s="9">
        <f t="shared" si="17"/>
        <v>52.4</v>
      </c>
      <c r="J86" s="9">
        <f t="shared" si="9"/>
        <v>52.4</v>
      </c>
      <c r="K86" s="10">
        <f t="shared" si="10"/>
        <v>2745.7599999999998</v>
      </c>
      <c r="L86" s="9" t="e">
        <f t="array" aca="1" ref="L86" ca="1">IF(D86&lt;&gt;"",IF(AND(H86&gt;=40,I86&gt;=30),IF(AND($N$2&gt;=$T$2,$N$2&lt;=$U$2),_xlfn.IFS(P86&gt;=$AD$2,$AD$1,P86&gt;=$AC$2,$AC$1,P86&gt;=$AB$2,$AB$1,P86&gt;=$AA$2,$AA$1,P86&gt;=$Z$2,$Z$1,P86&gt;=$Y$2,$Y$1,P86&gt;=$X$2,$X$1,P86&gt;=$W$2,$W$1,P86&lt;$W$2,$V$1),(IF(AND($N$2&gt;=$T$3,$N$2&lt;$U$3),_xlfn.IFS(P86&gt;=$AD$3,$AD$1,P86&gt;=$AC$3,$AC$1,P86&gt;=$AB$3,$AB$1,P86&gt;=$AA$3,$AA$1,P86&gt;=$Z$3,$Z$1,P86&gt;=$Y$3,$Y$1,P86&gt;=$X$3,$X$1,P86&gt;=$W$3,$W$1,P86&lt;$W$2,$V$1),(IF(AND($N$2&gt;=$T$4,$N$2&lt;$U$4),_xlfn.IFS(P86&gt;=$AD$4,$AD$1,P86&gt;=$AC$4,$AC$1,P86&gt;=$AB$4,$AB$1,P86&gt;=$AA$4,$AA$1,P86&gt;=$Z$4,$Z$1,P86&gt;=$Y$4,$Y$1,P86&gt;=$X$4,$X$1,P86&gt;=$W$4,$W$1,P86&lt;$W$2,$V$1),(IF(AND($N$2&gt;=$T$5,$N$2&lt;$U$5),_xlfn.IFS(P86&gt;=$AD$5,$AD$1,P86&gt;=$AC$5,$AC$1,P86&gt;=$AB$5,$AB$1,P86&gt;=$AA$5,$AA$1,P86&gt;=$Z$5,$Z$1,P86&gt;=$Y$5,$Y$1,P86&gt;=$X$5,$X$1,P86&gt;=$W$5,$W$1,P86&lt;$W$2,$V$1),(IF(AND($N$2&gt;=$T$6,$N$2&lt;$U$6),_xlfn.IFS(P86&gt;=$AD$6,$AD$1,P86&gt;=$AC$6,$AC$1,P86&gt;=$AB$6,$AB$1,P86&gt;=$AA$6,$AA$1,P86&gt;=$Z$6,$Z$1,P86&gt;=$Y$6,$Y$1,P86&gt;=$X$6,$X$1,P86&gt;=$W$6,$W$1,P86&lt;$W$2,$V$1),(IF(AND($N$2&gt;=$T$7,$N$2&lt;$U$7),_xlfn.IFS(P86&gt;=$AD$7,$AD$1,P86&gt;=$AC$7,$AC$1,P86&gt;=$AB$7,$AB$1,P86&gt;=$AA$7,$AA$1,P86&gt;=$Z$7,$Z$1,P86&gt;=$Y$7,$Y$1,P86&gt;=$X$7,$X$1,P86&gt;=$W$7,$W$1,P86&lt;$W$2,$V$1),(IF(AND($N$2&gt;=$T$8,$N$2&lt;$U$8),_xlfn.IFS(P86&gt;=$AD$8,$AD$1,P86&gt;=$AC$8,$AC$1,P86&gt;=$AB$8,$AB$1,P86&gt;=$AA$8,$AA$1,P86&gt;=$Z$8,$Z$1,P86&gt;=$Y$8,$Y$1,P86&gt;=$X$8,$X$1,P86&gt;=$W$8,$W$1,P86&lt;$W$2,$V$1),(IF(AND($N$2&gt;=$T$9,$N$2&lt;$U$9),_xlfn.IFS(P86&gt;=$AD$9,$AD$1,P86&gt;=$AC$9,$AC$1,P86&gt;=$AB$9,$AB$1,P86&gt;=$AA$9,$AA$1,P86&gt;=$Z$9,$Z$1,P86&gt;=$Y$9,$Y$1,P86&gt;=$X$9,$X$1,P86&gt;=$W$9,$W$1),$W$1))))))))))))))),IF(AND($N$2&gt;=$T$2,$N$2&lt;=$U$2),IF(P86&gt;=$W$2,$W$1,$V$1),IF(AND($N$2&gt;=$T$3,$N$2&lt;$U$3),IF(P86&gt;=$W$3,$W$1,$V$1),IF(AND($N$2&gt;=$T$4,$N$2&lt;$U$4),IF(P86&gt;=$W$4,$W$1,$V$1),IF(AND($N$2&gt;=$T$5,$N$2&lt;$U$5),IF(P86&gt;=$W$5,$W$1,$V$1),IF(AND($N$2&gt;=$T$6,$N$2&lt;$U$6),IF(P86&gt;=$W$6,$W$1,$V$1),IF(AND($N$2&gt;=$T$7,$N$2&lt;$U$7),IF(P86&gt;=$W$7,$W$1,$V$1),IF(AND($N$2&gt;=$T$8,$N$2&lt;$U$8),IF(P86&gt;=$W$8,$W$1,$V$1),IF(AND($N$2&gt;=$T$9,$N$2&lt;$U$9),IF(P86&gt;=$W$9,$W$1,$V$1),""))))))))),"")</f>
        <v>#NAME?</v>
      </c>
      <c r="M86" s="9" t="e">
        <f t="array" aca="1" ref="M86" ca="1">IF(E86&lt;&gt;"",IF(AND(E86&lt;&gt;"GR",E86&gt;=40,J86&gt;=30),_xlfn.IFS(Q86&gt;=$AG$2,$AD$19,Q86&gt;=$AG$3,$AC$19,Q86&gt;=$AG$4,$AB$19,Q86&gt;=$AG$5,$AA$19,Q86&gt;=$AG$6,$Z$19,Q86&gt;=$AG$7,$Y$19,Q86&gt;=$AG$8,$X$19,Q86&gt;=$AG$9,$V$19),L86),"")</f>
        <v>#NAME?</v>
      </c>
      <c r="N86" s="9"/>
      <c r="O86" s="9"/>
      <c r="P86" s="9">
        <f t="shared" si="11"/>
        <v>54</v>
      </c>
      <c r="Q86" s="9">
        <f t="shared" si="12"/>
        <v>54</v>
      </c>
      <c r="R86" s="9">
        <f t="shared" si="13"/>
        <v>0.39</v>
      </c>
    </row>
    <row r="87" spans="1:18" x14ac:dyDescent="0.25">
      <c r="A87" s="3" t="s">
        <v>8</v>
      </c>
      <c r="B87" s="3">
        <v>86</v>
      </c>
      <c r="C87" s="3">
        <v>47</v>
      </c>
      <c r="D87" s="3">
        <v>56</v>
      </c>
      <c r="E87" s="3" t="s">
        <v>34</v>
      </c>
      <c r="F87" s="22">
        <f t="shared" si="14"/>
        <v>56</v>
      </c>
      <c r="G87" s="22">
        <f t="shared" si="15"/>
        <v>47</v>
      </c>
      <c r="H87" s="22">
        <f t="shared" si="16"/>
        <v>56</v>
      </c>
      <c r="I87" s="9">
        <f t="shared" si="17"/>
        <v>52.400000000000006</v>
      </c>
      <c r="J87" s="9">
        <f t="shared" si="9"/>
        <v>52.4</v>
      </c>
      <c r="K87" s="10">
        <f t="shared" si="10"/>
        <v>2745.7600000000007</v>
      </c>
      <c r="L87" s="9" t="e">
        <f t="array" aca="1" ref="L87" ca="1">IF(D87&lt;&gt;"",IF(AND(H87&gt;=40,I87&gt;=30),IF(AND($N$2&gt;=$T$2,$N$2&lt;=$U$2),_xlfn.IFS(P87&gt;=$AD$2,$AD$1,P87&gt;=$AC$2,$AC$1,P87&gt;=$AB$2,$AB$1,P87&gt;=$AA$2,$AA$1,P87&gt;=$Z$2,$Z$1,P87&gt;=$Y$2,$Y$1,P87&gt;=$X$2,$X$1,P87&gt;=$W$2,$W$1,P87&lt;$W$2,$V$1),(IF(AND($N$2&gt;=$T$3,$N$2&lt;$U$3),_xlfn.IFS(P87&gt;=$AD$3,$AD$1,P87&gt;=$AC$3,$AC$1,P87&gt;=$AB$3,$AB$1,P87&gt;=$AA$3,$AA$1,P87&gt;=$Z$3,$Z$1,P87&gt;=$Y$3,$Y$1,P87&gt;=$X$3,$X$1,P87&gt;=$W$3,$W$1,P87&lt;$W$2,$V$1),(IF(AND($N$2&gt;=$T$4,$N$2&lt;$U$4),_xlfn.IFS(P87&gt;=$AD$4,$AD$1,P87&gt;=$AC$4,$AC$1,P87&gt;=$AB$4,$AB$1,P87&gt;=$AA$4,$AA$1,P87&gt;=$Z$4,$Z$1,P87&gt;=$Y$4,$Y$1,P87&gt;=$X$4,$X$1,P87&gt;=$W$4,$W$1,P87&lt;$W$2,$V$1),(IF(AND($N$2&gt;=$T$5,$N$2&lt;$U$5),_xlfn.IFS(P87&gt;=$AD$5,$AD$1,P87&gt;=$AC$5,$AC$1,P87&gt;=$AB$5,$AB$1,P87&gt;=$AA$5,$AA$1,P87&gt;=$Z$5,$Z$1,P87&gt;=$Y$5,$Y$1,P87&gt;=$X$5,$X$1,P87&gt;=$W$5,$W$1,P87&lt;$W$2,$V$1),(IF(AND($N$2&gt;=$T$6,$N$2&lt;$U$6),_xlfn.IFS(P87&gt;=$AD$6,$AD$1,P87&gt;=$AC$6,$AC$1,P87&gt;=$AB$6,$AB$1,P87&gt;=$AA$6,$AA$1,P87&gt;=$Z$6,$Z$1,P87&gt;=$Y$6,$Y$1,P87&gt;=$X$6,$X$1,P87&gt;=$W$6,$W$1,P87&lt;$W$2,$V$1),(IF(AND($N$2&gt;=$T$7,$N$2&lt;$U$7),_xlfn.IFS(P87&gt;=$AD$7,$AD$1,P87&gt;=$AC$7,$AC$1,P87&gt;=$AB$7,$AB$1,P87&gt;=$AA$7,$AA$1,P87&gt;=$Z$7,$Z$1,P87&gt;=$Y$7,$Y$1,P87&gt;=$X$7,$X$1,P87&gt;=$W$7,$W$1,P87&lt;$W$2,$V$1),(IF(AND($N$2&gt;=$T$8,$N$2&lt;$U$8),_xlfn.IFS(P87&gt;=$AD$8,$AD$1,P87&gt;=$AC$8,$AC$1,P87&gt;=$AB$8,$AB$1,P87&gt;=$AA$8,$AA$1,P87&gt;=$Z$8,$Z$1,P87&gt;=$Y$8,$Y$1,P87&gt;=$X$8,$X$1,P87&gt;=$W$8,$W$1,P87&lt;$W$2,$V$1),(IF(AND($N$2&gt;=$T$9,$N$2&lt;$U$9),_xlfn.IFS(P87&gt;=$AD$9,$AD$1,P87&gt;=$AC$9,$AC$1,P87&gt;=$AB$9,$AB$1,P87&gt;=$AA$9,$AA$1,P87&gt;=$Z$9,$Z$1,P87&gt;=$Y$9,$Y$1,P87&gt;=$X$9,$X$1,P87&gt;=$W$9,$W$1),$W$1))))))))))))))),IF(AND($N$2&gt;=$T$2,$N$2&lt;=$U$2),IF(P87&gt;=$W$2,$W$1,$V$1),IF(AND($N$2&gt;=$T$3,$N$2&lt;$U$3),IF(P87&gt;=$W$3,$W$1,$V$1),IF(AND($N$2&gt;=$T$4,$N$2&lt;$U$4),IF(P87&gt;=$W$4,$W$1,$V$1),IF(AND($N$2&gt;=$T$5,$N$2&lt;$U$5),IF(P87&gt;=$W$5,$W$1,$V$1),IF(AND($N$2&gt;=$T$6,$N$2&lt;$U$6),IF(P87&gt;=$W$6,$W$1,$V$1),IF(AND($N$2&gt;=$T$7,$N$2&lt;$U$7),IF(P87&gt;=$W$7,$W$1,$V$1),IF(AND($N$2&gt;=$T$8,$N$2&lt;$U$8),IF(P87&gt;=$W$8,$W$1,$V$1),IF(AND($N$2&gt;=$T$9,$N$2&lt;$U$9),IF(P87&gt;=$W$9,$W$1,$V$1),""))))))))),"")</f>
        <v>#NAME?</v>
      </c>
      <c r="M87" s="9" t="e">
        <f t="array" aca="1" ref="M87" ca="1">IF(E87&lt;&gt;"",IF(AND(E87&lt;&gt;"GR",E87&gt;=40,J87&gt;=30),_xlfn.IFS(Q87&gt;=$AG$2,$AD$19,Q87&gt;=$AG$3,$AC$19,Q87&gt;=$AG$4,$AB$19,Q87&gt;=$AG$5,$AA$19,Q87&gt;=$AG$6,$Z$19,Q87&gt;=$AG$7,$Y$19,Q87&gt;=$AG$8,$X$19,Q87&gt;=$AG$9,$V$19),L87),"")</f>
        <v>#NAME?</v>
      </c>
      <c r="N87" s="9"/>
      <c r="O87" s="9"/>
      <c r="P87" s="9">
        <f t="shared" si="11"/>
        <v>54</v>
      </c>
      <c r="Q87" s="9">
        <f t="shared" si="12"/>
        <v>54</v>
      </c>
      <c r="R87" s="9">
        <f t="shared" si="13"/>
        <v>0.39</v>
      </c>
    </row>
    <row r="88" spans="1:18" x14ac:dyDescent="0.25">
      <c r="A88" s="3" t="s">
        <v>8</v>
      </c>
      <c r="B88" s="3">
        <v>87</v>
      </c>
      <c r="C88" s="3">
        <v>29</v>
      </c>
      <c r="D88" s="3">
        <v>67</v>
      </c>
      <c r="E88" s="3" t="s">
        <v>34</v>
      </c>
      <c r="F88" s="22">
        <f t="shared" si="14"/>
        <v>67</v>
      </c>
      <c r="G88" s="22">
        <f t="shared" si="15"/>
        <v>29</v>
      </c>
      <c r="H88" s="22">
        <f t="shared" si="16"/>
        <v>67</v>
      </c>
      <c r="I88" s="9">
        <f t="shared" si="17"/>
        <v>51.8</v>
      </c>
      <c r="J88" s="9">
        <f t="shared" si="9"/>
        <v>51.8</v>
      </c>
      <c r="K88" s="10">
        <f t="shared" si="10"/>
        <v>2683.24</v>
      </c>
      <c r="L88" s="9" t="e">
        <f t="array" aca="1" ref="L88" ca="1">IF(D88&lt;&gt;"",IF(AND(H88&gt;=40,I88&gt;=30),IF(AND($N$2&gt;=$T$2,$N$2&lt;=$U$2),_xlfn.IFS(P88&gt;=$AD$2,$AD$1,P88&gt;=$AC$2,$AC$1,P88&gt;=$AB$2,$AB$1,P88&gt;=$AA$2,$AA$1,P88&gt;=$Z$2,$Z$1,P88&gt;=$Y$2,$Y$1,P88&gt;=$X$2,$X$1,P88&gt;=$W$2,$W$1,P88&lt;$W$2,$V$1),(IF(AND($N$2&gt;=$T$3,$N$2&lt;$U$3),_xlfn.IFS(P88&gt;=$AD$3,$AD$1,P88&gt;=$AC$3,$AC$1,P88&gt;=$AB$3,$AB$1,P88&gt;=$AA$3,$AA$1,P88&gt;=$Z$3,$Z$1,P88&gt;=$Y$3,$Y$1,P88&gt;=$X$3,$X$1,P88&gt;=$W$3,$W$1,P88&lt;$W$2,$V$1),(IF(AND($N$2&gt;=$T$4,$N$2&lt;$U$4),_xlfn.IFS(P88&gt;=$AD$4,$AD$1,P88&gt;=$AC$4,$AC$1,P88&gt;=$AB$4,$AB$1,P88&gt;=$AA$4,$AA$1,P88&gt;=$Z$4,$Z$1,P88&gt;=$Y$4,$Y$1,P88&gt;=$X$4,$X$1,P88&gt;=$W$4,$W$1,P88&lt;$W$2,$V$1),(IF(AND($N$2&gt;=$T$5,$N$2&lt;$U$5),_xlfn.IFS(P88&gt;=$AD$5,$AD$1,P88&gt;=$AC$5,$AC$1,P88&gt;=$AB$5,$AB$1,P88&gt;=$AA$5,$AA$1,P88&gt;=$Z$5,$Z$1,P88&gt;=$Y$5,$Y$1,P88&gt;=$X$5,$X$1,P88&gt;=$W$5,$W$1,P88&lt;$W$2,$V$1),(IF(AND($N$2&gt;=$T$6,$N$2&lt;$U$6),_xlfn.IFS(P88&gt;=$AD$6,$AD$1,P88&gt;=$AC$6,$AC$1,P88&gt;=$AB$6,$AB$1,P88&gt;=$AA$6,$AA$1,P88&gt;=$Z$6,$Z$1,P88&gt;=$Y$6,$Y$1,P88&gt;=$X$6,$X$1,P88&gt;=$W$6,$W$1,P88&lt;$W$2,$V$1),(IF(AND($N$2&gt;=$T$7,$N$2&lt;$U$7),_xlfn.IFS(P88&gt;=$AD$7,$AD$1,P88&gt;=$AC$7,$AC$1,P88&gt;=$AB$7,$AB$1,P88&gt;=$AA$7,$AA$1,P88&gt;=$Z$7,$Z$1,P88&gt;=$Y$7,$Y$1,P88&gt;=$X$7,$X$1,P88&gt;=$W$7,$W$1,P88&lt;$W$2,$V$1),(IF(AND($N$2&gt;=$T$8,$N$2&lt;$U$8),_xlfn.IFS(P88&gt;=$AD$8,$AD$1,P88&gt;=$AC$8,$AC$1,P88&gt;=$AB$8,$AB$1,P88&gt;=$AA$8,$AA$1,P88&gt;=$Z$8,$Z$1,P88&gt;=$Y$8,$Y$1,P88&gt;=$X$8,$X$1,P88&gt;=$W$8,$W$1,P88&lt;$W$2,$V$1),(IF(AND($N$2&gt;=$T$9,$N$2&lt;$U$9),_xlfn.IFS(P88&gt;=$AD$9,$AD$1,P88&gt;=$AC$9,$AC$1,P88&gt;=$AB$9,$AB$1,P88&gt;=$AA$9,$AA$1,P88&gt;=$Z$9,$Z$1,P88&gt;=$Y$9,$Y$1,P88&gt;=$X$9,$X$1,P88&gt;=$W$9,$W$1),$W$1))))))))))))))),IF(AND($N$2&gt;=$T$2,$N$2&lt;=$U$2),IF(P88&gt;=$W$2,$W$1,$V$1),IF(AND($N$2&gt;=$T$3,$N$2&lt;$U$3),IF(P88&gt;=$W$3,$W$1,$V$1),IF(AND($N$2&gt;=$T$4,$N$2&lt;$U$4),IF(P88&gt;=$W$4,$W$1,$V$1),IF(AND($N$2&gt;=$T$5,$N$2&lt;$U$5),IF(P88&gt;=$W$5,$W$1,$V$1),IF(AND($N$2&gt;=$T$6,$N$2&lt;$U$6),IF(P88&gt;=$W$6,$W$1,$V$1),IF(AND($N$2&gt;=$T$7,$N$2&lt;$U$7),IF(P88&gt;=$W$7,$W$1,$V$1),IF(AND($N$2&gt;=$T$8,$N$2&lt;$U$8),IF(P88&gt;=$W$8,$W$1,$V$1),IF(AND($N$2&gt;=$T$9,$N$2&lt;$U$9),IF(P88&gt;=$W$9,$W$1,$V$1),""))))))))),"")</f>
        <v>#NAME?</v>
      </c>
      <c r="M88" s="9" t="e">
        <f t="array" aca="1" ref="M88" ca="1">IF(E88&lt;&gt;"",IF(AND(E88&lt;&gt;"GR",E88&gt;=40,J88&gt;=30),_xlfn.IFS(Q88&gt;=$AG$2,$AD$19,Q88&gt;=$AG$3,$AC$19,Q88&gt;=$AG$4,$AB$19,Q88&gt;=$AG$5,$AA$19,Q88&gt;=$AG$6,$Z$19,Q88&gt;=$AG$7,$Y$19,Q88&gt;=$AG$8,$X$19,Q88&gt;=$AG$9,$V$19),L88),"")</f>
        <v>#NAME?</v>
      </c>
      <c r="N88" s="9"/>
      <c r="O88" s="9"/>
      <c r="P88" s="9">
        <f t="shared" si="11"/>
        <v>53</v>
      </c>
      <c r="Q88" s="9">
        <f t="shared" si="12"/>
        <v>53</v>
      </c>
      <c r="R88" s="9">
        <f t="shared" si="13"/>
        <v>0.35</v>
      </c>
    </row>
    <row r="89" spans="1:18" x14ac:dyDescent="0.25">
      <c r="A89" s="3" t="s">
        <v>8</v>
      </c>
      <c r="B89" s="3">
        <v>88</v>
      </c>
      <c r="C89" s="3">
        <v>30</v>
      </c>
      <c r="D89" s="3">
        <v>66</v>
      </c>
      <c r="E89" s="3" t="s">
        <v>34</v>
      </c>
      <c r="F89" s="22">
        <f t="shared" si="14"/>
        <v>66</v>
      </c>
      <c r="G89" s="22">
        <f t="shared" si="15"/>
        <v>30</v>
      </c>
      <c r="H89" s="22">
        <f t="shared" si="16"/>
        <v>66</v>
      </c>
      <c r="I89" s="9">
        <f t="shared" si="17"/>
        <v>51.6</v>
      </c>
      <c r="J89" s="9">
        <f t="shared" si="9"/>
        <v>51.6</v>
      </c>
      <c r="K89" s="10">
        <f t="shared" si="10"/>
        <v>2662.56</v>
      </c>
      <c r="L89" s="9" t="e">
        <f t="array" aca="1" ref="L89" ca="1">IF(D89&lt;&gt;"",IF(AND(H89&gt;=40,I89&gt;=30),IF(AND($N$2&gt;=$T$2,$N$2&lt;=$U$2),_xlfn.IFS(P89&gt;=$AD$2,$AD$1,P89&gt;=$AC$2,$AC$1,P89&gt;=$AB$2,$AB$1,P89&gt;=$AA$2,$AA$1,P89&gt;=$Z$2,$Z$1,P89&gt;=$Y$2,$Y$1,P89&gt;=$X$2,$X$1,P89&gt;=$W$2,$W$1,P89&lt;$W$2,$V$1),(IF(AND($N$2&gt;=$T$3,$N$2&lt;$U$3),_xlfn.IFS(P89&gt;=$AD$3,$AD$1,P89&gt;=$AC$3,$AC$1,P89&gt;=$AB$3,$AB$1,P89&gt;=$AA$3,$AA$1,P89&gt;=$Z$3,$Z$1,P89&gt;=$Y$3,$Y$1,P89&gt;=$X$3,$X$1,P89&gt;=$W$3,$W$1,P89&lt;$W$2,$V$1),(IF(AND($N$2&gt;=$T$4,$N$2&lt;$U$4),_xlfn.IFS(P89&gt;=$AD$4,$AD$1,P89&gt;=$AC$4,$AC$1,P89&gt;=$AB$4,$AB$1,P89&gt;=$AA$4,$AA$1,P89&gt;=$Z$4,$Z$1,P89&gt;=$Y$4,$Y$1,P89&gt;=$X$4,$X$1,P89&gt;=$W$4,$W$1,P89&lt;$W$2,$V$1),(IF(AND($N$2&gt;=$T$5,$N$2&lt;$U$5),_xlfn.IFS(P89&gt;=$AD$5,$AD$1,P89&gt;=$AC$5,$AC$1,P89&gt;=$AB$5,$AB$1,P89&gt;=$AA$5,$AA$1,P89&gt;=$Z$5,$Z$1,P89&gt;=$Y$5,$Y$1,P89&gt;=$X$5,$X$1,P89&gt;=$W$5,$W$1,P89&lt;$W$2,$V$1),(IF(AND($N$2&gt;=$T$6,$N$2&lt;$U$6),_xlfn.IFS(P89&gt;=$AD$6,$AD$1,P89&gt;=$AC$6,$AC$1,P89&gt;=$AB$6,$AB$1,P89&gt;=$AA$6,$AA$1,P89&gt;=$Z$6,$Z$1,P89&gt;=$Y$6,$Y$1,P89&gt;=$X$6,$X$1,P89&gt;=$W$6,$W$1,P89&lt;$W$2,$V$1),(IF(AND($N$2&gt;=$T$7,$N$2&lt;$U$7),_xlfn.IFS(P89&gt;=$AD$7,$AD$1,P89&gt;=$AC$7,$AC$1,P89&gt;=$AB$7,$AB$1,P89&gt;=$AA$7,$AA$1,P89&gt;=$Z$7,$Z$1,P89&gt;=$Y$7,$Y$1,P89&gt;=$X$7,$X$1,P89&gt;=$W$7,$W$1,P89&lt;$W$2,$V$1),(IF(AND($N$2&gt;=$T$8,$N$2&lt;$U$8),_xlfn.IFS(P89&gt;=$AD$8,$AD$1,P89&gt;=$AC$8,$AC$1,P89&gt;=$AB$8,$AB$1,P89&gt;=$AA$8,$AA$1,P89&gt;=$Z$8,$Z$1,P89&gt;=$Y$8,$Y$1,P89&gt;=$X$8,$X$1,P89&gt;=$W$8,$W$1,P89&lt;$W$2,$V$1),(IF(AND($N$2&gt;=$T$9,$N$2&lt;$U$9),_xlfn.IFS(P89&gt;=$AD$9,$AD$1,P89&gt;=$AC$9,$AC$1,P89&gt;=$AB$9,$AB$1,P89&gt;=$AA$9,$AA$1,P89&gt;=$Z$9,$Z$1,P89&gt;=$Y$9,$Y$1,P89&gt;=$X$9,$X$1,P89&gt;=$W$9,$W$1),$W$1))))))))))))))),IF(AND($N$2&gt;=$T$2,$N$2&lt;=$U$2),IF(P89&gt;=$W$2,$W$1,$V$1),IF(AND($N$2&gt;=$T$3,$N$2&lt;$U$3),IF(P89&gt;=$W$3,$W$1,$V$1),IF(AND($N$2&gt;=$T$4,$N$2&lt;$U$4),IF(P89&gt;=$W$4,$W$1,$V$1),IF(AND($N$2&gt;=$T$5,$N$2&lt;$U$5),IF(P89&gt;=$W$5,$W$1,$V$1),IF(AND($N$2&gt;=$T$6,$N$2&lt;$U$6),IF(P89&gt;=$W$6,$W$1,$V$1),IF(AND($N$2&gt;=$T$7,$N$2&lt;$U$7),IF(P89&gt;=$W$7,$W$1,$V$1),IF(AND($N$2&gt;=$T$8,$N$2&lt;$U$8),IF(P89&gt;=$W$8,$W$1,$V$1),IF(AND($N$2&gt;=$T$9,$N$2&lt;$U$9),IF(P89&gt;=$W$9,$W$1,$V$1),""))))))))),"")</f>
        <v>#NAME?</v>
      </c>
      <c r="M89" s="9" t="e">
        <f t="array" aca="1" ref="M89" ca="1">IF(E89&lt;&gt;"",IF(AND(E89&lt;&gt;"GR",E89&gt;=40,J89&gt;=30),_xlfn.IFS(Q89&gt;=$AG$2,$AD$19,Q89&gt;=$AG$3,$AC$19,Q89&gt;=$AG$4,$AB$19,Q89&gt;=$AG$5,$AA$19,Q89&gt;=$AG$6,$Z$19,Q89&gt;=$AG$7,$Y$19,Q89&gt;=$AG$8,$X$19,Q89&gt;=$AG$9,$V$19),L89),"")</f>
        <v>#NAME?</v>
      </c>
      <c r="N89" s="9"/>
      <c r="O89" s="9"/>
      <c r="P89" s="9">
        <f t="shared" si="11"/>
        <v>53</v>
      </c>
      <c r="Q89" s="9">
        <f t="shared" si="12"/>
        <v>53</v>
      </c>
      <c r="R89" s="9">
        <f t="shared" si="13"/>
        <v>0.33</v>
      </c>
    </row>
    <row r="90" spans="1:18" x14ac:dyDescent="0.25">
      <c r="A90" s="3" t="s">
        <v>8</v>
      </c>
      <c r="B90" s="3">
        <v>89</v>
      </c>
      <c r="C90" s="3">
        <v>54</v>
      </c>
      <c r="D90" s="3">
        <v>28</v>
      </c>
      <c r="E90" s="3">
        <v>50</v>
      </c>
      <c r="F90" s="22">
        <f t="shared" si="14"/>
        <v>50</v>
      </c>
      <c r="G90" s="22">
        <f t="shared" si="15"/>
        <v>54</v>
      </c>
      <c r="H90" s="22">
        <f t="shared" si="16"/>
        <v>28</v>
      </c>
      <c r="I90" s="9">
        <f t="shared" si="17"/>
        <v>38.400000000000006</v>
      </c>
      <c r="J90" s="9">
        <f t="shared" si="9"/>
        <v>51.6</v>
      </c>
      <c r="K90" s="10">
        <f t="shared" si="10"/>
        <v>1474.5600000000004</v>
      </c>
      <c r="L90" s="9" t="str">
        <f t="array" ref="L90">IF(D90&lt;&gt;"",IF(AND(H90&gt;=40,I90&gt;=30),IF(AND($N$2&gt;=$T$2,$N$2&lt;=$U$2),_xlfn.IFS(P90&gt;=$AD$2,$AD$1,P90&gt;=$AC$2,$AC$1,P90&gt;=$AB$2,$AB$1,P90&gt;=$AA$2,$AA$1,P90&gt;=$Z$2,$Z$1,P90&gt;=$Y$2,$Y$1,P90&gt;=$X$2,$X$1,P90&gt;=$W$2,$W$1,P90&lt;$W$2,$V$1),(IF(AND($N$2&gt;=$T$3,$N$2&lt;$U$3),_xlfn.IFS(P90&gt;=$AD$3,$AD$1,P90&gt;=$AC$3,$AC$1,P90&gt;=$AB$3,$AB$1,P90&gt;=$AA$3,$AA$1,P90&gt;=$Z$3,$Z$1,P90&gt;=$Y$3,$Y$1,P90&gt;=$X$3,$X$1,P90&gt;=$W$3,$W$1,P90&lt;$W$2,$V$1),(IF(AND($N$2&gt;=$T$4,$N$2&lt;$U$4),_xlfn.IFS(P90&gt;=$AD$4,$AD$1,P90&gt;=$AC$4,$AC$1,P90&gt;=$AB$4,$AB$1,P90&gt;=$AA$4,$AA$1,P90&gt;=$Z$4,$Z$1,P90&gt;=$Y$4,$Y$1,P90&gt;=$X$4,$X$1,P90&gt;=$W$4,$W$1,P90&lt;$W$2,$V$1),(IF(AND($N$2&gt;=$T$5,$N$2&lt;$U$5),_xlfn.IFS(P90&gt;=$AD$5,$AD$1,P90&gt;=$AC$5,$AC$1,P90&gt;=$AB$5,$AB$1,P90&gt;=$AA$5,$AA$1,P90&gt;=$Z$5,$Z$1,P90&gt;=$Y$5,$Y$1,P90&gt;=$X$5,$X$1,P90&gt;=$W$5,$W$1,P90&lt;$W$2,$V$1),(IF(AND($N$2&gt;=$T$6,$N$2&lt;$U$6),_xlfn.IFS(P90&gt;=$AD$6,$AD$1,P90&gt;=$AC$6,$AC$1,P90&gt;=$AB$6,$AB$1,P90&gt;=$AA$6,$AA$1,P90&gt;=$Z$6,$Z$1,P90&gt;=$Y$6,$Y$1,P90&gt;=$X$6,$X$1,P90&gt;=$W$6,$W$1,P90&lt;$W$2,$V$1),(IF(AND($N$2&gt;=$T$7,$N$2&lt;$U$7),_xlfn.IFS(P90&gt;=$AD$7,$AD$1,P90&gt;=$AC$7,$AC$1,P90&gt;=$AB$7,$AB$1,P90&gt;=$AA$7,$AA$1,P90&gt;=$Z$7,$Z$1,P90&gt;=$Y$7,$Y$1,P90&gt;=$X$7,$X$1,P90&gt;=$W$7,$W$1,P90&lt;$W$2,$V$1),(IF(AND($N$2&gt;=$T$8,$N$2&lt;$U$8),_xlfn.IFS(P90&gt;=$AD$8,$AD$1,P90&gt;=$AC$8,$AC$1,P90&gt;=$AB$8,$AB$1,P90&gt;=$AA$8,$AA$1,P90&gt;=$Z$8,$Z$1,P90&gt;=$Y$8,$Y$1,P90&gt;=$X$8,$X$1,P90&gt;=$W$8,$W$1,P90&lt;$W$2,$V$1),(IF(AND($N$2&gt;=$T$9,$N$2&lt;$U$9),_xlfn.IFS(P90&gt;=$AD$9,$AD$1,P90&gt;=$AC$9,$AC$1,P90&gt;=$AB$9,$AB$1,P90&gt;=$AA$9,$AA$1,P90&gt;=$Z$9,$Z$1,P90&gt;=$Y$9,$Y$1,P90&gt;=$X$9,$X$1,P90&gt;=$W$9,$W$1),$W$1))))))))))))))),IF(AND($N$2&gt;=$T$2,$N$2&lt;=$U$2),IF(P90&gt;=$W$2,$W$1,$V$1),IF(AND($N$2&gt;=$T$3,$N$2&lt;$U$3),IF(P90&gt;=$W$3,$W$1,$V$1),IF(AND($N$2&gt;=$T$4,$N$2&lt;$U$4),IF(P90&gt;=$W$4,$W$1,$V$1),IF(AND($N$2&gt;=$T$5,$N$2&lt;$U$5),IF(P90&gt;=$W$5,$W$1,$V$1),IF(AND($N$2&gt;=$T$6,$N$2&lt;$U$6),IF(P90&gt;=$W$6,$W$1,$V$1),IF(AND($N$2&gt;=$T$7,$N$2&lt;$U$7),IF(P90&gt;=$W$7,$W$1,$V$1),IF(AND($N$2&gt;=$T$8,$N$2&lt;$U$8),IF(P90&gt;=$W$8,$W$1,$V$1),IF(AND($N$2&gt;=$T$9,$N$2&lt;$U$9),IF(P90&gt;=$W$9,$W$1,$V$1),""))))))))),"")</f>
        <v>FD</v>
      </c>
      <c r="M90" s="9" t="e">
        <f t="array" aca="1" ref="M90" ca="1">IF(E90&lt;&gt;"",IF(AND(E90&lt;&gt;"GR",E90&gt;=40,J90&gt;=30),_xlfn.IFS(Q90&gt;=$AG$2,$AD$19,Q90&gt;=$AG$3,$AC$19,Q90&gt;=$AG$4,$AB$19,Q90&gt;=$AG$5,$AA$19,Q90&gt;=$AG$6,$Z$19,Q90&gt;=$AG$7,$Y$19,Q90&gt;=$AG$8,$X$19,Q90&gt;=$AG$9,$V$19),L90),"")</f>
        <v>#NAME?</v>
      </c>
      <c r="N90" s="9"/>
      <c r="O90" s="9"/>
      <c r="P90" s="9">
        <f t="shared" si="11"/>
        <v>44</v>
      </c>
      <c r="Q90" s="9">
        <f t="shared" si="12"/>
        <v>53</v>
      </c>
      <c r="R90" s="9">
        <f t="shared" si="13"/>
        <v>-0.56999999999999995</v>
      </c>
    </row>
    <row r="91" spans="1:18" x14ac:dyDescent="0.25">
      <c r="A91" s="3" t="s">
        <v>8</v>
      </c>
      <c r="B91" s="3">
        <v>90</v>
      </c>
      <c r="C91" s="3">
        <v>18</v>
      </c>
      <c r="D91" s="3">
        <v>74</v>
      </c>
      <c r="E91" s="3" t="s">
        <v>34</v>
      </c>
      <c r="F91" s="22">
        <f t="shared" si="14"/>
        <v>74</v>
      </c>
      <c r="G91" s="22">
        <f t="shared" si="15"/>
        <v>18</v>
      </c>
      <c r="H91" s="22">
        <f t="shared" si="16"/>
        <v>74</v>
      </c>
      <c r="I91" s="9">
        <f t="shared" si="17"/>
        <v>51.6</v>
      </c>
      <c r="J91" s="9">
        <f t="shared" si="9"/>
        <v>51.6</v>
      </c>
      <c r="K91" s="10">
        <f t="shared" si="10"/>
        <v>2662.56</v>
      </c>
      <c r="L91" s="9" t="e">
        <f t="array" aca="1" ref="L91" ca="1">IF(D91&lt;&gt;"",IF(AND(H91&gt;=40,I91&gt;=30),IF(AND($N$2&gt;=$T$2,$N$2&lt;=$U$2),_xlfn.IFS(P91&gt;=$AD$2,$AD$1,P91&gt;=$AC$2,$AC$1,P91&gt;=$AB$2,$AB$1,P91&gt;=$AA$2,$AA$1,P91&gt;=$Z$2,$Z$1,P91&gt;=$Y$2,$Y$1,P91&gt;=$X$2,$X$1,P91&gt;=$W$2,$W$1,P91&lt;$W$2,$V$1),(IF(AND($N$2&gt;=$T$3,$N$2&lt;$U$3),_xlfn.IFS(P91&gt;=$AD$3,$AD$1,P91&gt;=$AC$3,$AC$1,P91&gt;=$AB$3,$AB$1,P91&gt;=$AA$3,$AA$1,P91&gt;=$Z$3,$Z$1,P91&gt;=$Y$3,$Y$1,P91&gt;=$X$3,$X$1,P91&gt;=$W$3,$W$1,P91&lt;$W$2,$V$1),(IF(AND($N$2&gt;=$T$4,$N$2&lt;$U$4),_xlfn.IFS(P91&gt;=$AD$4,$AD$1,P91&gt;=$AC$4,$AC$1,P91&gt;=$AB$4,$AB$1,P91&gt;=$AA$4,$AA$1,P91&gt;=$Z$4,$Z$1,P91&gt;=$Y$4,$Y$1,P91&gt;=$X$4,$X$1,P91&gt;=$W$4,$W$1,P91&lt;$W$2,$V$1),(IF(AND($N$2&gt;=$T$5,$N$2&lt;$U$5),_xlfn.IFS(P91&gt;=$AD$5,$AD$1,P91&gt;=$AC$5,$AC$1,P91&gt;=$AB$5,$AB$1,P91&gt;=$AA$5,$AA$1,P91&gt;=$Z$5,$Z$1,P91&gt;=$Y$5,$Y$1,P91&gt;=$X$5,$X$1,P91&gt;=$W$5,$W$1,P91&lt;$W$2,$V$1),(IF(AND($N$2&gt;=$T$6,$N$2&lt;$U$6),_xlfn.IFS(P91&gt;=$AD$6,$AD$1,P91&gt;=$AC$6,$AC$1,P91&gt;=$AB$6,$AB$1,P91&gt;=$AA$6,$AA$1,P91&gt;=$Z$6,$Z$1,P91&gt;=$Y$6,$Y$1,P91&gt;=$X$6,$X$1,P91&gt;=$W$6,$W$1,P91&lt;$W$2,$V$1),(IF(AND($N$2&gt;=$T$7,$N$2&lt;$U$7),_xlfn.IFS(P91&gt;=$AD$7,$AD$1,P91&gt;=$AC$7,$AC$1,P91&gt;=$AB$7,$AB$1,P91&gt;=$AA$7,$AA$1,P91&gt;=$Z$7,$Z$1,P91&gt;=$Y$7,$Y$1,P91&gt;=$X$7,$X$1,P91&gt;=$W$7,$W$1,P91&lt;$W$2,$V$1),(IF(AND($N$2&gt;=$T$8,$N$2&lt;$U$8),_xlfn.IFS(P91&gt;=$AD$8,$AD$1,P91&gt;=$AC$8,$AC$1,P91&gt;=$AB$8,$AB$1,P91&gt;=$AA$8,$AA$1,P91&gt;=$Z$8,$Z$1,P91&gt;=$Y$8,$Y$1,P91&gt;=$X$8,$X$1,P91&gt;=$W$8,$W$1,P91&lt;$W$2,$V$1),(IF(AND($N$2&gt;=$T$9,$N$2&lt;$U$9),_xlfn.IFS(P91&gt;=$AD$9,$AD$1,P91&gt;=$AC$9,$AC$1,P91&gt;=$AB$9,$AB$1,P91&gt;=$AA$9,$AA$1,P91&gt;=$Z$9,$Z$1,P91&gt;=$Y$9,$Y$1,P91&gt;=$X$9,$X$1,P91&gt;=$W$9,$W$1),$W$1))))))))))))))),IF(AND($N$2&gt;=$T$2,$N$2&lt;=$U$2),IF(P91&gt;=$W$2,$W$1,$V$1),IF(AND($N$2&gt;=$T$3,$N$2&lt;$U$3),IF(P91&gt;=$W$3,$W$1,$V$1),IF(AND($N$2&gt;=$T$4,$N$2&lt;$U$4),IF(P91&gt;=$W$4,$W$1,$V$1),IF(AND($N$2&gt;=$T$5,$N$2&lt;$U$5),IF(P91&gt;=$W$5,$W$1,$V$1),IF(AND($N$2&gt;=$T$6,$N$2&lt;$U$6),IF(P91&gt;=$W$6,$W$1,$V$1),IF(AND($N$2&gt;=$T$7,$N$2&lt;$U$7),IF(P91&gt;=$W$7,$W$1,$V$1),IF(AND($N$2&gt;=$T$8,$N$2&lt;$U$8),IF(P91&gt;=$W$8,$W$1,$V$1),IF(AND($N$2&gt;=$T$9,$N$2&lt;$U$9),IF(P91&gt;=$W$9,$W$1,$V$1),""))))))))),"")</f>
        <v>#NAME?</v>
      </c>
      <c r="M91" s="9" t="e">
        <f t="array" aca="1" ref="M91" ca="1">IF(E91&lt;&gt;"",IF(AND(E91&lt;&gt;"GR",E91&gt;=40,J91&gt;=30),_xlfn.IFS(Q91&gt;=$AG$2,$AD$19,Q91&gt;=$AG$3,$AC$19,Q91&gt;=$AG$4,$AB$19,Q91&gt;=$AG$5,$AA$19,Q91&gt;=$AG$6,$Z$19,Q91&gt;=$AG$7,$Y$19,Q91&gt;=$AG$8,$X$19,Q91&gt;=$AG$9,$V$19),L91),"")</f>
        <v>#NAME?</v>
      </c>
      <c r="N91" s="9"/>
      <c r="O91" s="9"/>
      <c r="P91" s="9">
        <f t="shared" si="11"/>
        <v>53</v>
      </c>
      <c r="Q91" s="9">
        <f t="shared" si="12"/>
        <v>53</v>
      </c>
      <c r="R91" s="9">
        <f t="shared" si="13"/>
        <v>0.33</v>
      </c>
    </row>
    <row r="92" spans="1:18" x14ac:dyDescent="0.25">
      <c r="A92" s="3" t="s">
        <v>8</v>
      </c>
      <c r="B92" s="3">
        <v>91</v>
      </c>
      <c r="C92" s="3">
        <v>30</v>
      </c>
      <c r="D92" s="3">
        <v>65</v>
      </c>
      <c r="E92" s="3" t="s">
        <v>34</v>
      </c>
      <c r="F92" s="22">
        <f t="shared" si="14"/>
        <v>65</v>
      </c>
      <c r="G92" s="22">
        <f t="shared" si="15"/>
        <v>30</v>
      </c>
      <c r="H92" s="22">
        <f t="shared" si="16"/>
        <v>65</v>
      </c>
      <c r="I92" s="9">
        <f t="shared" si="17"/>
        <v>51</v>
      </c>
      <c r="J92" s="9">
        <f t="shared" si="9"/>
        <v>51</v>
      </c>
      <c r="K92" s="10">
        <f t="shared" si="10"/>
        <v>2601</v>
      </c>
      <c r="L92" s="9" t="e">
        <f t="array" aca="1" ref="L92" ca="1">IF(D92&lt;&gt;"",IF(AND(H92&gt;=40,I92&gt;=30),IF(AND($N$2&gt;=$T$2,$N$2&lt;=$U$2),_xlfn.IFS(P92&gt;=$AD$2,$AD$1,P92&gt;=$AC$2,$AC$1,P92&gt;=$AB$2,$AB$1,P92&gt;=$AA$2,$AA$1,P92&gt;=$Z$2,$Z$1,P92&gt;=$Y$2,$Y$1,P92&gt;=$X$2,$X$1,P92&gt;=$W$2,$W$1,P92&lt;$W$2,$V$1),(IF(AND($N$2&gt;=$T$3,$N$2&lt;$U$3),_xlfn.IFS(P92&gt;=$AD$3,$AD$1,P92&gt;=$AC$3,$AC$1,P92&gt;=$AB$3,$AB$1,P92&gt;=$AA$3,$AA$1,P92&gt;=$Z$3,$Z$1,P92&gt;=$Y$3,$Y$1,P92&gt;=$X$3,$X$1,P92&gt;=$W$3,$W$1,P92&lt;$W$2,$V$1),(IF(AND($N$2&gt;=$T$4,$N$2&lt;$U$4),_xlfn.IFS(P92&gt;=$AD$4,$AD$1,P92&gt;=$AC$4,$AC$1,P92&gt;=$AB$4,$AB$1,P92&gt;=$AA$4,$AA$1,P92&gt;=$Z$4,$Z$1,P92&gt;=$Y$4,$Y$1,P92&gt;=$X$4,$X$1,P92&gt;=$W$4,$W$1,P92&lt;$W$2,$V$1),(IF(AND($N$2&gt;=$T$5,$N$2&lt;$U$5),_xlfn.IFS(P92&gt;=$AD$5,$AD$1,P92&gt;=$AC$5,$AC$1,P92&gt;=$AB$5,$AB$1,P92&gt;=$AA$5,$AA$1,P92&gt;=$Z$5,$Z$1,P92&gt;=$Y$5,$Y$1,P92&gt;=$X$5,$X$1,P92&gt;=$W$5,$W$1,P92&lt;$W$2,$V$1),(IF(AND($N$2&gt;=$T$6,$N$2&lt;$U$6),_xlfn.IFS(P92&gt;=$AD$6,$AD$1,P92&gt;=$AC$6,$AC$1,P92&gt;=$AB$6,$AB$1,P92&gt;=$AA$6,$AA$1,P92&gt;=$Z$6,$Z$1,P92&gt;=$Y$6,$Y$1,P92&gt;=$X$6,$X$1,P92&gt;=$W$6,$W$1,P92&lt;$W$2,$V$1),(IF(AND($N$2&gt;=$T$7,$N$2&lt;$U$7),_xlfn.IFS(P92&gt;=$AD$7,$AD$1,P92&gt;=$AC$7,$AC$1,P92&gt;=$AB$7,$AB$1,P92&gt;=$AA$7,$AA$1,P92&gt;=$Z$7,$Z$1,P92&gt;=$Y$7,$Y$1,P92&gt;=$X$7,$X$1,P92&gt;=$W$7,$W$1,P92&lt;$W$2,$V$1),(IF(AND($N$2&gt;=$T$8,$N$2&lt;$U$8),_xlfn.IFS(P92&gt;=$AD$8,$AD$1,P92&gt;=$AC$8,$AC$1,P92&gt;=$AB$8,$AB$1,P92&gt;=$AA$8,$AA$1,P92&gt;=$Z$8,$Z$1,P92&gt;=$Y$8,$Y$1,P92&gt;=$X$8,$X$1,P92&gt;=$W$8,$W$1,P92&lt;$W$2,$V$1),(IF(AND($N$2&gt;=$T$9,$N$2&lt;$U$9),_xlfn.IFS(P92&gt;=$AD$9,$AD$1,P92&gt;=$AC$9,$AC$1,P92&gt;=$AB$9,$AB$1,P92&gt;=$AA$9,$AA$1,P92&gt;=$Z$9,$Z$1,P92&gt;=$Y$9,$Y$1,P92&gt;=$X$9,$X$1,P92&gt;=$W$9,$W$1),$W$1))))))))))))))),IF(AND($N$2&gt;=$T$2,$N$2&lt;=$U$2),IF(P92&gt;=$W$2,$W$1,$V$1),IF(AND($N$2&gt;=$T$3,$N$2&lt;$U$3),IF(P92&gt;=$W$3,$W$1,$V$1),IF(AND($N$2&gt;=$T$4,$N$2&lt;$U$4),IF(P92&gt;=$W$4,$W$1,$V$1),IF(AND($N$2&gt;=$T$5,$N$2&lt;$U$5),IF(P92&gt;=$W$5,$W$1,$V$1),IF(AND($N$2&gt;=$T$6,$N$2&lt;$U$6),IF(P92&gt;=$W$6,$W$1,$V$1),IF(AND($N$2&gt;=$T$7,$N$2&lt;$U$7),IF(P92&gt;=$W$7,$W$1,$V$1),IF(AND($N$2&gt;=$T$8,$N$2&lt;$U$8),IF(P92&gt;=$W$8,$W$1,$V$1),IF(AND($N$2&gt;=$T$9,$N$2&lt;$U$9),IF(P92&gt;=$W$9,$W$1,$V$1),""))))))))),"")</f>
        <v>#NAME?</v>
      </c>
      <c r="M92" s="9" t="e">
        <f t="array" aca="1" ref="M92" ca="1">IF(E92&lt;&gt;"",IF(AND(E92&lt;&gt;"GR",E92&gt;=40,J92&gt;=30),_xlfn.IFS(Q92&gt;=$AG$2,$AD$19,Q92&gt;=$AG$3,$AC$19,Q92&gt;=$AG$4,$AB$19,Q92&gt;=$AG$5,$AA$19,Q92&gt;=$AG$6,$Z$19,Q92&gt;=$AG$7,$Y$19,Q92&gt;=$AG$8,$X$19,Q92&gt;=$AG$9,$V$19),L92),"")</f>
        <v>#NAME?</v>
      </c>
      <c r="N92" s="9"/>
      <c r="O92" s="9"/>
      <c r="P92" s="9">
        <f t="shared" si="11"/>
        <v>53</v>
      </c>
      <c r="Q92" s="9">
        <f t="shared" si="12"/>
        <v>53</v>
      </c>
      <c r="R92" s="9">
        <f t="shared" si="13"/>
        <v>0.28999999999999998</v>
      </c>
    </row>
    <row r="93" spans="1:18" x14ac:dyDescent="0.25">
      <c r="A93" s="3" t="s">
        <v>8</v>
      </c>
      <c r="B93" s="3">
        <v>92</v>
      </c>
      <c r="C93" s="3">
        <v>27</v>
      </c>
      <c r="D93" s="3">
        <v>67</v>
      </c>
      <c r="E93" s="3" t="s">
        <v>34</v>
      </c>
      <c r="F93" s="22">
        <f t="shared" si="14"/>
        <v>67</v>
      </c>
      <c r="G93" s="22">
        <f t="shared" si="15"/>
        <v>27</v>
      </c>
      <c r="H93" s="22">
        <f t="shared" si="16"/>
        <v>67</v>
      </c>
      <c r="I93" s="9">
        <f t="shared" si="17"/>
        <v>51</v>
      </c>
      <c r="J93" s="9">
        <f t="shared" si="9"/>
        <v>51</v>
      </c>
      <c r="K93" s="10">
        <f t="shared" si="10"/>
        <v>2601</v>
      </c>
      <c r="L93" s="9" t="e">
        <f t="array" aca="1" ref="L93" ca="1">IF(D93&lt;&gt;"",IF(AND(H93&gt;=40,I93&gt;=30),IF(AND($N$2&gt;=$T$2,$N$2&lt;=$U$2),_xlfn.IFS(P93&gt;=$AD$2,$AD$1,P93&gt;=$AC$2,$AC$1,P93&gt;=$AB$2,$AB$1,P93&gt;=$AA$2,$AA$1,P93&gt;=$Z$2,$Z$1,P93&gt;=$Y$2,$Y$1,P93&gt;=$X$2,$X$1,P93&gt;=$W$2,$W$1,P93&lt;$W$2,$V$1),(IF(AND($N$2&gt;=$T$3,$N$2&lt;$U$3),_xlfn.IFS(P93&gt;=$AD$3,$AD$1,P93&gt;=$AC$3,$AC$1,P93&gt;=$AB$3,$AB$1,P93&gt;=$AA$3,$AA$1,P93&gt;=$Z$3,$Z$1,P93&gt;=$Y$3,$Y$1,P93&gt;=$X$3,$X$1,P93&gt;=$W$3,$W$1,P93&lt;$W$2,$V$1),(IF(AND($N$2&gt;=$T$4,$N$2&lt;$U$4),_xlfn.IFS(P93&gt;=$AD$4,$AD$1,P93&gt;=$AC$4,$AC$1,P93&gt;=$AB$4,$AB$1,P93&gt;=$AA$4,$AA$1,P93&gt;=$Z$4,$Z$1,P93&gt;=$Y$4,$Y$1,P93&gt;=$X$4,$X$1,P93&gt;=$W$4,$W$1,P93&lt;$W$2,$V$1),(IF(AND($N$2&gt;=$T$5,$N$2&lt;$U$5),_xlfn.IFS(P93&gt;=$AD$5,$AD$1,P93&gt;=$AC$5,$AC$1,P93&gt;=$AB$5,$AB$1,P93&gt;=$AA$5,$AA$1,P93&gt;=$Z$5,$Z$1,P93&gt;=$Y$5,$Y$1,P93&gt;=$X$5,$X$1,P93&gt;=$W$5,$W$1,P93&lt;$W$2,$V$1),(IF(AND($N$2&gt;=$T$6,$N$2&lt;$U$6),_xlfn.IFS(P93&gt;=$AD$6,$AD$1,P93&gt;=$AC$6,$AC$1,P93&gt;=$AB$6,$AB$1,P93&gt;=$AA$6,$AA$1,P93&gt;=$Z$6,$Z$1,P93&gt;=$Y$6,$Y$1,P93&gt;=$X$6,$X$1,P93&gt;=$W$6,$W$1,P93&lt;$W$2,$V$1),(IF(AND($N$2&gt;=$T$7,$N$2&lt;$U$7),_xlfn.IFS(P93&gt;=$AD$7,$AD$1,P93&gt;=$AC$7,$AC$1,P93&gt;=$AB$7,$AB$1,P93&gt;=$AA$7,$AA$1,P93&gt;=$Z$7,$Z$1,P93&gt;=$Y$7,$Y$1,P93&gt;=$X$7,$X$1,P93&gt;=$W$7,$W$1,P93&lt;$W$2,$V$1),(IF(AND($N$2&gt;=$T$8,$N$2&lt;$U$8),_xlfn.IFS(P93&gt;=$AD$8,$AD$1,P93&gt;=$AC$8,$AC$1,P93&gt;=$AB$8,$AB$1,P93&gt;=$AA$8,$AA$1,P93&gt;=$Z$8,$Z$1,P93&gt;=$Y$8,$Y$1,P93&gt;=$X$8,$X$1,P93&gt;=$W$8,$W$1,P93&lt;$W$2,$V$1),(IF(AND($N$2&gt;=$T$9,$N$2&lt;$U$9),_xlfn.IFS(P93&gt;=$AD$9,$AD$1,P93&gt;=$AC$9,$AC$1,P93&gt;=$AB$9,$AB$1,P93&gt;=$AA$9,$AA$1,P93&gt;=$Z$9,$Z$1,P93&gt;=$Y$9,$Y$1,P93&gt;=$X$9,$X$1,P93&gt;=$W$9,$W$1),$W$1))))))))))))))),IF(AND($N$2&gt;=$T$2,$N$2&lt;=$U$2),IF(P93&gt;=$W$2,$W$1,$V$1),IF(AND($N$2&gt;=$T$3,$N$2&lt;$U$3),IF(P93&gt;=$W$3,$W$1,$V$1),IF(AND($N$2&gt;=$T$4,$N$2&lt;$U$4),IF(P93&gt;=$W$4,$W$1,$V$1),IF(AND($N$2&gt;=$T$5,$N$2&lt;$U$5),IF(P93&gt;=$W$5,$W$1,$V$1),IF(AND($N$2&gt;=$T$6,$N$2&lt;$U$6),IF(P93&gt;=$W$6,$W$1,$V$1),IF(AND($N$2&gt;=$T$7,$N$2&lt;$U$7),IF(P93&gt;=$W$7,$W$1,$V$1),IF(AND($N$2&gt;=$T$8,$N$2&lt;$U$8),IF(P93&gt;=$W$8,$W$1,$V$1),IF(AND($N$2&gt;=$T$9,$N$2&lt;$U$9),IF(P93&gt;=$W$9,$W$1,$V$1),""))))))))),"")</f>
        <v>#NAME?</v>
      </c>
      <c r="M93" s="9" t="e">
        <f t="array" aca="1" ref="M93" ca="1">IF(E93&lt;&gt;"",IF(AND(E93&lt;&gt;"GR",E93&gt;=40,J93&gt;=30),_xlfn.IFS(Q93&gt;=$AG$2,$AD$19,Q93&gt;=$AG$3,$AC$19,Q93&gt;=$AG$4,$AB$19,Q93&gt;=$AG$5,$AA$19,Q93&gt;=$AG$6,$Z$19,Q93&gt;=$AG$7,$Y$19,Q93&gt;=$AG$8,$X$19,Q93&gt;=$AG$9,$V$19),L93),"")</f>
        <v>#NAME?</v>
      </c>
      <c r="N93" s="9"/>
      <c r="O93" s="9"/>
      <c r="P93" s="9">
        <f t="shared" si="11"/>
        <v>53</v>
      </c>
      <c r="Q93" s="9">
        <f t="shared" si="12"/>
        <v>53</v>
      </c>
      <c r="R93" s="9">
        <f t="shared" si="13"/>
        <v>0.28999999999999998</v>
      </c>
    </row>
    <row r="94" spans="1:18" x14ac:dyDescent="0.25">
      <c r="A94" s="3" t="s">
        <v>8</v>
      </c>
      <c r="B94" s="3">
        <v>93</v>
      </c>
      <c r="C94" s="3">
        <v>33</v>
      </c>
      <c r="D94" s="3">
        <v>63</v>
      </c>
      <c r="E94" s="3" t="s">
        <v>34</v>
      </c>
      <c r="F94" s="22">
        <f t="shared" si="14"/>
        <v>63</v>
      </c>
      <c r="G94" s="22">
        <f t="shared" si="15"/>
        <v>33</v>
      </c>
      <c r="H94" s="22">
        <f t="shared" si="16"/>
        <v>63</v>
      </c>
      <c r="I94" s="9">
        <f t="shared" si="17"/>
        <v>51</v>
      </c>
      <c r="J94" s="9">
        <f t="shared" si="9"/>
        <v>51</v>
      </c>
      <c r="K94" s="10">
        <f t="shared" si="10"/>
        <v>2601</v>
      </c>
      <c r="L94" s="9" t="e">
        <f t="array" aca="1" ref="L94" ca="1">IF(D94&lt;&gt;"",IF(AND(H94&gt;=40,I94&gt;=30),IF(AND($N$2&gt;=$T$2,$N$2&lt;=$U$2),_xlfn.IFS(P94&gt;=$AD$2,$AD$1,P94&gt;=$AC$2,$AC$1,P94&gt;=$AB$2,$AB$1,P94&gt;=$AA$2,$AA$1,P94&gt;=$Z$2,$Z$1,P94&gt;=$Y$2,$Y$1,P94&gt;=$X$2,$X$1,P94&gt;=$W$2,$W$1,P94&lt;$W$2,$V$1),(IF(AND($N$2&gt;=$T$3,$N$2&lt;$U$3),_xlfn.IFS(P94&gt;=$AD$3,$AD$1,P94&gt;=$AC$3,$AC$1,P94&gt;=$AB$3,$AB$1,P94&gt;=$AA$3,$AA$1,P94&gt;=$Z$3,$Z$1,P94&gt;=$Y$3,$Y$1,P94&gt;=$X$3,$X$1,P94&gt;=$W$3,$W$1,P94&lt;$W$2,$V$1),(IF(AND($N$2&gt;=$T$4,$N$2&lt;$U$4),_xlfn.IFS(P94&gt;=$AD$4,$AD$1,P94&gt;=$AC$4,$AC$1,P94&gt;=$AB$4,$AB$1,P94&gt;=$AA$4,$AA$1,P94&gt;=$Z$4,$Z$1,P94&gt;=$Y$4,$Y$1,P94&gt;=$X$4,$X$1,P94&gt;=$W$4,$W$1,P94&lt;$W$2,$V$1),(IF(AND($N$2&gt;=$T$5,$N$2&lt;$U$5),_xlfn.IFS(P94&gt;=$AD$5,$AD$1,P94&gt;=$AC$5,$AC$1,P94&gt;=$AB$5,$AB$1,P94&gt;=$AA$5,$AA$1,P94&gt;=$Z$5,$Z$1,P94&gt;=$Y$5,$Y$1,P94&gt;=$X$5,$X$1,P94&gt;=$W$5,$W$1,P94&lt;$W$2,$V$1),(IF(AND($N$2&gt;=$T$6,$N$2&lt;$U$6),_xlfn.IFS(P94&gt;=$AD$6,$AD$1,P94&gt;=$AC$6,$AC$1,P94&gt;=$AB$6,$AB$1,P94&gt;=$AA$6,$AA$1,P94&gt;=$Z$6,$Z$1,P94&gt;=$Y$6,$Y$1,P94&gt;=$X$6,$X$1,P94&gt;=$W$6,$W$1,P94&lt;$W$2,$V$1),(IF(AND($N$2&gt;=$T$7,$N$2&lt;$U$7),_xlfn.IFS(P94&gt;=$AD$7,$AD$1,P94&gt;=$AC$7,$AC$1,P94&gt;=$AB$7,$AB$1,P94&gt;=$AA$7,$AA$1,P94&gt;=$Z$7,$Z$1,P94&gt;=$Y$7,$Y$1,P94&gt;=$X$7,$X$1,P94&gt;=$W$7,$W$1,P94&lt;$W$2,$V$1),(IF(AND($N$2&gt;=$T$8,$N$2&lt;$U$8),_xlfn.IFS(P94&gt;=$AD$8,$AD$1,P94&gt;=$AC$8,$AC$1,P94&gt;=$AB$8,$AB$1,P94&gt;=$AA$8,$AA$1,P94&gt;=$Z$8,$Z$1,P94&gt;=$Y$8,$Y$1,P94&gt;=$X$8,$X$1,P94&gt;=$W$8,$W$1,P94&lt;$W$2,$V$1),(IF(AND($N$2&gt;=$T$9,$N$2&lt;$U$9),_xlfn.IFS(P94&gt;=$AD$9,$AD$1,P94&gt;=$AC$9,$AC$1,P94&gt;=$AB$9,$AB$1,P94&gt;=$AA$9,$AA$1,P94&gt;=$Z$9,$Z$1,P94&gt;=$Y$9,$Y$1,P94&gt;=$X$9,$X$1,P94&gt;=$W$9,$W$1),$W$1))))))))))))))),IF(AND($N$2&gt;=$T$2,$N$2&lt;=$U$2),IF(P94&gt;=$W$2,$W$1,$V$1),IF(AND($N$2&gt;=$T$3,$N$2&lt;$U$3),IF(P94&gt;=$W$3,$W$1,$V$1),IF(AND($N$2&gt;=$T$4,$N$2&lt;$U$4),IF(P94&gt;=$W$4,$W$1,$V$1),IF(AND($N$2&gt;=$T$5,$N$2&lt;$U$5),IF(P94&gt;=$W$5,$W$1,$V$1),IF(AND($N$2&gt;=$T$6,$N$2&lt;$U$6),IF(P94&gt;=$W$6,$W$1,$V$1),IF(AND($N$2&gt;=$T$7,$N$2&lt;$U$7),IF(P94&gt;=$W$7,$W$1,$V$1),IF(AND($N$2&gt;=$T$8,$N$2&lt;$U$8),IF(P94&gt;=$W$8,$W$1,$V$1),IF(AND($N$2&gt;=$T$9,$N$2&lt;$U$9),IF(P94&gt;=$W$9,$W$1,$V$1),""))))))))),"")</f>
        <v>#NAME?</v>
      </c>
      <c r="M94" s="9" t="e">
        <f t="array" aca="1" ref="M94" ca="1">IF(E94&lt;&gt;"",IF(AND(E94&lt;&gt;"GR",E94&gt;=40,J94&gt;=30),_xlfn.IFS(Q94&gt;=$AG$2,$AD$19,Q94&gt;=$AG$3,$AC$19,Q94&gt;=$AG$4,$AB$19,Q94&gt;=$AG$5,$AA$19,Q94&gt;=$AG$6,$Z$19,Q94&gt;=$AG$7,$Y$19,Q94&gt;=$AG$8,$X$19,Q94&gt;=$AG$9,$V$19),L94),"")</f>
        <v>#NAME?</v>
      </c>
      <c r="N94" s="9"/>
      <c r="O94" s="9"/>
      <c r="P94" s="9">
        <f t="shared" si="11"/>
        <v>53</v>
      </c>
      <c r="Q94" s="9">
        <f t="shared" si="12"/>
        <v>53</v>
      </c>
      <c r="R94" s="9">
        <f t="shared" si="13"/>
        <v>0.28999999999999998</v>
      </c>
    </row>
    <row r="95" spans="1:18" x14ac:dyDescent="0.25">
      <c r="A95" s="3" t="s">
        <v>8</v>
      </c>
      <c r="B95" s="3">
        <v>94</v>
      </c>
      <c r="C95" s="3">
        <v>20</v>
      </c>
      <c r="D95" s="3">
        <v>71</v>
      </c>
      <c r="E95" s="3" t="s">
        <v>34</v>
      </c>
      <c r="F95" s="22">
        <f t="shared" si="14"/>
        <v>71</v>
      </c>
      <c r="G95" s="22">
        <f t="shared" si="15"/>
        <v>20</v>
      </c>
      <c r="H95" s="22">
        <f t="shared" si="16"/>
        <v>71</v>
      </c>
      <c r="I95" s="9">
        <f>(H95*0.6)+(G95*0.4)</f>
        <v>50.6</v>
      </c>
      <c r="J95" s="9">
        <f t="shared" si="9"/>
        <v>50.6</v>
      </c>
      <c r="K95" s="10">
        <f t="shared" si="10"/>
        <v>2560.36</v>
      </c>
      <c r="L95" s="9" t="e">
        <f t="array" aca="1" ref="L95" ca="1">IF(D95&lt;&gt;"",IF(AND(H95&gt;=40,I95&gt;=30),IF(AND($N$2&gt;=$T$2,$N$2&lt;=$U$2),_xlfn.IFS(P95&gt;=$AD$2,$AD$1,P95&gt;=$AC$2,$AC$1,P95&gt;=$AB$2,$AB$1,P95&gt;=$AA$2,$AA$1,P95&gt;=$Z$2,$Z$1,P95&gt;=$Y$2,$Y$1,P95&gt;=$X$2,$X$1,P95&gt;=$W$2,$W$1,P95&lt;$W$2,$V$1),(IF(AND($N$2&gt;=$T$3,$N$2&lt;$U$3),_xlfn.IFS(P95&gt;=$AD$3,$AD$1,P95&gt;=$AC$3,$AC$1,P95&gt;=$AB$3,$AB$1,P95&gt;=$AA$3,$AA$1,P95&gt;=$Z$3,$Z$1,P95&gt;=$Y$3,$Y$1,P95&gt;=$X$3,$X$1,P95&gt;=$W$3,$W$1,P95&lt;$W$2,$V$1),(IF(AND($N$2&gt;=$T$4,$N$2&lt;$U$4),_xlfn.IFS(P95&gt;=$AD$4,$AD$1,P95&gt;=$AC$4,$AC$1,P95&gt;=$AB$4,$AB$1,P95&gt;=$AA$4,$AA$1,P95&gt;=$Z$4,$Z$1,P95&gt;=$Y$4,$Y$1,P95&gt;=$X$4,$X$1,P95&gt;=$W$4,$W$1,P95&lt;$W$2,$V$1),(IF(AND($N$2&gt;=$T$5,$N$2&lt;$U$5),_xlfn.IFS(P95&gt;=$AD$5,$AD$1,P95&gt;=$AC$5,$AC$1,P95&gt;=$AB$5,$AB$1,P95&gt;=$AA$5,$AA$1,P95&gt;=$Z$5,$Z$1,P95&gt;=$Y$5,$Y$1,P95&gt;=$X$5,$X$1,P95&gt;=$W$5,$W$1,P95&lt;$W$2,$V$1),(IF(AND($N$2&gt;=$T$6,$N$2&lt;$U$6),_xlfn.IFS(P95&gt;=$AD$6,$AD$1,P95&gt;=$AC$6,$AC$1,P95&gt;=$AB$6,$AB$1,P95&gt;=$AA$6,$AA$1,P95&gt;=$Z$6,$Z$1,P95&gt;=$Y$6,$Y$1,P95&gt;=$X$6,$X$1,P95&gt;=$W$6,$W$1,P95&lt;$W$2,$V$1),(IF(AND($N$2&gt;=$T$7,$N$2&lt;$U$7),_xlfn.IFS(P95&gt;=$AD$7,$AD$1,P95&gt;=$AC$7,$AC$1,P95&gt;=$AB$7,$AB$1,P95&gt;=$AA$7,$AA$1,P95&gt;=$Z$7,$Z$1,P95&gt;=$Y$7,$Y$1,P95&gt;=$X$7,$X$1,P95&gt;=$W$7,$W$1,P95&lt;$W$2,$V$1),(IF(AND($N$2&gt;=$T$8,$N$2&lt;$U$8),_xlfn.IFS(P95&gt;=$AD$8,$AD$1,P95&gt;=$AC$8,$AC$1,P95&gt;=$AB$8,$AB$1,P95&gt;=$AA$8,$AA$1,P95&gt;=$Z$8,$Z$1,P95&gt;=$Y$8,$Y$1,P95&gt;=$X$8,$X$1,P95&gt;=$W$8,$W$1,P95&lt;$W$2,$V$1),(IF(AND($N$2&gt;=$T$9,$N$2&lt;$U$9),_xlfn.IFS(P95&gt;=$AD$9,$AD$1,P95&gt;=$AC$9,$AC$1,P95&gt;=$AB$9,$AB$1,P95&gt;=$AA$9,$AA$1,P95&gt;=$Z$9,$Z$1,P95&gt;=$Y$9,$Y$1,P95&gt;=$X$9,$X$1,P95&gt;=$W$9,$W$1),$W$1))))))))))))))),IF(AND($N$2&gt;=$T$2,$N$2&lt;=$U$2),IF(P95&gt;=$W$2,$W$1,$V$1),IF(AND($N$2&gt;=$T$3,$N$2&lt;$U$3),IF(P95&gt;=$W$3,$W$1,$V$1),IF(AND($N$2&gt;=$T$4,$N$2&lt;$U$4),IF(P95&gt;=$W$4,$W$1,$V$1),IF(AND($N$2&gt;=$T$5,$N$2&lt;$U$5),IF(P95&gt;=$W$5,$W$1,$V$1),IF(AND($N$2&gt;=$T$6,$N$2&lt;$U$6),IF(P95&gt;=$W$6,$W$1,$V$1),IF(AND($N$2&gt;=$T$7,$N$2&lt;$U$7),IF(P95&gt;=$W$7,$W$1,$V$1),IF(AND($N$2&gt;=$T$8,$N$2&lt;$U$8),IF(P95&gt;=$W$8,$W$1,$V$1),IF(AND($N$2&gt;=$T$9,$N$2&lt;$U$9),IF(P95&gt;=$W$9,$W$1,$V$1),""))))))))),"")</f>
        <v>#NAME?</v>
      </c>
      <c r="M95" s="9" t="e">
        <f t="array" aca="1" ref="M95" ca="1">IF(E95&lt;&gt;"",IF(AND(E95&lt;&gt;"GR",E95&gt;=40,J95&gt;=30),_xlfn.IFS(Q95&gt;=$AG$2,$AD$19,Q95&gt;=$AG$3,$AC$19,Q95&gt;=$AG$4,$AB$19,Q95&gt;=$AG$5,$AA$19,Q95&gt;=$AG$6,$Z$19,Q95&gt;=$AG$7,$Y$19,Q95&gt;=$AG$8,$X$19,Q95&gt;=$AG$9,$V$19),L95),"")</f>
        <v>#NAME?</v>
      </c>
      <c r="N95" s="9"/>
      <c r="O95" s="9"/>
      <c r="P95" s="9">
        <f t="shared" si="11"/>
        <v>53</v>
      </c>
      <c r="Q95" s="9">
        <f t="shared" si="12"/>
        <v>53</v>
      </c>
      <c r="R95" s="9">
        <f t="shared" si="13"/>
        <v>0.27</v>
      </c>
    </row>
    <row r="96" spans="1:18" x14ac:dyDescent="0.25">
      <c r="A96" s="3" t="s">
        <v>8</v>
      </c>
      <c r="B96" s="3">
        <v>95</v>
      </c>
      <c r="C96" s="3">
        <v>18</v>
      </c>
      <c r="D96" s="3">
        <v>72</v>
      </c>
      <c r="E96" s="3" t="s">
        <v>34</v>
      </c>
      <c r="F96" s="22">
        <f t="shared" si="14"/>
        <v>72</v>
      </c>
      <c r="G96" s="22">
        <f t="shared" si="15"/>
        <v>18</v>
      </c>
      <c r="H96" s="22">
        <f t="shared" si="16"/>
        <v>72</v>
      </c>
      <c r="I96" s="9">
        <f>(H96*0.6)+(G96*0.4)</f>
        <v>50.4</v>
      </c>
      <c r="J96" s="9">
        <f t="shared" si="9"/>
        <v>50.4</v>
      </c>
      <c r="K96" s="10">
        <f t="shared" si="10"/>
        <v>2540.16</v>
      </c>
      <c r="L96" s="9" t="e">
        <f t="array" aca="1" ref="L96" ca="1">IF(D96&lt;&gt;"",IF(AND(H96&gt;=40,I96&gt;=30),IF(AND($N$2&gt;=$T$2,$N$2&lt;=$U$2),_xlfn.IFS(P96&gt;=$AD$2,$AD$1,P96&gt;=$AC$2,$AC$1,P96&gt;=$AB$2,$AB$1,P96&gt;=$AA$2,$AA$1,P96&gt;=$Z$2,$Z$1,P96&gt;=$Y$2,$Y$1,P96&gt;=$X$2,$X$1,P96&gt;=$W$2,$W$1,P96&lt;$W$2,$V$1),(IF(AND($N$2&gt;=$T$3,$N$2&lt;$U$3),_xlfn.IFS(P96&gt;=$AD$3,$AD$1,P96&gt;=$AC$3,$AC$1,P96&gt;=$AB$3,$AB$1,P96&gt;=$AA$3,$AA$1,P96&gt;=$Z$3,$Z$1,P96&gt;=$Y$3,$Y$1,P96&gt;=$X$3,$X$1,P96&gt;=$W$3,$W$1,P96&lt;$W$2,$V$1),(IF(AND($N$2&gt;=$T$4,$N$2&lt;$U$4),_xlfn.IFS(P96&gt;=$AD$4,$AD$1,P96&gt;=$AC$4,$AC$1,P96&gt;=$AB$4,$AB$1,P96&gt;=$AA$4,$AA$1,P96&gt;=$Z$4,$Z$1,P96&gt;=$Y$4,$Y$1,P96&gt;=$X$4,$X$1,P96&gt;=$W$4,$W$1,P96&lt;$W$2,$V$1),(IF(AND($N$2&gt;=$T$5,$N$2&lt;$U$5),_xlfn.IFS(P96&gt;=$AD$5,$AD$1,P96&gt;=$AC$5,$AC$1,P96&gt;=$AB$5,$AB$1,P96&gt;=$AA$5,$AA$1,P96&gt;=$Z$5,$Z$1,P96&gt;=$Y$5,$Y$1,P96&gt;=$X$5,$X$1,P96&gt;=$W$5,$W$1,P96&lt;$W$2,$V$1),(IF(AND($N$2&gt;=$T$6,$N$2&lt;$U$6),_xlfn.IFS(P96&gt;=$AD$6,$AD$1,P96&gt;=$AC$6,$AC$1,P96&gt;=$AB$6,$AB$1,P96&gt;=$AA$6,$AA$1,P96&gt;=$Z$6,$Z$1,P96&gt;=$Y$6,$Y$1,P96&gt;=$X$6,$X$1,P96&gt;=$W$6,$W$1,P96&lt;$W$2,$V$1),(IF(AND($N$2&gt;=$T$7,$N$2&lt;$U$7),_xlfn.IFS(P96&gt;=$AD$7,$AD$1,P96&gt;=$AC$7,$AC$1,P96&gt;=$AB$7,$AB$1,P96&gt;=$AA$7,$AA$1,P96&gt;=$Z$7,$Z$1,P96&gt;=$Y$7,$Y$1,P96&gt;=$X$7,$X$1,P96&gt;=$W$7,$W$1,P96&lt;$W$2,$V$1),(IF(AND($N$2&gt;=$T$8,$N$2&lt;$U$8),_xlfn.IFS(P96&gt;=$AD$8,$AD$1,P96&gt;=$AC$8,$AC$1,P96&gt;=$AB$8,$AB$1,P96&gt;=$AA$8,$AA$1,P96&gt;=$Z$8,$Z$1,P96&gt;=$Y$8,$Y$1,P96&gt;=$X$8,$X$1,P96&gt;=$W$8,$W$1,P96&lt;$W$2,$V$1),(IF(AND($N$2&gt;=$T$9,$N$2&lt;$U$9),_xlfn.IFS(P96&gt;=$AD$9,$AD$1,P96&gt;=$AC$9,$AC$1,P96&gt;=$AB$9,$AB$1,P96&gt;=$AA$9,$AA$1,P96&gt;=$Z$9,$Z$1,P96&gt;=$Y$9,$Y$1,P96&gt;=$X$9,$X$1,P96&gt;=$W$9,$W$1),$W$1))))))))))))))),IF(AND($N$2&gt;=$T$2,$N$2&lt;=$U$2),IF(P96&gt;=$W$2,$W$1,$V$1),IF(AND($N$2&gt;=$T$3,$N$2&lt;$U$3),IF(P96&gt;=$W$3,$W$1,$V$1),IF(AND($N$2&gt;=$T$4,$N$2&lt;$U$4),IF(P96&gt;=$W$4,$W$1,$V$1),IF(AND($N$2&gt;=$T$5,$N$2&lt;$U$5),IF(P96&gt;=$W$5,$W$1,$V$1),IF(AND($N$2&gt;=$T$6,$N$2&lt;$U$6),IF(P96&gt;=$W$6,$W$1,$V$1),IF(AND($N$2&gt;=$T$7,$N$2&lt;$U$7),IF(P96&gt;=$W$7,$W$1,$V$1),IF(AND($N$2&gt;=$T$8,$N$2&lt;$U$8),IF(P96&gt;=$W$8,$W$1,$V$1),IF(AND($N$2&gt;=$T$9,$N$2&lt;$U$9),IF(P96&gt;=$W$9,$W$1,$V$1),""))))))))),"")</f>
        <v>#NAME?</v>
      </c>
      <c r="M96" s="9" t="e">
        <f t="array" aca="1" ref="M96" ca="1">IF(E96&lt;&gt;"",IF(AND(E96&lt;&gt;"GR",E96&gt;=40,J96&gt;=30),_xlfn.IFS(Q96&gt;=$AG$2,$AD$19,Q96&gt;=$AG$3,$AC$19,Q96&gt;=$AG$4,$AB$19,Q96&gt;=$AG$5,$AA$19,Q96&gt;=$AG$6,$Z$19,Q96&gt;=$AG$7,$Y$19,Q96&gt;=$AG$8,$X$19,Q96&gt;=$AG$9,$V$19),L96),"")</f>
        <v>#NAME?</v>
      </c>
      <c r="N96" s="9"/>
      <c r="O96" s="9"/>
      <c r="P96" s="9">
        <f t="shared" si="11"/>
        <v>53</v>
      </c>
      <c r="Q96" s="9">
        <f t="shared" si="12"/>
        <v>53</v>
      </c>
      <c r="R96" s="9">
        <f t="shared" si="13"/>
        <v>0.25</v>
      </c>
    </row>
    <row r="97" spans="1:18" x14ac:dyDescent="0.25">
      <c r="A97" s="3" t="s">
        <v>8</v>
      </c>
      <c r="B97" s="3">
        <v>96</v>
      </c>
      <c r="C97" s="3">
        <v>21</v>
      </c>
      <c r="D97" s="3">
        <v>70</v>
      </c>
      <c r="E97" s="3" t="s">
        <v>34</v>
      </c>
      <c r="F97" s="22">
        <f t="shared" si="14"/>
        <v>70</v>
      </c>
      <c r="G97" s="22">
        <f t="shared" si="15"/>
        <v>21</v>
      </c>
      <c r="H97" s="22">
        <f t="shared" si="16"/>
        <v>70</v>
      </c>
      <c r="I97" s="9">
        <f t="shared" si="17"/>
        <v>50.4</v>
      </c>
      <c r="J97" s="9">
        <f t="shared" si="9"/>
        <v>50.4</v>
      </c>
      <c r="K97" s="10">
        <f t="shared" si="10"/>
        <v>2540.16</v>
      </c>
      <c r="L97" s="9" t="e">
        <f t="array" aca="1" ref="L97" ca="1">IF(D97&lt;&gt;"",IF(AND(H97&gt;=40,I97&gt;=30),IF(AND($N$2&gt;=$T$2,$N$2&lt;=$U$2),_xlfn.IFS(P97&gt;=$AD$2,$AD$1,P97&gt;=$AC$2,$AC$1,P97&gt;=$AB$2,$AB$1,P97&gt;=$AA$2,$AA$1,P97&gt;=$Z$2,$Z$1,P97&gt;=$Y$2,$Y$1,P97&gt;=$X$2,$X$1,P97&gt;=$W$2,$W$1,P97&lt;$W$2,$V$1),(IF(AND($N$2&gt;=$T$3,$N$2&lt;$U$3),_xlfn.IFS(P97&gt;=$AD$3,$AD$1,P97&gt;=$AC$3,$AC$1,P97&gt;=$AB$3,$AB$1,P97&gt;=$AA$3,$AA$1,P97&gt;=$Z$3,$Z$1,P97&gt;=$Y$3,$Y$1,P97&gt;=$X$3,$X$1,P97&gt;=$W$3,$W$1,P97&lt;$W$2,$V$1),(IF(AND($N$2&gt;=$T$4,$N$2&lt;$U$4),_xlfn.IFS(P97&gt;=$AD$4,$AD$1,P97&gt;=$AC$4,$AC$1,P97&gt;=$AB$4,$AB$1,P97&gt;=$AA$4,$AA$1,P97&gt;=$Z$4,$Z$1,P97&gt;=$Y$4,$Y$1,P97&gt;=$X$4,$X$1,P97&gt;=$W$4,$W$1,P97&lt;$W$2,$V$1),(IF(AND($N$2&gt;=$T$5,$N$2&lt;$U$5),_xlfn.IFS(P97&gt;=$AD$5,$AD$1,P97&gt;=$AC$5,$AC$1,P97&gt;=$AB$5,$AB$1,P97&gt;=$AA$5,$AA$1,P97&gt;=$Z$5,$Z$1,P97&gt;=$Y$5,$Y$1,P97&gt;=$X$5,$X$1,P97&gt;=$W$5,$W$1,P97&lt;$W$2,$V$1),(IF(AND($N$2&gt;=$T$6,$N$2&lt;$U$6),_xlfn.IFS(P97&gt;=$AD$6,$AD$1,P97&gt;=$AC$6,$AC$1,P97&gt;=$AB$6,$AB$1,P97&gt;=$AA$6,$AA$1,P97&gt;=$Z$6,$Z$1,P97&gt;=$Y$6,$Y$1,P97&gt;=$X$6,$X$1,P97&gt;=$W$6,$W$1,P97&lt;$W$2,$V$1),(IF(AND($N$2&gt;=$T$7,$N$2&lt;$U$7),_xlfn.IFS(P97&gt;=$AD$7,$AD$1,P97&gt;=$AC$7,$AC$1,P97&gt;=$AB$7,$AB$1,P97&gt;=$AA$7,$AA$1,P97&gt;=$Z$7,$Z$1,P97&gt;=$Y$7,$Y$1,P97&gt;=$X$7,$X$1,P97&gt;=$W$7,$W$1,P97&lt;$W$2,$V$1),(IF(AND($N$2&gt;=$T$8,$N$2&lt;$U$8),_xlfn.IFS(P97&gt;=$AD$8,$AD$1,P97&gt;=$AC$8,$AC$1,P97&gt;=$AB$8,$AB$1,P97&gt;=$AA$8,$AA$1,P97&gt;=$Z$8,$Z$1,P97&gt;=$Y$8,$Y$1,P97&gt;=$X$8,$X$1,P97&gt;=$W$8,$W$1,P97&lt;$W$2,$V$1),(IF(AND($N$2&gt;=$T$9,$N$2&lt;$U$9),_xlfn.IFS(P97&gt;=$AD$9,$AD$1,P97&gt;=$AC$9,$AC$1,P97&gt;=$AB$9,$AB$1,P97&gt;=$AA$9,$AA$1,P97&gt;=$Z$9,$Z$1,P97&gt;=$Y$9,$Y$1,P97&gt;=$X$9,$X$1,P97&gt;=$W$9,$W$1),$W$1))))))))))))))),IF(AND($N$2&gt;=$T$2,$N$2&lt;=$U$2),IF(P97&gt;=$W$2,$W$1,$V$1),IF(AND($N$2&gt;=$T$3,$N$2&lt;$U$3),IF(P97&gt;=$W$3,$W$1,$V$1),IF(AND($N$2&gt;=$T$4,$N$2&lt;$U$4),IF(P97&gt;=$W$4,$W$1,$V$1),IF(AND($N$2&gt;=$T$5,$N$2&lt;$U$5),IF(P97&gt;=$W$5,$W$1,$V$1),IF(AND($N$2&gt;=$T$6,$N$2&lt;$U$6),IF(P97&gt;=$W$6,$W$1,$V$1),IF(AND($N$2&gt;=$T$7,$N$2&lt;$U$7),IF(P97&gt;=$W$7,$W$1,$V$1),IF(AND($N$2&gt;=$T$8,$N$2&lt;$U$8),IF(P97&gt;=$W$8,$W$1,$V$1),IF(AND($N$2&gt;=$T$9,$N$2&lt;$U$9),IF(P97&gt;=$W$9,$W$1,$V$1),""))))))))),"")</f>
        <v>#NAME?</v>
      </c>
      <c r="M97" s="9" t="e">
        <f t="array" aca="1" ref="M97" ca="1">IF(E97&lt;&gt;"",IF(AND(E97&lt;&gt;"GR",E97&gt;=40,J97&gt;=30),_xlfn.IFS(Q97&gt;=$AG$2,$AD$19,Q97&gt;=$AG$3,$AC$19,Q97&gt;=$AG$4,$AB$19,Q97&gt;=$AG$5,$AA$19,Q97&gt;=$AG$6,$Z$19,Q97&gt;=$AG$7,$Y$19,Q97&gt;=$AG$8,$X$19,Q97&gt;=$AG$9,$V$19),L97),"")</f>
        <v>#NAME?</v>
      </c>
      <c r="N97" s="9"/>
      <c r="O97" s="9"/>
      <c r="P97" s="9">
        <f t="shared" si="11"/>
        <v>53</v>
      </c>
      <c r="Q97" s="9">
        <f t="shared" si="12"/>
        <v>53</v>
      </c>
      <c r="R97" s="9">
        <f t="shared" si="13"/>
        <v>0.25</v>
      </c>
    </row>
    <row r="98" spans="1:18" x14ac:dyDescent="0.25">
      <c r="A98" s="3" t="s">
        <v>8</v>
      </c>
      <c r="B98" s="3">
        <v>97</v>
      </c>
      <c r="C98" s="3">
        <v>15</v>
      </c>
      <c r="D98" s="3">
        <v>74</v>
      </c>
      <c r="E98" s="3" t="s">
        <v>34</v>
      </c>
      <c r="F98" s="22">
        <f t="shared" si="14"/>
        <v>74</v>
      </c>
      <c r="G98" s="22">
        <f t="shared" si="15"/>
        <v>15</v>
      </c>
      <c r="H98" s="22">
        <f t="shared" si="16"/>
        <v>74</v>
      </c>
      <c r="I98" s="9">
        <f t="shared" si="17"/>
        <v>50.4</v>
      </c>
      <c r="J98" s="9">
        <f t="shared" si="9"/>
        <v>50.4</v>
      </c>
      <c r="K98" s="10">
        <f t="shared" si="10"/>
        <v>2540.16</v>
      </c>
      <c r="L98" s="9" t="e">
        <f t="array" aca="1" ref="L98" ca="1">IF(D98&lt;&gt;"",IF(AND(H98&gt;=40,I98&gt;=30),IF(AND($N$2&gt;=$T$2,$N$2&lt;=$U$2),_xlfn.IFS(P98&gt;=$AD$2,$AD$1,P98&gt;=$AC$2,$AC$1,P98&gt;=$AB$2,$AB$1,P98&gt;=$AA$2,$AA$1,P98&gt;=$Z$2,$Z$1,P98&gt;=$Y$2,$Y$1,P98&gt;=$X$2,$X$1,P98&gt;=$W$2,$W$1,P98&lt;$W$2,$V$1),(IF(AND($N$2&gt;=$T$3,$N$2&lt;$U$3),_xlfn.IFS(P98&gt;=$AD$3,$AD$1,P98&gt;=$AC$3,$AC$1,P98&gt;=$AB$3,$AB$1,P98&gt;=$AA$3,$AA$1,P98&gt;=$Z$3,$Z$1,P98&gt;=$Y$3,$Y$1,P98&gt;=$X$3,$X$1,P98&gt;=$W$3,$W$1,P98&lt;$W$2,$V$1),(IF(AND($N$2&gt;=$T$4,$N$2&lt;$U$4),_xlfn.IFS(P98&gt;=$AD$4,$AD$1,P98&gt;=$AC$4,$AC$1,P98&gt;=$AB$4,$AB$1,P98&gt;=$AA$4,$AA$1,P98&gt;=$Z$4,$Z$1,P98&gt;=$Y$4,$Y$1,P98&gt;=$X$4,$X$1,P98&gt;=$W$4,$W$1,P98&lt;$W$2,$V$1),(IF(AND($N$2&gt;=$T$5,$N$2&lt;$U$5),_xlfn.IFS(P98&gt;=$AD$5,$AD$1,P98&gt;=$AC$5,$AC$1,P98&gt;=$AB$5,$AB$1,P98&gt;=$AA$5,$AA$1,P98&gt;=$Z$5,$Z$1,P98&gt;=$Y$5,$Y$1,P98&gt;=$X$5,$X$1,P98&gt;=$W$5,$W$1,P98&lt;$W$2,$V$1),(IF(AND($N$2&gt;=$T$6,$N$2&lt;$U$6),_xlfn.IFS(P98&gt;=$AD$6,$AD$1,P98&gt;=$AC$6,$AC$1,P98&gt;=$AB$6,$AB$1,P98&gt;=$AA$6,$AA$1,P98&gt;=$Z$6,$Z$1,P98&gt;=$Y$6,$Y$1,P98&gt;=$X$6,$X$1,P98&gt;=$W$6,$W$1,P98&lt;$W$2,$V$1),(IF(AND($N$2&gt;=$T$7,$N$2&lt;$U$7),_xlfn.IFS(P98&gt;=$AD$7,$AD$1,P98&gt;=$AC$7,$AC$1,P98&gt;=$AB$7,$AB$1,P98&gt;=$AA$7,$AA$1,P98&gt;=$Z$7,$Z$1,P98&gt;=$Y$7,$Y$1,P98&gt;=$X$7,$X$1,P98&gt;=$W$7,$W$1,P98&lt;$W$2,$V$1),(IF(AND($N$2&gt;=$T$8,$N$2&lt;$U$8),_xlfn.IFS(P98&gt;=$AD$8,$AD$1,P98&gt;=$AC$8,$AC$1,P98&gt;=$AB$8,$AB$1,P98&gt;=$AA$8,$AA$1,P98&gt;=$Z$8,$Z$1,P98&gt;=$Y$8,$Y$1,P98&gt;=$X$8,$X$1,P98&gt;=$W$8,$W$1,P98&lt;$W$2,$V$1),(IF(AND($N$2&gt;=$T$9,$N$2&lt;$U$9),_xlfn.IFS(P98&gt;=$AD$9,$AD$1,P98&gt;=$AC$9,$AC$1,P98&gt;=$AB$9,$AB$1,P98&gt;=$AA$9,$AA$1,P98&gt;=$Z$9,$Z$1,P98&gt;=$Y$9,$Y$1,P98&gt;=$X$9,$X$1,P98&gt;=$W$9,$W$1),$W$1))))))))))))))),IF(AND($N$2&gt;=$T$2,$N$2&lt;=$U$2),IF(P98&gt;=$W$2,$W$1,$V$1),IF(AND($N$2&gt;=$T$3,$N$2&lt;$U$3),IF(P98&gt;=$W$3,$W$1,$V$1),IF(AND($N$2&gt;=$T$4,$N$2&lt;$U$4),IF(P98&gt;=$W$4,$W$1,$V$1),IF(AND($N$2&gt;=$T$5,$N$2&lt;$U$5),IF(P98&gt;=$W$5,$W$1,$V$1),IF(AND($N$2&gt;=$T$6,$N$2&lt;$U$6),IF(P98&gt;=$W$6,$W$1,$V$1),IF(AND($N$2&gt;=$T$7,$N$2&lt;$U$7),IF(P98&gt;=$W$7,$W$1,$V$1),IF(AND($N$2&gt;=$T$8,$N$2&lt;$U$8),IF(P98&gt;=$W$8,$W$1,$V$1),IF(AND($N$2&gt;=$T$9,$N$2&lt;$U$9),IF(P98&gt;=$W$9,$W$1,$V$1),""))))))))),"")</f>
        <v>#NAME?</v>
      </c>
      <c r="M98" s="9" t="e">
        <f t="array" aca="1" ref="M98" ca="1">IF(E98&lt;&gt;"",IF(AND(E98&lt;&gt;"GR",E98&gt;=40,J98&gt;=30),_xlfn.IFS(Q98&gt;=$AG$2,$AD$19,Q98&gt;=$AG$3,$AC$19,Q98&gt;=$AG$4,$AB$19,Q98&gt;=$AG$5,$AA$19,Q98&gt;=$AG$6,$Z$19,Q98&gt;=$AG$7,$Y$19,Q98&gt;=$AG$8,$X$19,Q98&gt;=$AG$9,$V$19),L98),"")</f>
        <v>#NAME?</v>
      </c>
      <c r="N98" s="9"/>
      <c r="O98" s="9"/>
      <c r="P98" s="9">
        <f t="shared" si="11"/>
        <v>53</v>
      </c>
      <c r="Q98" s="9">
        <f t="shared" si="12"/>
        <v>53</v>
      </c>
      <c r="R98" s="9">
        <f t="shared" si="13"/>
        <v>0.25</v>
      </c>
    </row>
    <row r="99" spans="1:18" x14ac:dyDescent="0.25">
      <c r="A99" s="3" t="s">
        <v>8</v>
      </c>
      <c r="B99" s="3">
        <v>98</v>
      </c>
      <c r="C99" s="3">
        <v>25</v>
      </c>
      <c r="D99" s="3">
        <v>67</v>
      </c>
      <c r="E99" s="3" t="s">
        <v>34</v>
      </c>
      <c r="F99" s="22">
        <f t="shared" si="14"/>
        <v>67</v>
      </c>
      <c r="G99" s="22">
        <f t="shared" si="15"/>
        <v>25</v>
      </c>
      <c r="H99" s="22">
        <f t="shared" si="16"/>
        <v>67</v>
      </c>
      <c r="I99" s="19">
        <f t="shared" si="17"/>
        <v>50.199999999999996</v>
      </c>
      <c r="J99" s="9">
        <f t="shared" si="9"/>
        <v>50.2</v>
      </c>
      <c r="K99" s="10">
        <f t="shared" si="10"/>
        <v>2520.0399999999995</v>
      </c>
      <c r="L99" s="9" t="e">
        <f t="array" aca="1" ref="L99" ca="1">IF(D99&lt;&gt;"",IF(AND(H99&gt;=40,I99&gt;=30),IF(AND($N$2&gt;=$T$2,$N$2&lt;=$U$2),_xlfn.IFS(P99&gt;=$AD$2,$AD$1,P99&gt;=$AC$2,$AC$1,P99&gt;=$AB$2,$AB$1,P99&gt;=$AA$2,$AA$1,P99&gt;=$Z$2,$Z$1,P99&gt;=$Y$2,$Y$1,P99&gt;=$X$2,$X$1,P99&gt;=$W$2,$W$1,P99&lt;$W$2,$V$1),(IF(AND($N$2&gt;=$T$3,$N$2&lt;$U$3),_xlfn.IFS(P99&gt;=$AD$3,$AD$1,P99&gt;=$AC$3,$AC$1,P99&gt;=$AB$3,$AB$1,P99&gt;=$AA$3,$AA$1,P99&gt;=$Z$3,$Z$1,P99&gt;=$Y$3,$Y$1,P99&gt;=$X$3,$X$1,P99&gt;=$W$3,$W$1,P99&lt;$W$2,$V$1),(IF(AND($N$2&gt;=$T$4,$N$2&lt;$U$4),_xlfn.IFS(P99&gt;=$AD$4,$AD$1,P99&gt;=$AC$4,$AC$1,P99&gt;=$AB$4,$AB$1,P99&gt;=$AA$4,$AA$1,P99&gt;=$Z$4,$Z$1,P99&gt;=$Y$4,$Y$1,P99&gt;=$X$4,$X$1,P99&gt;=$W$4,$W$1,P99&lt;$W$2,$V$1),(IF(AND($N$2&gt;=$T$5,$N$2&lt;$U$5),_xlfn.IFS(P99&gt;=$AD$5,$AD$1,P99&gt;=$AC$5,$AC$1,P99&gt;=$AB$5,$AB$1,P99&gt;=$AA$5,$AA$1,P99&gt;=$Z$5,$Z$1,P99&gt;=$Y$5,$Y$1,P99&gt;=$X$5,$X$1,P99&gt;=$W$5,$W$1,P99&lt;$W$2,$V$1),(IF(AND($N$2&gt;=$T$6,$N$2&lt;$U$6),_xlfn.IFS(P99&gt;=$AD$6,$AD$1,P99&gt;=$AC$6,$AC$1,P99&gt;=$AB$6,$AB$1,P99&gt;=$AA$6,$AA$1,P99&gt;=$Z$6,$Z$1,P99&gt;=$Y$6,$Y$1,P99&gt;=$X$6,$X$1,P99&gt;=$W$6,$W$1,P99&lt;$W$2,$V$1),(IF(AND($N$2&gt;=$T$7,$N$2&lt;$U$7),_xlfn.IFS(P99&gt;=$AD$7,$AD$1,P99&gt;=$AC$7,$AC$1,P99&gt;=$AB$7,$AB$1,P99&gt;=$AA$7,$AA$1,P99&gt;=$Z$7,$Z$1,P99&gt;=$Y$7,$Y$1,P99&gt;=$X$7,$X$1,P99&gt;=$W$7,$W$1,P99&lt;$W$2,$V$1),(IF(AND($N$2&gt;=$T$8,$N$2&lt;$U$8),_xlfn.IFS(P99&gt;=$AD$8,$AD$1,P99&gt;=$AC$8,$AC$1,P99&gt;=$AB$8,$AB$1,P99&gt;=$AA$8,$AA$1,P99&gt;=$Z$8,$Z$1,P99&gt;=$Y$8,$Y$1,P99&gt;=$X$8,$X$1,P99&gt;=$W$8,$W$1,P99&lt;$W$2,$V$1),(IF(AND($N$2&gt;=$T$9,$N$2&lt;$U$9),_xlfn.IFS(P99&gt;=$AD$9,$AD$1,P99&gt;=$AC$9,$AC$1,P99&gt;=$AB$9,$AB$1,P99&gt;=$AA$9,$AA$1,P99&gt;=$Z$9,$Z$1,P99&gt;=$Y$9,$Y$1,P99&gt;=$X$9,$X$1,P99&gt;=$W$9,$W$1),$W$1))))))))))))))),IF(AND($N$2&gt;=$T$2,$N$2&lt;=$U$2),IF(P99&gt;=$W$2,$W$1,$V$1),IF(AND($N$2&gt;=$T$3,$N$2&lt;$U$3),IF(P99&gt;=$W$3,$W$1,$V$1),IF(AND($N$2&gt;=$T$4,$N$2&lt;$U$4),IF(P99&gt;=$W$4,$W$1,$V$1),IF(AND($N$2&gt;=$T$5,$N$2&lt;$U$5),IF(P99&gt;=$W$5,$W$1,$V$1),IF(AND($N$2&gt;=$T$6,$N$2&lt;$U$6),IF(P99&gt;=$W$6,$W$1,$V$1),IF(AND($N$2&gt;=$T$7,$N$2&lt;$U$7),IF(P99&gt;=$W$7,$W$1,$V$1),IF(AND($N$2&gt;=$T$8,$N$2&lt;$U$8),IF(P99&gt;=$W$8,$W$1,$V$1),IF(AND($N$2&gt;=$T$9,$N$2&lt;$U$9),IF(P99&gt;=$W$9,$W$1,$V$1),""))))))))),"")</f>
        <v>#NAME?</v>
      </c>
      <c r="M99" s="9" t="e">
        <f t="array" aca="1" ref="M99" ca="1">IF(E99&lt;&gt;"",IF(AND(E99&lt;&gt;"GR",E99&gt;=40,J99&gt;=30),_xlfn.IFS(Q99&gt;=$AG$2,$AD$19,Q99&gt;=$AG$3,$AC$19,Q99&gt;=$AG$4,$AB$19,Q99&gt;=$AG$5,$AA$19,Q99&gt;=$AG$6,$Z$19,Q99&gt;=$AG$7,$Y$19,Q99&gt;=$AG$8,$X$19,Q99&gt;=$AG$9,$V$19),L99),"")</f>
        <v>#NAME?</v>
      </c>
      <c r="N99" s="9"/>
      <c r="O99" s="9"/>
      <c r="P99" s="9">
        <f t="shared" si="11"/>
        <v>52</v>
      </c>
      <c r="Q99" s="9">
        <f t="shared" si="12"/>
        <v>52</v>
      </c>
      <c r="R99" s="9">
        <f t="shared" si="13"/>
        <v>0.24</v>
      </c>
    </row>
    <row r="100" spans="1:18" x14ac:dyDescent="0.25">
      <c r="A100" s="3" t="s">
        <v>8</v>
      </c>
      <c r="B100" s="3">
        <v>99</v>
      </c>
      <c r="C100" s="3">
        <v>13</v>
      </c>
      <c r="D100" s="3">
        <v>75</v>
      </c>
      <c r="E100" s="3" t="s">
        <v>34</v>
      </c>
      <c r="F100" s="22">
        <f t="shared" si="14"/>
        <v>75</v>
      </c>
      <c r="G100" s="22">
        <f t="shared" si="15"/>
        <v>13</v>
      </c>
      <c r="H100" s="22">
        <f t="shared" si="16"/>
        <v>75</v>
      </c>
      <c r="I100" s="19">
        <f t="shared" si="17"/>
        <v>50.2</v>
      </c>
      <c r="J100" s="9">
        <f t="shared" si="9"/>
        <v>50.2</v>
      </c>
      <c r="K100" s="10">
        <f t="shared" si="10"/>
        <v>2520.0400000000004</v>
      </c>
      <c r="L100" s="9" t="e">
        <f t="array" aca="1" ref="L100" ca="1">IF(D100&lt;&gt;"",IF(AND(H100&gt;=40,I100&gt;=30),IF(AND($N$2&gt;=$T$2,$N$2&lt;=$U$2),_xlfn.IFS(P100&gt;=$AD$2,$AD$1,P100&gt;=$AC$2,$AC$1,P100&gt;=$AB$2,$AB$1,P100&gt;=$AA$2,$AA$1,P100&gt;=$Z$2,$Z$1,P100&gt;=$Y$2,$Y$1,P100&gt;=$X$2,$X$1,P100&gt;=$W$2,$W$1,P100&lt;$W$2,$V$1),(IF(AND($N$2&gt;=$T$3,$N$2&lt;$U$3),_xlfn.IFS(P100&gt;=$AD$3,$AD$1,P100&gt;=$AC$3,$AC$1,P100&gt;=$AB$3,$AB$1,P100&gt;=$AA$3,$AA$1,P100&gt;=$Z$3,$Z$1,P100&gt;=$Y$3,$Y$1,P100&gt;=$X$3,$X$1,P100&gt;=$W$3,$W$1,P100&lt;$W$2,$V$1),(IF(AND($N$2&gt;=$T$4,$N$2&lt;$U$4),_xlfn.IFS(P100&gt;=$AD$4,$AD$1,P100&gt;=$AC$4,$AC$1,P100&gt;=$AB$4,$AB$1,P100&gt;=$AA$4,$AA$1,P100&gt;=$Z$4,$Z$1,P100&gt;=$Y$4,$Y$1,P100&gt;=$X$4,$X$1,P100&gt;=$W$4,$W$1,P100&lt;$W$2,$V$1),(IF(AND($N$2&gt;=$T$5,$N$2&lt;$U$5),_xlfn.IFS(P100&gt;=$AD$5,$AD$1,P100&gt;=$AC$5,$AC$1,P100&gt;=$AB$5,$AB$1,P100&gt;=$AA$5,$AA$1,P100&gt;=$Z$5,$Z$1,P100&gt;=$Y$5,$Y$1,P100&gt;=$X$5,$X$1,P100&gt;=$W$5,$W$1,P100&lt;$W$2,$V$1),(IF(AND($N$2&gt;=$T$6,$N$2&lt;$U$6),_xlfn.IFS(P100&gt;=$AD$6,$AD$1,P100&gt;=$AC$6,$AC$1,P100&gt;=$AB$6,$AB$1,P100&gt;=$AA$6,$AA$1,P100&gt;=$Z$6,$Z$1,P100&gt;=$Y$6,$Y$1,P100&gt;=$X$6,$X$1,P100&gt;=$W$6,$W$1,P100&lt;$W$2,$V$1),(IF(AND($N$2&gt;=$T$7,$N$2&lt;$U$7),_xlfn.IFS(P100&gt;=$AD$7,$AD$1,P100&gt;=$AC$7,$AC$1,P100&gt;=$AB$7,$AB$1,P100&gt;=$AA$7,$AA$1,P100&gt;=$Z$7,$Z$1,P100&gt;=$Y$7,$Y$1,P100&gt;=$X$7,$X$1,P100&gt;=$W$7,$W$1,P100&lt;$W$2,$V$1),(IF(AND($N$2&gt;=$T$8,$N$2&lt;$U$8),_xlfn.IFS(P100&gt;=$AD$8,$AD$1,P100&gt;=$AC$8,$AC$1,P100&gt;=$AB$8,$AB$1,P100&gt;=$AA$8,$AA$1,P100&gt;=$Z$8,$Z$1,P100&gt;=$Y$8,$Y$1,P100&gt;=$X$8,$X$1,P100&gt;=$W$8,$W$1,P100&lt;$W$2,$V$1),(IF(AND($N$2&gt;=$T$9,$N$2&lt;$U$9),_xlfn.IFS(P100&gt;=$AD$9,$AD$1,P100&gt;=$AC$9,$AC$1,P100&gt;=$AB$9,$AB$1,P100&gt;=$AA$9,$AA$1,P100&gt;=$Z$9,$Z$1,P100&gt;=$Y$9,$Y$1,P100&gt;=$X$9,$X$1,P100&gt;=$W$9,$W$1),$W$1))))))))))))))),IF(AND($N$2&gt;=$T$2,$N$2&lt;=$U$2),IF(P100&gt;=$W$2,$W$1,$V$1),IF(AND($N$2&gt;=$T$3,$N$2&lt;$U$3),IF(P100&gt;=$W$3,$W$1,$V$1),IF(AND($N$2&gt;=$T$4,$N$2&lt;$U$4),IF(P100&gt;=$W$4,$W$1,$V$1),IF(AND($N$2&gt;=$T$5,$N$2&lt;$U$5),IF(P100&gt;=$W$5,$W$1,$V$1),IF(AND($N$2&gt;=$T$6,$N$2&lt;$U$6),IF(P100&gt;=$W$6,$W$1,$V$1),IF(AND($N$2&gt;=$T$7,$N$2&lt;$U$7),IF(P100&gt;=$W$7,$W$1,$V$1),IF(AND($N$2&gt;=$T$8,$N$2&lt;$U$8),IF(P100&gt;=$W$8,$W$1,$V$1),IF(AND($N$2&gt;=$T$9,$N$2&lt;$U$9),IF(P100&gt;=$W$9,$W$1,$V$1),""))))))))),"")</f>
        <v>#NAME?</v>
      </c>
      <c r="M100" s="9" t="e">
        <f t="array" aca="1" ref="M100" ca="1">IF(E100&lt;&gt;"",IF(AND(E100&lt;&gt;"GR",E100&gt;=40,J100&gt;=30),_xlfn.IFS(Q100&gt;=$AG$2,$AD$19,Q100&gt;=$AG$3,$AC$19,Q100&gt;=$AG$4,$AB$19,Q100&gt;=$AG$5,$AA$19,Q100&gt;=$AG$6,$Z$19,Q100&gt;=$AG$7,$Y$19,Q100&gt;=$AG$8,$X$19,Q100&gt;=$AG$9,$V$19),L100),"")</f>
        <v>#NAME?</v>
      </c>
      <c r="N100" s="9"/>
      <c r="O100" s="9"/>
      <c r="P100" s="9">
        <f t="shared" si="11"/>
        <v>52</v>
      </c>
      <c r="Q100" s="9">
        <f t="shared" si="12"/>
        <v>52</v>
      </c>
      <c r="R100" s="9">
        <f t="shared" si="13"/>
        <v>0.24</v>
      </c>
    </row>
    <row r="101" spans="1:18" x14ac:dyDescent="0.25">
      <c r="A101" s="3" t="s">
        <v>8</v>
      </c>
      <c r="B101" s="3">
        <v>100</v>
      </c>
      <c r="C101" s="3">
        <v>44</v>
      </c>
      <c r="D101" s="3">
        <v>54</v>
      </c>
      <c r="E101" s="3" t="s">
        <v>34</v>
      </c>
      <c r="F101" s="22">
        <f t="shared" si="14"/>
        <v>54</v>
      </c>
      <c r="G101" s="22">
        <f t="shared" si="15"/>
        <v>44</v>
      </c>
      <c r="H101" s="22">
        <f t="shared" si="16"/>
        <v>54</v>
      </c>
      <c r="I101" s="9">
        <f t="shared" si="17"/>
        <v>50</v>
      </c>
      <c r="J101" s="9">
        <f t="shared" si="9"/>
        <v>50</v>
      </c>
      <c r="K101" s="10">
        <f t="shared" si="10"/>
        <v>2500</v>
      </c>
      <c r="L101" s="9" t="e">
        <f t="array" aca="1" ref="L101" ca="1">IF(D101&lt;&gt;"",IF(AND(H101&gt;=40,I101&gt;=30),IF(AND($N$2&gt;=$T$2,$N$2&lt;=$U$2),_xlfn.IFS(P101&gt;=$AD$2,$AD$1,P101&gt;=$AC$2,$AC$1,P101&gt;=$AB$2,$AB$1,P101&gt;=$AA$2,$AA$1,P101&gt;=$Z$2,$Z$1,P101&gt;=$Y$2,$Y$1,P101&gt;=$X$2,$X$1,P101&gt;=$W$2,$W$1,P101&lt;$W$2,$V$1),(IF(AND($N$2&gt;=$T$3,$N$2&lt;$U$3),_xlfn.IFS(P101&gt;=$AD$3,$AD$1,P101&gt;=$AC$3,$AC$1,P101&gt;=$AB$3,$AB$1,P101&gt;=$AA$3,$AA$1,P101&gt;=$Z$3,$Z$1,P101&gt;=$Y$3,$Y$1,P101&gt;=$X$3,$X$1,P101&gt;=$W$3,$W$1,P101&lt;$W$2,$V$1),(IF(AND($N$2&gt;=$T$4,$N$2&lt;$U$4),_xlfn.IFS(P101&gt;=$AD$4,$AD$1,P101&gt;=$AC$4,$AC$1,P101&gt;=$AB$4,$AB$1,P101&gt;=$AA$4,$AA$1,P101&gt;=$Z$4,$Z$1,P101&gt;=$Y$4,$Y$1,P101&gt;=$X$4,$X$1,P101&gt;=$W$4,$W$1,P101&lt;$W$2,$V$1),(IF(AND($N$2&gt;=$T$5,$N$2&lt;$U$5),_xlfn.IFS(P101&gt;=$AD$5,$AD$1,P101&gt;=$AC$5,$AC$1,P101&gt;=$AB$5,$AB$1,P101&gt;=$AA$5,$AA$1,P101&gt;=$Z$5,$Z$1,P101&gt;=$Y$5,$Y$1,P101&gt;=$X$5,$X$1,P101&gt;=$W$5,$W$1,P101&lt;$W$2,$V$1),(IF(AND($N$2&gt;=$T$6,$N$2&lt;$U$6),_xlfn.IFS(P101&gt;=$AD$6,$AD$1,P101&gt;=$AC$6,$AC$1,P101&gt;=$AB$6,$AB$1,P101&gt;=$AA$6,$AA$1,P101&gt;=$Z$6,$Z$1,P101&gt;=$Y$6,$Y$1,P101&gt;=$X$6,$X$1,P101&gt;=$W$6,$W$1,P101&lt;$W$2,$V$1),(IF(AND($N$2&gt;=$T$7,$N$2&lt;$U$7),_xlfn.IFS(P101&gt;=$AD$7,$AD$1,P101&gt;=$AC$7,$AC$1,P101&gt;=$AB$7,$AB$1,P101&gt;=$AA$7,$AA$1,P101&gt;=$Z$7,$Z$1,P101&gt;=$Y$7,$Y$1,P101&gt;=$X$7,$X$1,P101&gt;=$W$7,$W$1,P101&lt;$W$2,$V$1),(IF(AND($N$2&gt;=$T$8,$N$2&lt;$U$8),_xlfn.IFS(P101&gt;=$AD$8,$AD$1,P101&gt;=$AC$8,$AC$1,P101&gt;=$AB$8,$AB$1,P101&gt;=$AA$8,$AA$1,P101&gt;=$Z$8,$Z$1,P101&gt;=$Y$8,$Y$1,P101&gt;=$X$8,$X$1,P101&gt;=$W$8,$W$1,P101&lt;$W$2,$V$1),(IF(AND($N$2&gt;=$T$9,$N$2&lt;$U$9),_xlfn.IFS(P101&gt;=$AD$9,$AD$1,P101&gt;=$AC$9,$AC$1,P101&gt;=$AB$9,$AB$1,P101&gt;=$AA$9,$AA$1,P101&gt;=$Z$9,$Z$1,P101&gt;=$Y$9,$Y$1,P101&gt;=$X$9,$X$1,P101&gt;=$W$9,$W$1),$W$1))))))))))))))),IF(AND($N$2&gt;=$T$2,$N$2&lt;=$U$2),IF(P101&gt;=$W$2,$W$1,$V$1),IF(AND($N$2&gt;=$T$3,$N$2&lt;$U$3),IF(P101&gt;=$W$3,$W$1,$V$1),IF(AND($N$2&gt;=$T$4,$N$2&lt;$U$4),IF(P101&gt;=$W$4,$W$1,$V$1),IF(AND($N$2&gt;=$T$5,$N$2&lt;$U$5),IF(P101&gt;=$W$5,$W$1,$V$1),IF(AND($N$2&gt;=$T$6,$N$2&lt;$U$6),IF(P101&gt;=$W$6,$W$1,$V$1),IF(AND($N$2&gt;=$T$7,$N$2&lt;$U$7),IF(P101&gt;=$W$7,$W$1,$V$1),IF(AND($N$2&gt;=$T$8,$N$2&lt;$U$8),IF(P101&gt;=$W$8,$W$1,$V$1),IF(AND($N$2&gt;=$T$9,$N$2&lt;$U$9),IF(P101&gt;=$W$9,$W$1,$V$1),""))))))))),"")</f>
        <v>#NAME?</v>
      </c>
      <c r="M101" s="9" t="e">
        <f t="array" aca="1" ref="M101" ca="1">IF(E101&lt;&gt;"",IF(AND(E101&lt;&gt;"GR",E101&gt;=40,J101&gt;=30),_xlfn.IFS(Q101&gt;=$AG$2,$AD$19,Q101&gt;=$AG$3,$AC$19,Q101&gt;=$AG$4,$AB$19,Q101&gt;=$AG$5,$AA$19,Q101&gt;=$AG$6,$Z$19,Q101&gt;=$AG$7,$Y$19,Q101&gt;=$AG$8,$X$19,Q101&gt;=$AG$9,$V$19),L101),"")</f>
        <v>#NAME?</v>
      </c>
      <c r="N101" s="9"/>
      <c r="O101" s="9"/>
      <c r="P101" s="9">
        <f t="shared" si="11"/>
        <v>52</v>
      </c>
      <c r="Q101" s="9">
        <f t="shared" si="12"/>
        <v>52</v>
      </c>
      <c r="R101" s="9">
        <f t="shared" si="13"/>
        <v>0.22</v>
      </c>
    </row>
    <row r="102" spans="1:18" x14ac:dyDescent="0.25">
      <c r="A102" s="3" t="s">
        <v>8</v>
      </c>
      <c r="B102" s="3">
        <v>101</v>
      </c>
      <c r="C102" s="3">
        <v>51</v>
      </c>
      <c r="D102" s="3">
        <v>49</v>
      </c>
      <c r="E102" s="3" t="s">
        <v>34</v>
      </c>
      <c r="F102" s="22">
        <f t="shared" si="14"/>
        <v>49</v>
      </c>
      <c r="G102" s="22">
        <f t="shared" si="15"/>
        <v>51</v>
      </c>
      <c r="H102" s="22">
        <f t="shared" si="16"/>
        <v>49</v>
      </c>
      <c r="I102" s="9">
        <f t="shared" si="17"/>
        <v>49.8</v>
      </c>
      <c r="J102" s="9">
        <f t="shared" si="9"/>
        <v>49.8</v>
      </c>
      <c r="K102" s="10">
        <f t="shared" si="10"/>
        <v>2480.0399999999995</v>
      </c>
      <c r="L102" s="9" t="e">
        <f t="array" aca="1" ref="L102" ca="1">IF(D102&lt;&gt;"",IF(AND(H102&gt;=40,I102&gt;=30),IF(AND($N$2&gt;=$T$2,$N$2&lt;=$U$2),_xlfn.IFS(P102&gt;=$AD$2,$AD$1,P102&gt;=$AC$2,$AC$1,P102&gt;=$AB$2,$AB$1,P102&gt;=$AA$2,$AA$1,P102&gt;=$Z$2,$Z$1,P102&gt;=$Y$2,$Y$1,P102&gt;=$X$2,$X$1,P102&gt;=$W$2,$W$1,P102&lt;$W$2,$V$1),(IF(AND($N$2&gt;=$T$3,$N$2&lt;$U$3),_xlfn.IFS(P102&gt;=$AD$3,$AD$1,P102&gt;=$AC$3,$AC$1,P102&gt;=$AB$3,$AB$1,P102&gt;=$AA$3,$AA$1,P102&gt;=$Z$3,$Z$1,P102&gt;=$Y$3,$Y$1,P102&gt;=$X$3,$X$1,P102&gt;=$W$3,$W$1,P102&lt;$W$2,$V$1),(IF(AND($N$2&gt;=$T$4,$N$2&lt;$U$4),_xlfn.IFS(P102&gt;=$AD$4,$AD$1,P102&gt;=$AC$4,$AC$1,P102&gt;=$AB$4,$AB$1,P102&gt;=$AA$4,$AA$1,P102&gt;=$Z$4,$Z$1,P102&gt;=$Y$4,$Y$1,P102&gt;=$X$4,$X$1,P102&gt;=$W$4,$W$1,P102&lt;$W$2,$V$1),(IF(AND($N$2&gt;=$T$5,$N$2&lt;$U$5),_xlfn.IFS(P102&gt;=$AD$5,$AD$1,P102&gt;=$AC$5,$AC$1,P102&gt;=$AB$5,$AB$1,P102&gt;=$AA$5,$AA$1,P102&gt;=$Z$5,$Z$1,P102&gt;=$Y$5,$Y$1,P102&gt;=$X$5,$X$1,P102&gt;=$W$5,$W$1,P102&lt;$W$2,$V$1),(IF(AND($N$2&gt;=$T$6,$N$2&lt;$U$6),_xlfn.IFS(P102&gt;=$AD$6,$AD$1,P102&gt;=$AC$6,$AC$1,P102&gt;=$AB$6,$AB$1,P102&gt;=$AA$6,$AA$1,P102&gt;=$Z$6,$Z$1,P102&gt;=$Y$6,$Y$1,P102&gt;=$X$6,$X$1,P102&gt;=$W$6,$W$1,P102&lt;$W$2,$V$1),(IF(AND($N$2&gt;=$T$7,$N$2&lt;$U$7),_xlfn.IFS(P102&gt;=$AD$7,$AD$1,P102&gt;=$AC$7,$AC$1,P102&gt;=$AB$7,$AB$1,P102&gt;=$AA$7,$AA$1,P102&gt;=$Z$7,$Z$1,P102&gt;=$Y$7,$Y$1,P102&gt;=$X$7,$X$1,P102&gt;=$W$7,$W$1,P102&lt;$W$2,$V$1),(IF(AND($N$2&gt;=$T$8,$N$2&lt;$U$8),_xlfn.IFS(P102&gt;=$AD$8,$AD$1,P102&gt;=$AC$8,$AC$1,P102&gt;=$AB$8,$AB$1,P102&gt;=$AA$8,$AA$1,P102&gt;=$Z$8,$Z$1,P102&gt;=$Y$8,$Y$1,P102&gt;=$X$8,$X$1,P102&gt;=$W$8,$W$1,P102&lt;$W$2,$V$1),(IF(AND($N$2&gt;=$T$9,$N$2&lt;$U$9),_xlfn.IFS(P102&gt;=$AD$9,$AD$1,P102&gt;=$AC$9,$AC$1,P102&gt;=$AB$9,$AB$1,P102&gt;=$AA$9,$AA$1,P102&gt;=$Z$9,$Z$1,P102&gt;=$Y$9,$Y$1,P102&gt;=$X$9,$X$1,P102&gt;=$W$9,$W$1),$W$1))))))))))))))),IF(AND($N$2&gt;=$T$2,$N$2&lt;=$U$2),IF(P102&gt;=$W$2,$W$1,$V$1),IF(AND($N$2&gt;=$T$3,$N$2&lt;$U$3),IF(P102&gt;=$W$3,$W$1,$V$1),IF(AND($N$2&gt;=$T$4,$N$2&lt;$U$4),IF(P102&gt;=$W$4,$W$1,$V$1),IF(AND($N$2&gt;=$T$5,$N$2&lt;$U$5),IF(P102&gt;=$W$5,$W$1,$V$1),IF(AND($N$2&gt;=$T$6,$N$2&lt;$U$6),IF(P102&gt;=$W$6,$W$1,$V$1),IF(AND($N$2&gt;=$T$7,$N$2&lt;$U$7),IF(P102&gt;=$W$7,$W$1,$V$1),IF(AND($N$2&gt;=$T$8,$N$2&lt;$U$8),IF(P102&gt;=$W$8,$W$1,$V$1),IF(AND($N$2&gt;=$T$9,$N$2&lt;$U$9),IF(P102&gt;=$W$9,$W$1,$V$1),""))))))))),"")</f>
        <v>#NAME?</v>
      </c>
      <c r="M102" s="9" t="e">
        <f t="array" aca="1" ref="M102" ca="1">IF(E102&lt;&gt;"",IF(AND(E102&lt;&gt;"GR",E102&gt;=40,J102&gt;=30),_xlfn.IFS(Q102&gt;=$AG$2,$AD$19,Q102&gt;=$AG$3,$AC$19,Q102&gt;=$AG$4,$AB$19,Q102&gt;=$AG$5,$AA$19,Q102&gt;=$AG$6,$Z$19,Q102&gt;=$AG$7,$Y$19,Q102&gt;=$AG$8,$X$19,Q102&gt;=$AG$9,$V$19),L102),"")</f>
        <v>#NAME?</v>
      </c>
      <c r="N102" s="9"/>
      <c r="O102" s="9"/>
      <c r="P102" s="9">
        <f t="shared" si="11"/>
        <v>52</v>
      </c>
      <c r="Q102" s="9">
        <f t="shared" si="12"/>
        <v>52</v>
      </c>
      <c r="R102" s="9">
        <f t="shared" si="13"/>
        <v>0.21</v>
      </c>
    </row>
    <row r="103" spans="1:18" x14ac:dyDescent="0.25">
      <c r="A103" s="3" t="s">
        <v>8</v>
      </c>
      <c r="B103" s="3">
        <v>102</v>
      </c>
      <c r="C103" s="3">
        <v>49</v>
      </c>
      <c r="D103" s="3">
        <v>50</v>
      </c>
      <c r="E103" s="3" t="s">
        <v>34</v>
      </c>
      <c r="F103" s="22">
        <f t="shared" si="14"/>
        <v>50</v>
      </c>
      <c r="G103" s="22">
        <f t="shared" si="15"/>
        <v>49</v>
      </c>
      <c r="H103" s="22">
        <f t="shared" si="16"/>
        <v>50</v>
      </c>
      <c r="I103" s="9">
        <f t="shared" si="17"/>
        <v>49.6</v>
      </c>
      <c r="J103" s="9">
        <f t="shared" si="9"/>
        <v>49.6</v>
      </c>
      <c r="K103" s="10">
        <f t="shared" si="10"/>
        <v>2460.1600000000003</v>
      </c>
      <c r="L103" s="9" t="e">
        <f t="array" aca="1" ref="L103" ca="1">IF(D103&lt;&gt;"",IF(AND(H103&gt;=40,I103&gt;=30),IF(AND($N$2&gt;=$T$2,$N$2&lt;=$U$2),_xlfn.IFS(P103&gt;=$AD$2,$AD$1,P103&gt;=$AC$2,$AC$1,P103&gt;=$AB$2,$AB$1,P103&gt;=$AA$2,$AA$1,P103&gt;=$Z$2,$Z$1,P103&gt;=$Y$2,$Y$1,P103&gt;=$X$2,$X$1,P103&gt;=$W$2,$W$1,P103&lt;$W$2,$V$1),(IF(AND($N$2&gt;=$T$3,$N$2&lt;$U$3),_xlfn.IFS(P103&gt;=$AD$3,$AD$1,P103&gt;=$AC$3,$AC$1,P103&gt;=$AB$3,$AB$1,P103&gt;=$AA$3,$AA$1,P103&gt;=$Z$3,$Z$1,P103&gt;=$Y$3,$Y$1,P103&gt;=$X$3,$X$1,P103&gt;=$W$3,$W$1,P103&lt;$W$2,$V$1),(IF(AND($N$2&gt;=$T$4,$N$2&lt;$U$4),_xlfn.IFS(P103&gt;=$AD$4,$AD$1,P103&gt;=$AC$4,$AC$1,P103&gt;=$AB$4,$AB$1,P103&gt;=$AA$4,$AA$1,P103&gt;=$Z$4,$Z$1,P103&gt;=$Y$4,$Y$1,P103&gt;=$X$4,$X$1,P103&gt;=$W$4,$W$1,P103&lt;$W$2,$V$1),(IF(AND($N$2&gt;=$T$5,$N$2&lt;$U$5),_xlfn.IFS(P103&gt;=$AD$5,$AD$1,P103&gt;=$AC$5,$AC$1,P103&gt;=$AB$5,$AB$1,P103&gt;=$AA$5,$AA$1,P103&gt;=$Z$5,$Z$1,P103&gt;=$Y$5,$Y$1,P103&gt;=$X$5,$X$1,P103&gt;=$W$5,$W$1,P103&lt;$W$2,$V$1),(IF(AND($N$2&gt;=$T$6,$N$2&lt;$U$6),_xlfn.IFS(P103&gt;=$AD$6,$AD$1,P103&gt;=$AC$6,$AC$1,P103&gt;=$AB$6,$AB$1,P103&gt;=$AA$6,$AA$1,P103&gt;=$Z$6,$Z$1,P103&gt;=$Y$6,$Y$1,P103&gt;=$X$6,$X$1,P103&gt;=$W$6,$W$1,P103&lt;$W$2,$V$1),(IF(AND($N$2&gt;=$T$7,$N$2&lt;$U$7),_xlfn.IFS(P103&gt;=$AD$7,$AD$1,P103&gt;=$AC$7,$AC$1,P103&gt;=$AB$7,$AB$1,P103&gt;=$AA$7,$AA$1,P103&gt;=$Z$7,$Z$1,P103&gt;=$Y$7,$Y$1,P103&gt;=$X$7,$X$1,P103&gt;=$W$7,$W$1,P103&lt;$W$2,$V$1),(IF(AND($N$2&gt;=$T$8,$N$2&lt;$U$8),_xlfn.IFS(P103&gt;=$AD$8,$AD$1,P103&gt;=$AC$8,$AC$1,P103&gt;=$AB$8,$AB$1,P103&gt;=$AA$8,$AA$1,P103&gt;=$Z$8,$Z$1,P103&gt;=$Y$8,$Y$1,P103&gt;=$X$8,$X$1,P103&gt;=$W$8,$W$1,P103&lt;$W$2,$V$1),(IF(AND($N$2&gt;=$T$9,$N$2&lt;$U$9),_xlfn.IFS(P103&gt;=$AD$9,$AD$1,P103&gt;=$AC$9,$AC$1,P103&gt;=$AB$9,$AB$1,P103&gt;=$AA$9,$AA$1,P103&gt;=$Z$9,$Z$1,P103&gt;=$Y$9,$Y$1,P103&gt;=$X$9,$X$1,P103&gt;=$W$9,$W$1),$W$1))))))))))))))),IF(AND($N$2&gt;=$T$2,$N$2&lt;=$U$2),IF(P103&gt;=$W$2,$W$1,$V$1),IF(AND($N$2&gt;=$T$3,$N$2&lt;$U$3),IF(P103&gt;=$W$3,$W$1,$V$1),IF(AND($N$2&gt;=$T$4,$N$2&lt;$U$4),IF(P103&gt;=$W$4,$W$1,$V$1),IF(AND($N$2&gt;=$T$5,$N$2&lt;$U$5),IF(P103&gt;=$W$5,$W$1,$V$1),IF(AND($N$2&gt;=$T$6,$N$2&lt;$U$6),IF(P103&gt;=$W$6,$W$1,$V$1),IF(AND($N$2&gt;=$T$7,$N$2&lt;$U$7),IF(P103&gt;=$W$7,$W$1,$V$1),IF(AND($N$2&gt;=$T$8,$N$2&lt;$U$8),IF(P103&gt;=$W$8,$W$1,$V$1),IF(AND($N$2&gt;=$T$9,$N$2&lt;$U$9),IF(P103&gt;=$W$9,$W$1,$V$1),""))))))))),"")</f>
        <v>#NAME?</v>
      </c>
      <c r="M103" s="9" t="e">
        <f t="array" aca="1" ref="M103" ca="1">IF(E103&lt;&gt;"",IF(AND(E103&lt;&gt;"GR",E103&gt;=40,J103&gt;=30),_xlfn.IFS(Q103&gt;=$AG$2,$AD$19,Q103&gt;=$AG$3,$AC$19,Q103&gt;=$AG$4,$AB$19,Q103&gt;=$AG$5,$AA$19,Q103&gt;=$AG$6,$Z$19,Q103&gt;=$AG$7,$Y$19,Q103&gt;=$AG$8,$X$19,Q103&gt;=$AG$9,$V$19),L103),"")</f>
        <v>#NAME?</v>
      </c>
      <c r="N103" s="9"/>
      <c r="O103" s="9"/>
      <c r="P103" s="9">
        <f t="shared" si="11"/>
        <v>52</v>
      </c>
      <c r="Q103" s="9">
        <f t="shared" si="12"/>
        <v>52</v>
      </c>
      <c r="R103" s="9">
        <f t="shared" si="13"/>
        <v>0.2</v>
      </c>
    </row>
    <row r="104" spans="1:18" x14ac:dyDescent="0.25">
      <c r="A104" s="3" t="s">
        <v>8</v>
      </c>
      <c r="B104" s="3">
        <v>103</v>
      </c>
      <c r="C104" s="3">
        <v>31</v>
      </c>
      <c r="D104" s="3">
        <v>62</v>
      </c>
      <c r="E104" s="3" t="s">
        <v>34</v>
      </c>
      <c r="F104" s="22">
        <f t="shared" si="14"/>
        <v>62</v>
      </c>
      <c r="G104" s="22">
        <f t="shared" si="15"/>
        <v>31</v>
      </c>
      <c r="H104" s="22">
        <f t="shared" si="16"/>
        <v>62</v>
      </c>
      <c r="I104" s="9">
        <f t="shared" si="17"/>
        <v>49.599999999999994</v>
      </c>
      <c r="J104" s="9">
        <f t="shared" si="9"/>
        <v>49.6</v>
      </c>
      <c r="K104" s="10">
        <f t="shared" si="10"/>
        <v>2460.1599999999994</v>
      </c>
      <c r="L104" s="9" t="e">
        <f t="array" aca="1" ref="L104" ca="1">IF(D104&lt;&gt;"",IF(AND(H104&gt;=40,I104&gt;=30),IF(AND($N$2&gt;=$T$2,$N$2&lt;=$U$2),_xlfn.IFS(P104&gt;=$AD$2,$AD$1,P104&gt;=$AC$2,$AC$1,P104&gt;=$AB$2,$AB$1,P104&gt;=$AA$2,$AA$1,P104&gt;=$Z$2,$Z$1,P104&gt;=$Y$2,$Y$1,P104&gt;=$X$2,$X$1,P104&gt;=$W$2,$W$1,P104&lt;$W$2,$V$1),(IF(AND($N$2&gt;=$T$3,$N$2&lt;$U$3),_xlfn.IFS(P104&gt;=$AD$3,$AD$1,P104&gt;=$AC$3,$AC$1,P104&gt;=$AB$3,$AB$1,P104&gt;=$AA$3,$AA$1,P104&gt;=$Z$3,$Z$1,P104&gt;=$Y$3,$Y$1,P104&gt;=$X$3,$X$1,P104&gt;=$W$3,$W$1,P104&lt;$W$2,$V$1),(IF(AND($N$2&gt;=$T$4,$N$2&lt;$U$4),_xlfn.IFS(P104&gt;=$AD$4,$AD$1,P104&gt;=$AC$4,$AC$1,P104&gt;=$AB$4,$AB$1,P104&gt;=$AA$4,$AA$1,P104&gt;=$Z$4,$Z$1,P104&gt;=$Y$4,$Y$1,P104&gt;=$X$4,$X$1,P104&gt;=$W$4,$W$1,P104&lt;$W$2,$V$1),(IF(AND($N$2&gt;=$T$5,$N$2&lt;$U$5),_xlfn.IFS(P104&gt;=$AD$5,$AD$1,P104&gt;=$AC$5,$AC$1,P104&gt;=$AB$5,$AB$1,P104&gt;=$AA$5,$AA$1,P104&gt;=$Z$5,$Z$1,P104&gt;=$Y$5,$Y$1,P104&gt;=$X$5,$X$1,P104&gt;=$W$5,$W$1,P104&lt;$W$2,$V$1),(IF(AND($N$2&gt;=$T$6,$N$2&lt;$U$6),_xlfn.IFS(P104&gt;=$AD$6,$AD$1,P104&gt;=$AC$6,$AC$1,P104&gt;=$AB$6,$AB$1,P104&gt;=$AA$6,$AA$1,P104&gt;=$Z$6,$Z$1,P104&gt;=$Y$6,$Y$1,P104&gt;=$X$6,$X$1,P104&gt;=$W$6,$W$1,P104&lt;$W$2,$V$1),(IF(AND($N$2&gt;=$T$7,$N$2&lt;$U$7),_xlfn.IFS(P104&gt;=$AD$7,$AD$1,P104&gt;=$AC$7,$AC$1,P104&gt;=$AB$7,$AB$1,P104&gt;=$AA$7,$AA$1,P104&gt;=$Z$7,$Z$1,P104&gt;=$Y$7,$Y$1,P104&gt;=$X$7,$X$1,P104&gt;=$W$7,$W$1,P104&lt;$W$2,$V$1),(IF(AND($N$2&gt;=$T$8,$N$2&lt;$U$8),_xlfn.IFS(P104&gt;=$AD$8,$AD$1,P104&gt;=$AC$8,$AC$1,P104&gt;=$AB$8,$AB$1,P104&gt;=$AA$8,$AA$1,P104&gt;=$Z$8,$Z$1,P104&gt;=$Y$8,$Y$1,P104&gt;=$X$8,$X$1,P104&gt;=$W$8,$W$1,P104&lt;$W$2,$V$1),(IF(AND($N$2&gt;=$T$9,$N$2&lt;$U$9),_xlfn.IFS(P104&gt;=$AD$9,$AD$1,P104&gt;=$AC$9,$AC$1,P104&gt;=$AB$9,$AB$1,P104&gt;=$AA$9,$AA$1,P104&gt;=$Z$9,$Z$1,P104&gt;=$Y$9,$Y$1,P104&gt;=$X$9,$X$1,P104&gt;=$W$9,$W$1),$W$1))))))))))))))),IF(AND($N$2&gt;=$T$2,$N$2&lt;=$U$2),IF(P104&gt;=$W$2,$W$1,$V$1),IF(AND($N$2&gt;=$T$3,$N$2&lt;$U$3),IF(P104&gt;=$W$3,$W$1,$V$1),IF(AND($N$2&gt;=$T$4,$N$2&lt;$U$4),IF(P104&gt;=$W$4,$W$1,$V$1),IF(AND($N$2&gt;=$T$5,$N$2&lt;$U$5),IF(P104&gt;=$W$5,$W$1,$V$1),IF(AND($N$2&gt;=$T$6,$N$2&lt;$U$6),IF(P104&gt;=$W$6,$W$1,$V$1),IF(AND($N$2&gt;=$T$7,$N$2&lt;$U$7),IF(P104&gt;=$W$7,$W$1,$V$1),IF(AND($N$2&gt;=$T$8,$N$2&lt;$U$8),IF(P104&gt;=$W$8,$W$1,$V$1),IF(AND($N$2&gt;=$T$9,$N$2&lt;$U$9),IF(P104&gt;=$W$9,$W$1,$V$1),""))))))))),"")</f>
        <v>#NAME?</v>
      </c>
      <c r="M104" s="9" t="e">
        <f t="array" aca="1" ref="M104" ca="1">IF(E104&lt;&gt;"",IF(AND(E104&lt;&gt;"GR",E104&gt;=40,J104&gt;=30),_xlfn.IFS(Q104&gt;=$AG$2,$AD$19,Q104&gt;=$AG$3,$AC$19,Q104&gt;=$AG$4,$AB$19,Q104&gt;=$AG$5,$AA$19,Q104&gt;=$AG$6,$Z$19,Q104&gt;=$AG$7,$Y$19,Q104&gt;=$AG$8,$X$19,Q104&gt;=$AG$9,$V$19),L104),"")</f>
        <v>#NAME?</v>
      </c>
      <c r="N104" s="9"/>
      <c r="O104" s="9"/>
      <c r="P104" s="9">
        <f t="shared" si="11"/>
        <v>52</v>
      </c>
      <c r="Q104" s="9">
        <f t="shared" si="12"/>
        <v>52</v>
      </c>
      <c r="R104" s="9">
        <f t="shared" si="13"/>
        <v>0.2</v>
      </c>
    </row>
    <row r="105" spans="1:18" x14ac:dyDescent="0.25">
      <c r="A105" s="3" t="s">
        <v>8</v>
      </c>
      <c r="B105" s="3">
        <v>104</v>
      </c>
      <c r="C105" s="3">
        <v>47</v>
      </c>
      <c r="D105" s="3">
        <v>51</v>
      </c>
      <c r="E105" s="3" t="s">
        <v>34</v>
      </c>
      <c r="F105" s="22">
        <f t="shared" si="14"/>
        <v>51</v>
      </c>
      <c r="G105" s="22">
        <f t="shared" si="15"/>
        <v>47</v>
      </c>
      <c r="H105" s="22">
        <f t="shared" si="16"/>
        <v>51</v>
      </c>
      <c r="I105" s="9">
        <f t="shared" si="17"/>
        <v>49.4</v>
      </c>
      <c r="J105" s="9">
        <f t="shared" si="9"/>
        <v>49.4</v>
      </c>
      <c r="K105" s="10">
        <f t="shared" si="10"/>
        <v>2440.3599999999997</v>
      </c>
      <c r="L105" s="9" t="e">
        <f t="array" aca="1" ref="L105" ca="1">IF(D105&lt;&gt;"",IF(AND(H105&gt;=40,I105&gt;=30),IF(AND($N$2&gt;=$T$2,$N$2&lt;=$U$2),_xlfn.IFS(P105&gt;=$AD$2,$AD$1,P105&gt;=$AC$2,$AC$1,P105&gt;=$AB$2,$AB$1,P105&gt;=$AA$2,$AA$1,P105&gt;=$Z$2,$Z$1,P105&gt;=$Y$2,$Y$1,P105&gt;=$X$2,$X$1,P105&gt;=$W$2,$W$1,P105&lt;$W$2,$V$1),(IF(AND($N$2&gt;=$T$3,$N$2&lt;$U$3),_xlfn.IFS(P105&gt;=$AD$3,$AD$1,P105&gt;=$AC$3,$AC$1,P105&gt;=$AB$3,$AB$1,P105&gt;=$AA$3,$AA$1,P105&gt;=$Z$3,$Z$1,P105&gt;=$Y$3,$Y$1,P105&gt;=$X$3,$X$1,P105&gt;=$W$3,$W$1,P105&lt;$W$2,$V$1),(IF(AND($N$2&gt;=$T$4,$N$2&lt;$U$4),_xlfn.IFS(P105&gt;=$AD$4,$AD$1,P105&gt;=$AC$4,$AC$1,P105&gt;=$AB$4,$AB$1,P105&gt;=$AA$4,$AA$1,P105&gt;=$Z$4,$Z$1,P105&gt;=$Y$4,$Y$1,P105&gt;=$X$4,$X$1,P105&gt;=$W$4,$W$1,P105&lt;$W$2,$V$1),(IF(AND($N$2&gt;=$T$5,$N$2&lt;$U$5),_xlfn.IFS(P105&gt;=$AD$5,$AD$1,P105&gt;=$AC$5,$AC$1,P105&gt;=$AB$5,$AB$1,P105&gt;=$AA$5,$AA$1,P105&gt;=$Z$5,$Z$1,P105&gt;=$Y$5,$Y$1,P105&gt;=$X$5,$X$1,P105&gt;=$W$5,$W$1,P105&lt;$W$2,$V$1),(IF(AND($N$2&gt;=$T$6,$N$2&lt;$U$6),_xlfn.IFS(P105&gt;=$AD$6,$AD$1,P105&gt;=$AC$6,$AC$1,P105&gt;=$AB$6,$AB$1,P105&gt;=$AA$6,$AA$1,P105&gt;=$Z$6,$Z$1,P105&gt;=$Y$6,$Y$1,P105&gt;=$X$6,$X$1,P105&gt;=$W$6,$W$1,P105&lt;$W$2,$V$1),(IF(AND($N$2&gt;=$T$7,$N$2&lt;$U$7),_xlfn.IFS(P105&gt;=$AD$7,$AD$1,P105&gt;=$AC$7,$AC$1,P105&gt;=$AB$7,$AB$1,P105&gt;=$AA$7,$AA$1,P105&gt;=$Z$7,$Z$1,P105&gt;=$Y$7,$Y$1,P105&gt;=$X$7,$X$1,P105&gt;=$W$7,$W$1,P105&lt;$W$2,$V$1),(IF(AND($N$2&gt;=$T$8,$N$2&lt;$U$8),_xlfn.IFS(P105&gt;=$AD$8,$AD$1,P105&gt;=$AC$8,$AC$1,P105&gt;=$AB$8,$AB$1,P105&gt;=$AA$8,$AA$1,P105&gt;=$Z$8,$Z$1,P105&gt;=$Y$8,$Y$1,P105&gt;=$X$8,$X$1,P105&gt;=$W$8,$W$1,P105&lt;$W$2,$V$1),(IF(AND($N$2&gt;=$T$9,$N$2&lt;$U$9),_xlfn.IFS(P105&gt;=$AD$9,$AD$1,P105&gt;=$AC$9,$AC$1,P105&gt;=$AB$9,$AB$1,P105&gt;=$AA$9,$AA$1,P105&gt;=$Z$9,$Z$1,P105&gt;=$Y$9,$Y$1,P105&gt;=$X$9,$X$1,P105&gt;=$W$9,$W$1),$W$1))))))))))))))),IF(AND($N$2&gt;=$T$2,$N$2&lt;=$U$2),IF(P105&gt;=$W$2,$W$1,$V$1),IF(AND($N$2&gt;=$T$3,$N$2&lt;$U$3),IF(P105&gt;=$W$3,$W$1,$V$1),IF(AND($N$2&gt;=$T$4,$N$2&lt;$U$4),IF(P105&gt;=$W$4,$W$1,$V$1),IF(AND($N$2&gt;=$T$5,$N$2&lt;$U$5),IF(P105&gt;=$W$5,$W$1,$V$1),IF(AND($N$2&gt;=$T$6,$N$2&lt;$U$6),IF(P105&gt;=$W$6,$W$1,$V$1),IF(AND($N$2&gt;=$T$7,$N$2&lt;$U$7),IF(P105&gt;=$W$7,$W$1,$V$1),IF(AND($N$2&gt;=$T$8,$N$2&lt;$U$8),IF(P105&gt;=$W$8,$W$1,$V$1),IF(AND($N$2&gt;=$T$9,$N$2&lt;$U$9),IF(P105&gt;=$W$9,$W$1,$V$1),""))))))))),"")</f>
        <v>#NAME?</v>
      </c>
      <c r="M105" s="9" t="e">
        <f t="array" aca="1" ref="M105" ca="1">IF(E105&lt;&gt;"",IF(AND(E105&lt;&gt;"GR",E105&gt;=40,J105&gt;=30),_xlfn.IFS(Q105&gt;=$AG$2,$AD$19,Q105&gt;=$AG$3,$AC$19,Q105&gt;=$AG$4,$AB$19,Q105&gt;=$AG$5,$AA$19,Q105&gt;=$AG$6,$Z$19,Q105&gt;=$AG$7,$Y$19,Q105&gt;=$AG$8,$X$19,Q105&gt;=$AG$9,$V$19),L105),"")</f>
        <v>#NAME?</v>
      </c>
      <c r="N105" s="9"/>
      <c r="O105" s="9"/>
      <c r="P105" s="9">
        <f t="shared" si="11"/>
        <v>52</v>
      </c>
      <c r="Q105" s="9">
        <f t="shared" si="12"/>
        <v>52</v>
      </c>
      <c r="R105" s="9">
        <f t="shared" si="13"/>
        <v>0.18</v>
      </c>
    </row>
    <row r="106" spans="1:18" x14ac:dyDescent="0.25">
      <c r="A106" s="3" t="s">
        <v>8</v>
      </c>
      <c r="B106" s="3">
        <v>105</v>
      </c>
      <c r="C106" s="3">
        <v>26</v>
      </c>
      <c r="D106" s="3">
        <v>65</v>
      </c>
      <c r="E106" s="3" t="s">
        <v>34</v>
      </c>
      <c r="F106" s="22">
        <f t="shared" si="14"/>
        <v>65</v>
      </c>
      <c r="G106" s="22">
        <f t="shared" si="15"/>
        <v>26</v>
      </c>
      <c r="H106" s="22">
        <f t="shared" si="16"/>
        <v>65</v>
      </c>
      <c r="I106" s="9">
        <f t="shared" si="17"/>
        <v>49.4</v>
      </c>
      <c r="J106" s="9">
        <f t="shared" si="9"/>
        <v>49.4</v>
      </c>
      <c r="K106" s="10">
        <f t="shared" si="10"/>
        <v>2440.3599999999997</v>
      </c>
      <c r="L106" s="9" t="e">
        <f t="array" aca="1" ref="L106" ca="1">IF(D106&lt;&gt;"",IF(AND(H106&gt;=40,I106&gt;=30),IF(AND($N$2&gt;=$T$2,$N$2&lt;=$U$2),_xlfn.IFS(P106&gt;=$AD$2,$AD$1,P106&gt;=$AC$2,$AC$1,P106&gt;=$AB$2,$AB$1,P106&gt;=$AA$2,$AA$1,P106&gt;=$Z$2,$Z$1,P106&gt;=$Y$2,$Y$1,P106&gt;=$X$2,$X$1,P106&gt;=$W$2,$W$1,P106&lt;$W$2,$V$1),(IF(AND($N$2&gt;=$T$3,$N$2&lt;$U$3),_xlfn.IFS(P106&gt;=$AD$3,$AD$1,P106&gt;=$AC$3,$AC$1,P106&gt;=$AB$3,$AB$1,P106&gt;=$AA$3,$AA$1,P106&gt;=$Z$3,$Z$1,P106&gt;=$Y$3,$Y$1,P106&gt;=$X$3,$X$1,P106&gt;=$W$3,$W$1,P106&lt;$W$2,$V$1),(IF(AND($N$2&gt;=$T$4,$N$2&lt;$U$4),_xlfn.IFS(P106&gt;=$AD$4,$AD$1,P106&gt;=$AC$4,$AC$1,P106&gt;=$AB$4,$AB$1,P106&gt;=$AA$4,$AA$1,P106&gt;=$Z$4,$Z$1,P106&gt;=$Y$4,$Y$1,P106&gt;=$X$4,$X$1,P106&gt;=$W$4,$W$1,P106&lt;$W$2,$V$1),(IF(AND($N$2&gt;=$T$5,$N$2&lt;$U$5),_xlfn.IFS(P106&gt;=$AD$5,$AD$1,P106&gt;=$AC$5,$AC$1,P106&gt;=$AB$5,$AB$1,P106&gt;=$AA$5,$AA$1,P106&gt;=$Z$5,$Z$1,P106&gt;=$Y$5,$Y$1,P106&gt;=$X$5,$X$1,P106&gt;=$W$5,$W$1,P106&lt;$W$2,$V$1),(IF(AND($N$2&gt;=$T$6,$N$2&lt;$U$6),_xlfn.IFS(P106&gt;=$AD$6,$AD$1,P106&gt;=$AC$6,$AC$1,P106&gt;=$AB$6,$AB$1,P106&gt;=$AA$6,$AA$1,P106&gt;=$Z$6,$Z$1,P106&gt;=$Y$6,$Y$1,P106&gt;=$X$6,$X$1,P106&gt;=$W$6,$W$1,P106&lt;$W$2,$V$1),(IF(AND($N$2&gt;=$T$7,$N$2&lt;$U$7),_xlfn.IFS(P106&gt;=$AD$7,$AD$1,P106&gt;=$AC$7,$AC$1,P106&gt;=$AB$7,$AB$1,P106&gt;=$AA$7,$AA$1,P106&gt;=$Z$7,$Z$1,P106&gt;=$Y$7,$Y$1,P106&gt;=$X$7,$X$1,P106&gt;=$W$7,$W$1,P106&lt;$W$2,$V$1),(IF(AND($N$2&gt;=$T$8,$N$2&lt;$U$8),_xlfn.IFS(P106&gt;=$AD$8,$AD$1,P106&gt;=$AC$8,$AC$1,P106&gt;=$AB$8,$AB$1,P106&gt;=$AA$8,$AA$1,P106&gt;=$Z$8,$Z$1,P106&gt;=$Y$8,$Y$1,P106&gt;=$X$8,$X$1,P106&gt;=$W$8,$W$1,P106&lt;$W$2,$V$1),(IF(AND($N$2&gt;=$T$9,$N$2&lt;$U$9),_xlfn.IFS(P106&gt;=$AD$9,$AD$1,P106&gt;=$AC$9,$AC$1,P106&gt;=$AB$9,$AB$1,P106&gt;=$AA$9,$AA$1,P106&gt;=$Z$9,$Z$1,P106&gt;=$Y$9,$Y$1,P106&gt;=$X$9,$X$1,P106&gt;=$W$9,$W$1),$W$1))))))))))))))),IF(AND($N$2&gt;=$T$2,$N$2&lt;=$U$2),IF(P106&gt;=$W$2,$W$1,$V$1),IF(AND($N$2&gt;=$T$3,$N$2&lt;$U$3),IF(P106&gt;=$W$3,$W$1,$V$1),IF(AND($N$2&gt;=$T$4,$N$2&lt;$U$4),IF(P106&gt;=$W$4,$W$1,$V$1),IF(AND($N$2&gt;=$T$5,$N$2&lt;$U$5),IF(P106&gt;=$W$5,$W$1,$V$1),IF(AND($N$2&gt;=$T$6,$N$2&lt;$U$6),IF(P106&gt;=$W$6,$W$1,$V$1),IF(AND($N$2&gt;=$T$7,$N$2&lt;$U$7),IF(P106&gt;=$W$7,$W$1,$V$1),IF(AND($N$2&gt;=$T$8,$N$2&lt;$U$8),IF(P106&gt;=$W$8,$W$1,$V$1),IF(AND($N$2&gt;=$T$9,$N$2&lt;$U$9),IF(P106&gt;=$W$9,$W$1,$V$1),""))))))))),"")</f>
        <v>#NAME?</v>
      </c>
      <c r="M106" s="9" t="e">
        <f t="array" aca="1" ref="M106" ca="1">IF(E106&lt;&gt;"",IF(AND(E106&lt;&gt;"GR",E106&gt;=40,J106&gt;=30),_xlfn.IFS(Q106&gt;=$AG$2,$AD$19,Q106&gt;=$AG$3,$AC$19,Q106&gt;=$AG$4,$AB$19,Q106&gt;=$AG$5,$AA$19,Q106&gt;=$AG$6,$Z$19,Q106&gt;=$AG$7,$Y$19,Q106&gt;=$AG$8,$X$19,Q106&gt;=$AG$9,$V$19),L106),"")</f>
        <v>#NAME?</v>
      </c>
      <c r="N106" s="9"/>
      <c r="O106" s="9"/>
      <c r="P106" s="9">
        <f t="shared" si="11"/>
        <v>52</v>
      </c>
      <c r="Q106" s="9">
        <f t="shared" si="12"/>
        <v>52</v>
      </c>
      <c r="R106" s="9">
        <f t="shared" si="13"/>
        <v>0.18</v>
      </c>
    </row>
    <row r="107" spans="1:18" x14ac:dyDescent="0.25">
      <c r="A107" s="3" t="s">
        <v>8</v>
      </c>
      <c r="B107" s="3">
        <v>106</v>
      </c>
      <c r="C107" s="3">
        <v>29</v>
      </c>
      <c r="D107" s="3">
        <v>63</v>
      </c>
      <c r="E107" s="3" t="s">
        <v>34</v>
      </c>
      <c r="F107" s="22">
        <f t="shared" si="14"/>
        <v>63</v>
      </c>
      <c r="G107" s="22">
        <f t="shared" si="15"/>
        <v>29</v>
      </c>
      <c r="H107" s="22">
        <f t="shared" si="16"/>
        <v>63</v>
      </c>
      <c r="I107" s="9">
        <f t="shared" si="17"/>
        <v>49.4</v>
      </c>
      <c r="J107" s="9">
        <f t="shared" si="9"/>
        <v>49.4</v>
      </c>
      <c r="K107" s="10">
        <f t="shared" si="10"/>
        <v>2440.3599999999997</v>
      </c>
      <c r="L107" s="9" t="e">
        <f t="array" aca="1" ref="L107" ca="1">IF(D107&lt;&gt;"",IF(AND(H107&gt;=40,I107&gt;=30),IF(AND($N$2&gt;=$T$2,$N$2&lt;=$U$2),_xlfn.IFS(P107&gt;=$AD$2,$AD$1,P107&gt;=$AC$2,$AC$1,P107&gt;=$AB$2,$AB$1,P107&gt;=$AA$2,$AA$1,P107&gt;=$Z$2,$Z$1,P107&gt;=$Y$2,$Y$1,P107&gt;=$X$2,$X$1,P107&gt;=$W$2,$W$1,P107&lt;$W$2,$V$1),(IF(AND($N$2&gt;=$T$3,$N$2&lt;$U$3),_xlfn.IFS(P107&gt;=$AD$3,$AD$1,P107&gt;=$AC$3,$AC$1,P107&gt;=$AB$3,$AB$1,P107&gt;=$AA$3,$AA$1,P107&gt;=$Z$3,$Z$1,P107&gt;=$Y$3,$Y$1,P107&gt;=$X$3,$X$1,P107&gt;=$W$3,$W$1,P107&lt;$W$2,$V$1),(IF(AND($N$2&gt;=$T$4,$N$2&lt;$U$4),_xlfn.IFS(P107&gt;=$AD$4,$AD$1,P107&gt;=$AC$4,$AC$1,P107&gt;=$AB$4,$AB$1,P107&gt;=$AA$4,$AA$1,P107&gt;=$Z$4,$Z$1,P107&gt;=$Y$4,$Y$1,P107&gt;=$X$4,$X$1,P107&gt;=$W$4,$W$1,P107&lt;$W$2,$V$1),(IF(AND($N$2&gt;=$T$5,$N$2&lt;$U$5),_xlfn.IFS(P107&gt;=$AD$5,$AD$1,P107&gt;=$AC$5,$AC$1,P107&gt;=$AB$5,$AB$1,P107&gt;=$AA$5,$AA$1,P107&gt;=$Z$5,$Z$1,P107&gt;=$Y$5,$Y$1,P107&gt;=$X$5,$X$1,P107&gt;=$W$5,$W$1,P107&lt;$W$2,$V$1),(IF(AND($N$2&gt;=$T$6,$N$2&lt;$U$6),_xlfn.IFS(P107&gt;=$AD$6,$AD$1,P107&gt;=$AC$6,$AC$1,P107&gt;=$AB$6,$AB$1,P107&gt;=$AA$6,$AA$1,P107&gt;=$Z$6,$Z$1,P107&gt;=$Y$6,$Y$1,P107&gt;=$X$6,$X$1,P107&gt;=$W$6,$W$1,P107&lt;$W$2,$V$1),(IF(AND($N$2&gt;=$T$7,$N$2&lt;$U$7),_xlfn.IFS(P107&gt;=$AD$7,$AD$1,P107&gt;=$AC$7,$AC$1,P107&gt;=$AB$7,$AB$1,P107&gt;=$AA$7,$AA$1,P107&gt;=$Z$7,$Z$1,P107&gt;=$Y$7,$Y$1,P107&gt;=$X$7,$X$1,P107&gt;=$W$7,$W$1,P107&lt;$W$2,$V$1),(IF(AND($N$2&gt;=$T$8,$N$2&lt;$U$8),_xlfn.IFS(P107&gt;=$AD$8,$AD$1,P107&gt;=$AC$8,$AC$1,P107&gt;=$AB$8,$AB$1,P107&gt;=$AA$8,$AA$1,P107&gt;=$Z$8,$Z$1,P107&gt;=$Y$8,$Y$1,P107&gt;=$X$8,$X$1,P107&gt;=$W$8,$W$1,P107&lt;$W$2,$V$1),(IF(AND($N$2&gt;=$T$9,$N$2&lt;$U$9),_xlfn.IFS(P107&gt;=$AD$9,$AD$1,P107&gt;=$AC$9,$AC$1,P107&gt;=$AB$9,$AB$1,P107&gt;=$AA$9,$AA$1,P107&gt;=$Z$9,$Z$1,P107&gt;=$Y$9,$Y$1,P107&gt;=$X$9,$X$1,P107&gt;=$W$9,$W$1),$W$1))))))))))))))),IF(AND($N$2&gt;=$T$2,$N$2&lt;=$U$2),IF(P107&gt;=$W$2,$W$1,$V$1),IF(AND($N$2&gt;=$T$3,$N$2&lt;$U$3),IF(P107&gt;=$W$3,$W$1,$V$1),IF(AND($N$2&gt;=$T$4,$N$2&lt;$U$4),IF(P107&gt;=$W$4,$W$1,$V$1),IF(AND($N$2&gt;=$T$5,$N$2&lt;$U$5),IF(P107&gt;=$W$5,$W$1,$V$1),IF(AND($N$2&gt;=$T$6,$N$2&lt;$U$6),IF(P107&gt;=$W$6,$W$1,$V$1),IF(AND($N$2&gt;=$T$7,$N$2&lt;$U$7),IF(P107&gt;=$W$7,$W$1,$V$1),IF(AND($N$2&gt;=$T$8,$N$2&lt;$U$8),IF(P107&gt;=$W$8,$W$1,$V$1),IF(AND($N$2&gt;=$T$9,$N$2&lt;$U$9),IF(P107&gt;=$W$9,$W$1,$V$1),""))))))))),"")</f>
        <v>#NAME?</v>
      </c>
      <c r="M107" s="9" t="e">
        <f t="array" aca="1" ref="M107" ca="1">IF(E107&lt;&gt;"",IF(AND(E107&lt;&gt;"GR",E107&gt;=40,J107&gt;=30),_xlfn.IFS(Q107&gt;=$AG$2,$AD$19,Q107&gt;=$AG$3,$AC$19,Q107&gt;=$AG$4,$AB$19,Q107&gt;=$AG$5,$AA$19,Q107&gt;=$AG$6,$Z$19,Q107&gt;=$AG$7,$Y$19,Q107&gt;=$AG$8,$X$19,Q107&gt;=$AG$9,$V$19),L107),"")</f>
        <v>#NAME?</v>
      </c>
      <c r="N107" s="9"/>
      <c r="O107" s="9"/>
      <c r="P107" s="9">
        <f t="shared" si="11"/>
        <v>52</v>
      </c>
      <c r="Q107" s="9">
        <f t="shared" si="12"/>
        <v>52</v>
      </c>
      <c r="R107" s="9">
        <f t="shared" si="13"/>
        <v>0.18</v>
      </c>
    </row>
    <row r="108" spans="1:18" x14ac:dyDescent="0.25">
      <c r="A108" s="3" t="s">
        <v>8</v>
      </c>
      <c r="B108" s="3">
        <v>107</v>
      </c>
      <c r="C108" s="3">
        <v>45</v>
      </c>
      <c r="D108" s="3">
        <v>52</v>
      </c>
      <c r="E108" s="3" t="s">
        <v>34</v>
      </c>
      <c r="F108" s="22">
        <f t="shared" si="14"/>
        <v>52</v>
      </c>
      <c r="G108" s="22">
        <f t="shared" si="15"/>
        <v>45</v>
      </c>
      <c r="H108" s="22">
        <f t="shared" si="16"/>
        <v>52</v>
      </c>
      <c r="I108" s="9">
        <f t="shared" si="17"/>
        <v>49.2</v>
      </c>
      <c r="J108" s="9">
        <f t="shared" si="9"/>
        <v>49.2</v>
      </c>
      <c r="K108" s="10">
        <f t="shared" si="10"/>
        <v>2420.6400000000003</v>
      </c>
      <c r="L108" s="9" t="e">
        <f t="array" aca="1" ref="L108" ca="1">IF(D108&lt;&gt;"",IF(AND(H108&gt;=40,I108&gt;=30),IF(AND($N$2&gt;=$T$2,$N$2&lt;=$U$2),_xlfn.IFS(P108&gt;=$AD$2,$AD$1,P108&gt;=$AC$2,$AC$1,P108&gt;=$AB$2,$AB$1,P108&gt;=$AA$2,$AA$1,P108&gt;=$Z$2,$Z$1,P108&gt;=$Y$2,$Y$1,P108&gt;=$X$2,$X$1,P108&gt;=$W$2,$W$1,P108&lt;$W$2,$V$1),(IF(AND($N$2&gt;=$T$3,$N$2&lt;$U$3),_xlfn.IFS(P108&gt;=$AD$3,$AD$1,P108&gt;=$AC$3,$AC$1,P108&gt;=$AB$3,$AB$1,P108&gt;=$AA$3,$AA$1,P108&gt;=$Z$3,$Z$1,P108&gt;=$Y$3,$Y$1,P108&gt;=$X$3,$X$1,P108&gt;=$W$3,$W$1,P108&lt;$W$2,$V$1),(IF(AND($N$2&gt;=$T$4,$N$2&lt;$U$4),_xlfn.IFS(P108&gt;=$AD$4,$AD$1,P108&gt;=$AC$4,$AC$1,P108&gt;=$AB$4,$AB$1,P108&gt;=$AA$4,$AA$1,P108&gt;=$Z$4,$Z$1,P108&gt;=$Y$4,$Y$1,P108&gt;=$X$4,$X$1,P108&gt;=$W$4,$W$1,P108&lt;$W$2,$V$1),(IF(AND($N$2&gt;=$T$5,$N$2&lt;$U$5),_xlfn.IFS(P108&gt;=$AD$5,$AD$1,P108&gt;=$AC$5,$AC$1,P108&gt;=$AB$5,$AB$1,P108&gt;=$AA$5,$AA$1,P108&gt;=$Z$5,$Z$1,P108&gt;=$Y$5,$Y$1,P108&gt;=$X$5,$X$1,P108&gt;=$W$5,$W$1,P108&lt;$W$2,$V$1),(IF(AND($N$2&gt;=$T$6,$N$2&lt;$U$6),_xlfn.IFS(P108&gt;=$AD$6,$AD$1,P108&gt;=$AC$6,$AC$1,P108&gt;=$AB$6,$AB$1,P108&gt;=$AA$6,$AA$1,P108&gt;=$Z$6,$Z$1,P108&gt;=$Y$6,$Y$1,P108&gt;=$X$6,$X$1,P108&gt;=$W$6,$W$1,P108&lt;$W$2,$V$1),(IF(AND($N$2&gt;=$T$7,$N$2&lt;$U$7),_xlfn.IFS(P108&gt;=$AD$7,$AD$1,P108&gt;=$AC$7,$AC$1,P108&gt;=$AB$7,$AB$1,P108&gt;=$AA$7,$AA$1,P108&gt;=$Z$7,$Z$1,P108&gt;=$Y$7,$Y$1,P108&gt;=$X$7,$X$1,P108&gt;=$W$7,$W$1,P108&lt;$W$2,$V$1),(IF(AND($N$2&gt;=$T$8,$N$2&lt;$U$8),_xlfn.IFS(P108&gt;=$AD$8,$AD$1,P108&gt;=$AC$8,$AC$1,P108&gt;=$AB$8,$AB$1,P108&gt;=$AA$8,$AA$1,P108&gt;=$Z$8,$Z$1,P108&gt;=$Y$8,$Y$1,P108&gt;=$X$8,$X$1,P108&gt;=$W$8,$W$1,P108&lt;$W$2,$V$1),(IF(AND($N$2&gt;=$T$9,$N$2&lt;$U$9),_xlfn.IFS(P108&gt;=$AD$9,$AD$1,P108&gt;=$AC$9,$AC$1,P108&gt;=$AB$9,$AB$1,P108&gt;=$AA$9,$AA$1,P108&gt;=$Z$9,$Z$1,P108&gt;=$Y$9,$Y$1,P108&gt;=$X$9,$X$1,P108&gt;=$W$9,$W$1),$W$1))))))))))))))),IF(AND($N$2&gt;=$T$2,$N$2&lt;=$U$2),IF(P108&gt;=$W$2,$W$1,$V$1),IF(AND($N$2&gt;=$T$3,$N$2&lt;$U$3),IF(P108&gt;=$W$3,$W$1,$V$1),IF(AND($N$2&gt;=$T$4,$N$2&lt;$U$4),IF(P108&gt;=$W$4,$W$1,$V$1),IF(AND($N$2&gt;=$T$5,$N$2&lt;$U$5),IF(P108&gt;=$W$5,$W$1,$V$1),IF(AND($N$2&gt;=$T$6,$N$2&lt;$U$6),IF(P108&gt;=$W$6,$W$1,$V$1),IF(AND($N$2&gt;=$T$7,$N$2&lt;$U$7),IF(P108&gt;=$W$7,$W$1,$V$1),IF(AND($N$2&gt;=$T$8,$N$2&lt;$U$8),IF(P108&gt;=$W$8,$W$1,$V$1),IF(AND($N$2&gt;=$T$9,$N$2&lt;$U$9),IF(P108&gt;=$W$9,$W$1,$V$1),""))))))))),"")</f>
        <v>#NAME?</v>
      </c>
      <c r="M108" s="9" t="e">
        <f t="array" aca="1" ref="M108" ca="1">IF(E108&lt;&gt;"",IF(AND(E108&lt;&gt;"GR",E108&gt;=40,J108&gt;=30),_xlfn.IFS(Q108&gt;=$AG$2,$AD$19,Q108&gt;=$AG$3,$AC$19,Q108&gt;=$AG$4,$AB$19,Q108&gt;=$AG$5,$AA$19,Q108&gt;=$AG$6,$Z$19,Q108&gt;=$AG$7,$Y$19,Q108&gt;=$AG$8,$X$19,Q108&gt;=$AG$9,$V$19),L108),"")</f>
        <v>#NAME?</v>
      </c>
      <c r="N108" s="9"/>
      <c r="O108" s="9"/>
      <c r="P108" s="9">
        <f t="shared" si="11"/>
        <v>52</v>
      </c>
      <c r="Q108" s="9">
        <f t="shared" si="12"/>
        <v>52</v>
      </c>
      <c r="R108" s="9">
        <f t="shared" si="13"/>
        <v>0.17</v>
      </c>
    </row>
    <row r="109" spans="1:18" x14ac:dyDescent="0.25">
      <c r="A109" s="3" t="s">
        <v>8</v>
      </c>
      <c r="B109" s="3">
        <v>108</v>
      </c>
      <c r="C109" s="3">
        <v>7</v>
      </c>
      <c r="D109" s="3">
        <v>77</v>
      </c>
      <c r="E109" s="3" t="s">
        <v>34</v>
      </c>
      <c r="F109" s="22">
        <f t="shared" si="14"/>
        <v>77</v>
      </c>
      <c r="G109" s="22">
        <f t="shared" si="15"/>
        <v>7</v>
      </c>
      <c r="H109" s="22">
        <f t="shared" si="16"/>
        <v>77</v>
      </c>
      <c r="I109" s="9">
        <f t="shared" si="17"/>
        <v>48.999999999999993</v>
      </c>
      <c r="J109" s="9">
        <f t="shared" si="9"/>
        <v>49</v>
      </c>
      <c r="K109" s="10">
        <f t="shared" si="10"/>
        <v>2400.9999999999991</v>
      </c>
      <c r="L109" s="9" t="e">
        <f t="array" aca="1" ref="L109" ca="1">IF(D109&lt;&gt;"",IF(AND(H109&gt;=40,I109&gt;=30),IF(AND($N$2&gt;=$T$2,$N$2&lt;=$U$2),_xlfn.IFS(P109&gt;=$AD$2,$AD$1,P109&gt;=$AC$2,$AC$1,P109&gt;=$AB$2,$AB$1,P109&gt;=$AA$2,$AA$1,P109&gt;=$Z$2,$Z$1,P109&gt;=$Y$2,$Y$1,P109&gt;=$X$2,$X$1,P109&gt;=$W$2,$W$1,P109&lt;$W$2,$V$1),(IF(AND($N$2&gt;=$T$3,$N$2&lt;$U$3),_xlfn.IFS(P109&gt;=$AD$3,$AD$1,P109&gt;=$AC$3,$AC$1,P109&gt;=$AB$3,$AB$1,P109&gt;=$AA$3,$AA$1,P109&gt;=$Z$3,$Z$1,P109&gt;=$Y$3,$Y$1,P109&gt;=$X$3,$X$1,P109&gt;=$W$3,$W$1,P109&lt;$W$2,$V$1),(IF(AND($N$2&gt;=$T$4,$N$2&lt;$U$4),_xlfn.IFS(P109&gt;=$AD$4,$AD$1,P109&gt;=$AC$4,$AC$1,P109&gt;=$AB$4,$AB$1,P109&gt;=$AA$4,$AA$1,P109&gt;=$Z$4,$Z$1,P109&gt;=$Y$4,$Y$1,P109&gt;=$X$4,$X$1,P109&gt;=$W$4,$W$1,P109&lt;$W$2,$V$1),(IF(AND($N$2&gt;=$T$5,$N$2&lt;$U$5),_xlfn.IFS(P109&gt;=$AD$5,$AD$1,P109&gt;=$AC$5,$AC$1,P109&gt;=$AB$5,$AB$1,P109&gt;=$AA$5,$AA$1,P109&gt;=$Z$5,$Z$1,P109&gt;=$Y$5,$Y$1,P109&gt;=$X$5,$X$1,P109&gt;=$W$5,$W$1,P109&lt;$W$2,$V$1),(IF(AND($N$2&gt;=$T$6,$N$2&lt;$U$6),_xlfn.IFS(P109&gt;=$AD$6,$AD$1,P109&gt;=$AC$6,$AC$1,P109&gt;=$AB$6,$AB$1,P109&gt;=$AA$6,$AA$1,P109&gt;=$Z$6,$Z$1,P109&gt;=$Y$6,$Y$1,P109&gt;=$X$6,$X$1,P109&gt;=$W$6,$W$1,P109&lt;$W$2,$V$1),(IF(AND($N$2&gt;=$T$7,$N$2&lt;$U$7),_xlfn.IFS(P109&gt;=$AD$7,$AD$1,P109&gt;=$AC$7,$AC$1,P109&gt;=$AB$7,$AB$1,P109&gt;=$AA$7,$AA$1,P109&gt;=$Z$7,$Z$1,P109&gt;=$Y$7,$Y$1,P109&gt;=$X$7,$X$1,P109&gt;=$W$7,$W$1,P109&lt;$W$2,$V$1),(IF(AND($N$2&gt;=$T$8,$N$2&lt;$U$8),_xlfn.IFS(P109&gt;=$AD$8,$AD$1,P109&gt;=$AC$8,$AC$1,P109&gt;=$AB$8,$AB$1,P109&gt;=$AA$8,$AA$1,P109&gt;=$Z$8,$Z$1,P109&gt;=$Y$8,$Y$1,P109&gt;=$X$8,$X$1,P109&gt;=$W$8,$W$1,P109&lt;$W$2,$V$1),(IF(AND($N$2&gt;=$T$9,$N$2&lt;$U$9),_xlfn.IFS(P109&gt;=$AD$9,$AD$1,P109&gt;=$AC$9,$AC$1,P109&gt;=$AB$9,$AB$1,P109&gt;=$AA$9,$AA$1,P109&gt;=$Z$9,$Z$1,P109&gt;=$Y$9,$Y$1,P109&gt;=$X$9,$X$1,P109&gt;=$W$9,$W$1),$W$1))))))))))))))),IF(AND($N$2&gt;=$T$2,$N$2&lt;=$U$2),IF(P109&gt;=$W$2,$W$1,$V$1),IF(AND($N$2&gt;=$T$3,$N$2&lt;$U$3),IF(P109&gt;=$W$3,$W$1,$V$1),IF(AND($N$2&gt;=$T$4,$N$2&lt;$U$4),IF(P109&gt;=$W$4,$W$1,$V$1),IF(AND($N$2&gt;=$T$5,$N$2&lt;$U$5),IF(P109&gt;=$W$5,$W$1,$V$1),IF(AND($N$2&gt;=$T$6,$N$2&lt;$U$6),IF(P109&gt;=$W$6,$W$1,$V$1),IF(AND($N$2&gt;=$T$7,$N$2&lt;$U$7),IF(P109&gt;=$W$7,$W$1,$V$1),IF(AND($N$2&gt;=$T$8,$N$2&lt;$U$8),IF(P109&gt;=$W$8,$W$1,$V$1),IF(AND($N$2&gt;=$T$9,$N$2&lt;$U$9),IF(P109&gt;=$W$9,$W$1,$V$1),""))))))))),"")</f>
        <v>#NAME?</v>
      </c>
      <c r="M109" s="9" t="e">
        <f t="array" aca="1" ref="M109" ca="1">IF(E109&lt;&gt;"",IF(AND(E109&lt;&gt;"GR",E109&gt;=40,J109&gt;=30),_xlfn.IFS(Q109&gt;=$AG$2,$AD$19,Q109&gt;=$AG$3,$AC$19,Q109&gt;=$AG$4,$AB$19,Q109&gt;=$AG$5,$AA$19,Q109&gt;=$AG$6,$Z$19,Q109&gt;=$AG$7,$Y$19,Q109&gt;=$AG$8,$X$19,Q109&gt;=$AG$9,$V$19),L109),"")</f>
        <v>#NAME?</v>
      </c>
      <c r="N109" s="9"/>
      <c r="O109" s="9"/>
      <c r="P109" s="9">
        <f t="shared" si="11"/>
        <v>52</v>
      </c>
      <c r="Q109" s="9">
        <f t="shared" si="12"/>
        <v>52</v>
      </c>
      <c r="R109" s="9">
        <f t="shared" si="13"/>
        <v>0.16</v>
      </c>
    </row>
    <row r="110" spans="1:18" x14ac:dyDescent="0.25">
      <c r="A110" s="3" t="s">
        <v>8</v>
      </c>
      <c r="B110" s="3">
        <v>109</v>
      </c>
      <c r="C110" s="3">
        <v>40</v>
      </c>
      <c r="D110" s="3">
        <v>55</v>
      </c>
      <c r="E110" s="3" t="s">
        <v>34</v>
      </c>
      <c r="F110" s="22">
        <f t="shared" si="14"/>
        <v>55</v>
      </c>
      <c r="G110" s="22">
        <f t="shared" si="15"/>
        <v>40</v>
      </c>
      <c r="H110" s="22">
        <f t="shared" si="16"/>
        <v>55</v>
      </c>
      <c r="I110" s="9">
        <f t="shared" si="17"/>
        <v>49</v>
      </c>
      <c r="J110" s="9">
        <f t="shared" si="9"/>
        <v>49</v>
      </c>
      <c r="K110" s="10">
        <f t="shared" si="10"/>
        <v>2401</v>
      </c>
      <c r="L110" s="9" t="e">
        <f t="array" aca="1" ref="L110" ca="1">IF(D110&lt;&gt;"",IF(AND(H110&gt;=40,I110&gt;=30),IF(AND($N$2&gt;=$T$2,$N$2&lt;=$U$2),_xlfn.IFS(P110&gt;=$AD$2,$AD$1,P110&gt;=$AC$2,$AC$1,P110&gt;=$AB$2,$AB$1,P110&gt;=$AA$2,$AA$1,P110&gt;=$Z$2,$Z$1,P110&gt;=$Y$2,$Y$1,P110&gt;=$X$2,$X$1,P110&gt;=$W$2,$W$1,P110&lt;$W$2,$V$1),(IF(AND($N$2&gt;=$T$3,$N$2&lt;$U$3),_xlfn.IFS(P110&gt;=$AD$3,$AD$1,P110&gt;=$AC$3,$AC$1,P110&gt;=$AB$3,$AB$1,P110&gt;=$AA$3,$AA$1,P110&gt;=$Z$3,$Z$1,P110&gt;=$Y$3,$Y$1,P110&gt;=$X$3,$X$1,P110&gt;=$W$3,$W$1,P110&lt;$W$2,$V$1),(IF(AND($N$2&gt;=$T$4,$N$2&lt;$U$4),_xlfn.IFS(P110&gt;=$AD$4,$AD$1,P110&gt;=$AC$4,$AC$1,P110&gt;=$AB$4,$AB$1,P110&gt;=$AA$4,$AA$1,P110&gt;=$Z$4,$Z$1,P110&gt;=$Y$4,$Y$1,P110&gt;=$X$4,$X$1,P110&gt;=$W$4,$W$1,P110&lt;$W$2,$V$1),(IF(AND($N$2&gt;=$T$5,$N$2&lt;$U$5),_xlfn.IFS(P110&gt;=$AD$5,$AD$1,P110&gt;=$AC$5,$AC$1,P110&gt;=$AB$5,$AB$1,P110&gt;=$AA$5,$AA$1,P110&gt;=$Z$5,$Z$1,P110&gt;=$Y$5,$Y$1,P110&gt;=$X$5,$X$1,P110&gt;=$W$5,$W$1,P110&lt;$W$2,$V$1),(IF(AND($N$2&gt;=$T$6,$N$2&lt;$U$6),_xlfn.IFS(P110&gt;=$AD$6,$AD$1,P110&gt;=$AC$6,$AC$1,P110&gt;=$AB$6,$AB$1,P110&gt;=$AA$6,$AA$1,P110&gt;=$Z$6,$Z$1,P110&gt;=$Y$6,$Y$1,P110&gt;=$X$6,$X$1,P110&gt;=$W$6,$W$1,P110&lt;$W$2,$V$1),(IF(AND($N$2&gt;=$T$7,$N$2&lt;$U$7),_xlfn.IFS(P110&gt;=$AD$7,$AD$1,P110&gt;=$AC$7,$AC$1,P110&gt;=$AB$7,$AB$1,P110&gt;=$AA$7,$AA$1,P110&gt;=$Z$7,$Z$1,P110&gt;=$Y$7,$Y$1,P110&gt;=$X$7,$X$1,P110&gt;=$W$7,$W$1,P110&lt;$W$2,$V$1),(IF(AND($N$2&gt;=$T$8,$N$2&lt;$U$8),_xlfn.IFS(P110&gt;=$AD$8,$AD$1,P110&gt;=$AC$8,$AC$1,P110&gt;=$AB$8,$AB$1,P110&gt;=$AA$8,$AA$1,P110&gt;=$Z$8,$Z$1,P110&gt;=$Y$8,$Y$1,P110&gt;=$X$8,$X$1,P110&gt;=$W$8,$W$1,P110&lt;$W$2,$V$1),(IF(AND($N$2&gt;=$T$9,$N$2&lt;$U$9),_xlfn.IFS(P110&gt;=$AD$9,$AD$1,P110&gt;=$AC$9,$AC$1,P110&gt;=$AB$9,$AB$1,P110&gt;=$AA$9,$AA$1,P110&gt;=$Z$9,$Z$1,P110&gt;=$Y$9,$Y$1,P110&gt;=$X$9,$X$1,P110&gt;=$W$9,$W$1),$W$1))))))))))))))),IF(AND($N$2&gt;=$T$2,$N$2&lt;=$U$2),IF(P110&gt;=$W$2,$W$1,$V$1),IF(AND($N$2&gt;=$T$3,$N$2&lt;$U$3),IF(P110&gt;=$W$3,$W$1,$V$1),IF(AND($N$2&gt;=$T$4,$N$2&lt;$U$4),IF(P110&gt;=$W$4,$W$1,$V$1),IF(AND($N$2&gt;=$T$5,$N$2&lt;$U$5),IF(P110&gt;=$W$5,$W$1,$V$1),IF(AND($N$2&gt;=$T$6,$N$2&lt;$U$6),IF(P110&gt;=$W$6,$W$1,$V$1),IF(AND($N$2&gt;=$T$7,$N$2&lt;$U$7),IF(P110&gt;=$W$7,$W$1,$V$1),IF(AND($N$2&gt;=$T$8,$N$2&lt;$U$8),IF(P110&gt;=$W$8,$W$1,$V$1),IF(AND($N$2&gt;=$T$9,$N$2&lt;$U$9),IF(P110&gt;=$W$9,$W$1,$V$1),""))))))))),"")</f>
        <v>#NAME?</v>
      </c>
      <c r="M110" s="9" t="e">
        <f t="array" aca="1" ref="M110" ca="1">IF(E110&lt;&gt;"",IF(AND(E110&lt;&gt;"GR",E110&gt;=40,J110&gt;=30),_xlfn.IFS(Q110&gt;=$AG$2,$AD$19,Q110&gt;=$AG$3,$AC$19,Q110&gt;=$AG$4,$AB$19,Q110&gt;=$AG$5,$AA$19,Q110&gt;=$AG$6,$Z$19,Q110&gt;=$AG$7,$Y$19,Q110&gt;=$AG$8,$X$19,Q110&gt;=$AG$9,$V$19),L110),"")</f>
        <v>#NAME?</v>
      </c>
      <c r="N110" s="9"/>
      <c r="O110" s="9"/>
      <c r="P110" s="9">
        <f t="shared" si="11"/>
        <v>52</v>
      </c>
      <c r="Q110" s="9">
        <f t="shared" si="12"/>
        <v>52</v>
      </c>
      <c r="R110" s="9">
        <f t="shared" si="13"/>
        <v>0.16</v>
      </c>
    </row>
    <row r="111" spans="1:18" x14ac:dyDescent="0.25">
      <c r="A111" s="3" t="s">
        <v>8</v>
      </c>
      <c r="B111" s="3">
        <v>110</v>
      </c>
      <c r="C111" s="3">
        <v>35</v>
      </c>
      <c r="D111" s="3">
        <v>58</v>
      </c>
      <c r="E111" s="3" t="s">
        <v>34</v>
      </c>
      <c r="F111" s="22">
        <f t="shared" si="14"/>
        <v>58</v>
      </c>
      <c r="G111" s="22">
        <f t="shared" si="15"/>
        <v>35</v>
      </c>
      <c r="H111" s="22">
        <f t="shared" si="16"/>
        <v>58</v>
      </c>
      <c r="I111" s="9">
        <f t="shared" si="17"/>
        <v>48.8</v>
      </c>
      <c r="J111" s="9">
        <f t="shared" si="9"/>
        <v>48.8</v>
      </c>
      <c r="K111" s="10">
        <f t="shared" si="10"/>
        <v>2381.4399999999996</v>
      </c>
      <c r="L111" s="9" t="e">
        <f t="array" aca="1" ref="L111" ca="1">IF(D111&lt;&gt;"",IF(AND(H111&gt;=40,I111&gt;=30),IF(AND($N$2&gt;=$T$2,$N$2&lt;=$U$2),_xlfn.IFS(P111&gt;=$AD$2,$AD$1,P111&gt;=$AC$2,$AC$1,P111&gt;=$AB$2,$AB$1,P111&gt;=$AA$2,$AA$1,P111&gt;=$Z$2,$Z$1,P111&gt;=$Y$2,$Y$1,P111&gt;=$X$2,$X$1,P111&gt;=$W$2,$W$1,P111&lt;$W$2,$V$1),(IF(AND($N$2&gt;=$T$3,$N$2&lt;$U$3),_xlfn.IFS(P111&gt;=$AD$3,$AD$1,P111&gt;=$AC$3,$AC$1,P111&gt;=$AB$3,$AB$1,P111&gt;=$AA$3,$AA$1,P111&gt;=$Z$3,$Z$1,P111&gt;=$Y$3,$Y$1,P111&gt;=$X$3,$X$1,P111&gt;=$W$3,$W$1,P111&lt;$W$2,$V$1),(IF(AND($N$2&gt;=$T$4,$N$2&lt;$U$4),_xlfn.IFS(P111&gt;=$AD$4,$AD$1,P111&gt;=$AC$4,$AC$1,P111&gt;=$AB$4,$AB$1,P111&gt;=$AA$4,$AA$1,P111&gt;=$Z$4,$Z$1,P111&gt;=$Y$4,$Y$1,P111&gt;=$X$4,$X$1,P111&gt;=$W$4,$W$1,P111&lt;$W$2,$V$1),(IF(AND($N$2&gt;=$T$5,$N$2&lt;$U$5),_xlfn.IFS(P111&gt;=$AD$5,$AD$1,P111&gt;=$AC$5,$AC$1,P111&gt;=$AB$5,$AB$1,P111&gt;=$AA$5,$AA$1,P111&gt;=$Z$5,$Z$1,P111&gt;=$Y$5,$Y$1,P111&gt;=$X$5,$X$1,P111&gt;=$W$5,$W$1,P111&lt;$W$2,$V$1),(IF(AND($N$2&gt;=$T$6,$N$2&lt;$U$6),_xlfn.IFS(P111&gt;=$AD$6,$AD$1,P111&gt;=$AC$6,$AC$1,P111&gt;=$AB$6,$AB$1,P111&gt;=$AA$6,$AA$1,P111&gt;=$Z$6,$Z$1,P111&gt;=$Y$6,$Y$1,P111&gt;=$X$6,$X$1,P111&gt;=$W$6,$W$1,P111&lt;$W$2,$V$1),(IF(AND($N$2&gt;=$T$7,$N$2&lt;$U$7),_xlfn.IFS(P111&gt;=$AD$7,$AD$1,P111&gt;=$AC$7,$AC$1,P111&gt;=$AB$7,$AB$1,P111&gt;=$AA$7,$AA$1,P111&gt;=$Z$7,$Z$1,P111&gt;=$Y$7,$Y$1,P111&gt;=$X$7,$X$1,P111&gt;=$W$7,$W$1,P111&lt;$W$2,$V$1),(IF(AND($N$2&gt;=$T$8,$N$2&lt;$U$8),_xlfn.IFS(P111&gt;=$AD$8,$AD$1,P111&gt;=$AC$8,$AC$1,P111&gt;=$AB$8,$AB$1,P111&gt;=$AA$8,$AA$1,P111&gt;=$Z$8,$Z$1,P111&gt;=$Y$8,$Y$1,P111&gt;=$X$8,$X$1,P111&gt;=$W$8,$W$1,P111&lt;$W$2,$V$1),(IF(AND($N$2&gt;=$T$9,$N$2&lt;$U$9),_xlfn.IFS(P111&gt;=$AD$9,$AD$1,P111&gt;=$AC$9,$AC$1,P111&gt;=$AB$9,$AB$1,P111&gt;=$AA$9,$AA$1,P111&gt;=$Z$9,$Z$1,P111&gt;=$Y$9,$Y$1,P111&gt;=$X$9,$X$1,P111&gt;=$W$9,$W$1),$W$1))))))))))))))),IF(AND($N$2&gt;=$T$2,$N$2&lt;=$U$2),IF(P111&gt;=$W$2,$W$1,$V$1),IF(AND($N$2&gt;=$T$3,$N$2&lt;$U$3),IF(P111&gt;=$W$3,$W$1,$V$1),IF(AND($N$2&gt;=$T$4,$N$2&lt;$U$4),IF(P111&gt;=$W$4,$W$1,$V$1),IF(AND($N$2&gt;=$T$5,$N$2&lt;$U$5),IF(P111&gt;=$W$5,$W$1,$V$1),IF(AND($N$2&gt;=$T$6,$N$2&lt;$U$6),IF(P111&gt;=$W$6,$W$1,$V$1),IF(AND($N$2&gt;=$T$7,$N$2&lt;$U$7),IF(P111&gt;=$W$7,$W$1,$V$1),IF(AND($N$2&gt;=$T$8,$N$2&lt;$U$8),IF(P111&gt;=$W$8,$W$1,$V$1),IF(AND($N$2&gt;=$T$9,$N$2&lt;$U$9),IF(P111&gt;=$W$9,$W$1,$V$1),""))))))))),"")</f>
        <v>#NAME?</v>
      </c>
      <c r="M111" s="9" t="e">
        <f t="array" aca="1" ref="M111" ca="1">IF(E111&lt;&gt;"",IF(AND(E111&lt;&gt;"GR",E111&gt;=40,J111&gt;=30),_xlfn.IFS(Q111&gt;=$AG$2,$AD$19,Q111&gt;=$AG$3,$AC$19,Q111&gt;=$AG$4,$AB$19,Q111&gt;=$AG$5,$AA$19,Q111&gt;=$AG$6,$Z$19,Q111&gt;=$AG$7,$Y$19,Q111&gt;=$AG$8,$X$19,Q111&gt;=$AG$9,$V$19),L111),"")</f>
        <v>#NAME?</v>
      </c>
      <c r="N111" s="9"/>
      <c r="O111" s="9"/>
      <c r="P111" s="9">
        <f t="shared" si="11"/>
        <v>51</v>
      </c>
      <c r="Q111" s="9">
        <f t="shared" si="12"/>
        <v>51</v>
      </c>
      <c r="R111" s="9">
        <f t="shared" si="13"/>
        <v>0.14000000000000001</v>
      </c>
    </row>
    <row r="112" spans="1:18" x14ac:dyDescent="0.25">
      <c r="A112" s="3" t="s">
        <v>8</v>
      </c>
      <c r="B112" s="3">
        <v>111</v>
      </c>
      <c r="C112" s="3">
        <v>27</v>
      </c>
      <c r="D112" s="3">
        <v>63</v>
      </c>
      <c r="E112" s="3" t="s">
        <v>34</v>
      </c>
      <c r="F112" s="22">
        <f t="shared" si="14"/>
        <v>63</v>
      </c>
      <c r="G112" s="22">
        <f t="shared" si="15"/>
        <v>27</v>
      </c>
      <c r="H112" s="22">
        <f t="shared" si="16"/>
        <v>63</v>
      </c>
      <c r="I112" s="9">
        <f t="shared" si="17"/>
        <v>48.599999999999994</v>
      </c>
      <c r="J112" s="9">
        <f t="shared" si="9"/>
        <v>48.6</v>
      </c>
      <c r="K112" s="10">
        <f t="shared" si="10"/>
        <v>2361.9599999999996</v>
      </c>
      <c r="L112" s="9" t="e">
        <f t="array" aca="1" ref="L112" ca="1">IF(D112&lt;&gt;"",IF(AND(H112&gt;=40,I112&gt;=30),IF(AND($N$2&gt;=$T$2,$N$2&lt;=$U$2),_xlfn.IFS(P112&gt;=$AD$2,$AD$1,P112&gt;=$AC$2,$AC$1,P112&gt;=$AB$2,$AB$1,P112&gt;=$AA$2,$AA$1,P112&gt;=$Z$2,$Z$1,P112&gt;=$Y$2,$Y$1,P112&gt;=$X$2,$X$1,P112&gt;=$W$2,$W$1,P112&lt;$W$2,$V$1),(IF(AND($N$2&gt;=$T$3,$N$2&lt;$U$3),_xlfn.IFS(P112&gt;=$AD$3,$AD$1,P112&gt;=$AC$3,$AC$1,P112&gt;=$AB$3,$AB$1,P112&gt;=$AA$3,$AA$1,P112&gt;=$Z$3,$Z$1,P112&gt;=$Y$3,$Y$1,P112&gt;=$X$3,$X$1,P112&gt;=$W$3,$W$1,P112&lt;$W$2,$V$1),(IF(AND($N$2&gt;=$T$4,$N$2&lt;$U$4),_xlfn.IFS(P112&gt;=$AD$4,$AD$1,P112&gt;=$AC$4,$AC$1,P112&gt;=$AB$4,$AB$1,P112&gt;=$AA$4,$AA$1,P112&gt;=$Z$4,$Z$1,P112&gt;=$Y$4,$Y$1,P112&gt;=$X$4,$X$1,P112&gt;=$W$4,$W$1,P112&lt;$W$2,$V$1),(IF(AND($N$2&gt;=$T$5,$N$2&lt;$U$5),_xlfn.IFS(P112&gt;=$AD$5,$AD$1,P112&gt;=$AC$5,$AC$1,P112&gt;=$AB$5,$AB$1,P112&gt;=$AA$5,$AA$1,P112&gt;=$Z$5,$Z$1,P112&gt;=$Y$5,$Y$1,P112&gt;=$X$5,$X$1,P112&gt;=$W$5,$W$1,P112&lt;$W$2,$V$1),(IF(AND($N$2&gt;=$T$6,$N$2&lt;$U$6),_xlfn.IFS(P112&gt;=$AD$6,$AD$1,P112&gt;=$AC$6,$AC$1,P112&gt;=$AB$6,$AB$1,P112&gt;=$AA$6,$AA$1,P112&gt;=$Z$6,$Z$1,P112&gt;=$Y$6,$Y$1,P112&gt;=$X$6,$X$1,P112&gt;=$W$6,$W$1,P112&lt;$W$2,$V$1),(IF(AND($N$2&gt;=$T$7,$N$2&lt;$U$7),_xlfn.IFS(P112&gt;=$AD$7,$AD$1,P112&gt;=$AC$7,$AC$1,P112&gt;=$AB$7,$AB$1,P112&gt;=$AA$7,$AA$1,P112&gt;=$Z$7,$Z$1,P112&gt;=$Y$7,$Y$1,P112&gt;=$X$7,$X$1,P112&gt;=$W$7,$W$1,P112&lt;$W$2,$V$1),(IF(AND($N$2&gt;=$T$8,$N$2&lt;$U$8),_xlfn.IFS(P112&gt;=$AD$8,$AD$1,P112&gt;=$AC$8,$AC$1,P112&gt;=$AB$8,$AB$1,P112&gt;=$AA$8,$AA$1,P112&gt;=$Z$8,$Z$1,P112&gt;=$Y$8,$Y$1,P112&gt;=$X$8,$X$1,P112&gt;=$W$8,$W$1,P112&lt;$W$2,$V$1),(IF(AND($N$2&gt;=$T$9,$N$2&lt;$U$9),_xlfn.IFS(P112&gt;=$AD$9,$AD$1,P112&gt;=$AC$9,$AC$1,P112&gt;=$AB$9,$AB$1,P112&gt;=$AA$9,$AA$1,P112&gt;=$Z$9,$Z$1,P112&gt;=$Y$9,$Y$1,P112&gt;=$X$9,$X$1,P112&gt;=$W$9,$W$1),$W$1))))))))))))))),IF(AND($N$2&gt;=$T$2,$N$2&lt;=$U$2),IF(P112&gt;=$W$2,$W$1,$V$1),IF(AND($N$2&gt;=$T$3,$N$2&lt;$U$3),IF(P112&gt;=$W$3,$W$1,$V$1),IF(AND($N$2&gt;=$T$4,$N$2&lt;$U$4),IF(P112&gt;=$W$4,$W$1,$V$1),IF(AND($N$2&gt;=$T$5,$N$2&lt;$U$5),IF(P112&gt;=$W$5,$W$1,$V$1),IF(AND($N$2&gt;=$T$6,$N$2&lt;$U$6),IF(P112&gt;=$W$6,$W$1,$V$1),IF(AND($N$2&gt;=$T$7,$N$2&lt;$U$7),IF(P112&gt;=$W$7,$W$1,$V$1),IF(AND($N$2&gt;=$T$8,$N$2&lt;$U$8),IF(P112&gt;=$W$8,$W$1,$V$1),IF(AND($N$2&gt;=$T$9,$N$2&lt;$U$9),IF(P112&gt;=$W$9,$W$1,$V$1),""))))))))),"")</f>
        <v>#NAME?</v>
      </c>
      <c r="M112" s="9" t="e">
        <f t="array" aca="1" ref="M112" ca="1">IF(E112&lt;&gt;"",IF(AND(E112&lt;&gt;"GR",E112&gt;=40,J112&gt;=30),_xlfn.IFS(Q112&gt;=$AG$2,$AD$19,Q112&gt;=$AG$3,$AC$19,Q112&gt;=$AG$4,$AB$19,Q112&gt;=$AG$5,$AA$19,Q112&gt;=$AG$6,$Z$19,Q112&gt;=$AG$7,$Y$19,Q112&gt;=$AG$8,$X$19,Q112&gt;=$AG$9,$V$19),L112),"")</f>
        <v>#NAME?</v>
      </c>
      <c r="N112" s="9"/>
      <c r="O112" s="9"/>
      <c r="P112" s="9">
        <f t="shared" si="11"/>
        <v>51</v>
      </c>
      <c r="Q112" s="9">
        <f t="shared" si="12"/>
        <v>51</v>
      </c>
      <c r="R112" s="9">
        <f t="shared" si="13"/>
        <v>0.13</v>
      </c>
    </row>
    <row r="113" spans="1:18" x14ac:dyDescent="0.25">
      <c r="A113" s="3" t="s">
        <v>8</v>
      </c>
      <c r="B113" s="3">
        <v>112</v>
      </c>
      <c r="C113" s="3">
        <v>24</v>
      </c>
      <c r="D113" s="3">
        <v>65</v>
      </c>
      <c r="E113" s="3" t="s">
        <v>34</v>
      </c>
      <c r="F113" s="22">
        <f t="shared" si="14"/>
        <v>65</v>
      </c>
      <c r="G113" s="22">
        <f t="shared" si="15"/>
        <v>24</v>
      </c>
      <c r="H113" s="22">
        <f t="shared" si="16"/>
        <v>65</v>
      </c>
      <c r="I113" s="9">
        <f t="shared" si="17"/>
        <v>48.6</v>
      </c>
      <c r="J113" s="9">
        <f t="shared" si="9"/>
        <v>48.6</v>
      </c>
      <c r="K113" s="10">
        <f t="shared" si="10"/>
        <v>2361.96</v>
      </c>
      <c r="L113" s="9" t="e">
        <f t="array" aca="1" ref="L113" ca="1">IF(D113&lt;&gt;"",IF(AND(H113&gt;=40,I113&gt;=30),IF(AND($N$2&gt;=$T$2,$N$2&lt;=$U$2),_xlfn.IFS(P113&gt;=$AD$2,$AD$1,P113&gt;=$AC$2,$AC$1,P113&gt;=$AB$2,$AB$1,P113&gt;=$AA$2,$AA$1,P113&gt;=$Z$2,$Z$1,P113&gt;=$Y$2,$Y$1,P113&gt;=$X$2,$X$1,P113&gt;=$W$2,$W$1,P113&lt;$W$2,$V$1),(IF(AND($N$2&gt;=$T$3,$N$2&lt;$U$3),_xlfn.IFS(P113&gt;=$AD$3,$AD$1,P113&gt;=$AC$3,$AC$1,P113&gt;=$AB$3,$AB$1,P113&gt;=$AA$3,$AA$1,P113&gt;=$Z$3,$Z$1,P113&gt;=$Y$3,$Y$1,P113&gt;=$X$3,$X$1,P113&gt;=$W$3,$W$1,P113&lt;$W$2,$V$1),(IF(AND($N$2&gt;=$T$4,$N$2&lt;$U$4),_xlfn.IFS(P113&gt;=$AD$4,$AD$1,P113&gt;=$AC$4,$AC$1,P113&gt;=$AB$4,$AB$1,P113&gt;=$AA$4,$AA$1,P113&gt;=$Z$4,$Z$1,P113&gt;=$Y$4,$Y$1,P113&gt;=$X$4,$X$1,P113&gt;=$W$4,$W$1,P113&lt;$W$2,$V$1),(IF(AND($N$2&gt;=$T$5,$N$2&lt;$U$5),_xlfn.IFS(P113&gt;=$AD$5,$AD$1,P113&gt;=$AC$5,$AC$1,P113&gt;=$AB$5,$AB$1,P113&gt;=$AA$5,$AA$1,P113&gt;=$Z$5,$Z$1,P113&gt;=$Y$5,$Y$1,P113&gt;=$X$5,$X$1,P113&gt;=$W$5,$W$1,P113&lt;$W$2,$V$1),(IF(AND($N$2&gt;=$T$6,$N$2&lt;$U$6),_xlfn.IFS(P113&gt;=$AD$6,$AD$1,P113&gt;=$AC$6,$AC$1,P113&gt;=$AB$6,$AB$1,P113&gt;=$AA$6,$AA$1,P113&gt;=$Z$6,$Z$1,P113&gt;=$Y$6,$Y$1,P113&gt;=$X$6,$X$1,P113&gt;=$W$6,$W$1,P113&lt;$W$2,$V$1),(IF(AND($N$2&gt;=$T$7,$N$2&lt;$U$7),_xlfn.IFS(P113&gt;=$AD$7,$AD$1,P113&gt;=$AC$7,$AC$1,P113&gt;=$AB$7,$AB$1,P113&gt;=$AA$7,$AA$1,P113&gt;=$Z$7,$Z$1,P113&gt;=$Y$7,$Y$1,P113&gt;=$X$7,$X$1,P113&gt;=$W$7,$W$1,P113&lt;$W$2,$V$1),(IF(AND($N$2&gt;=$T$8,$N$2&lt;$U$8),_xlfn.IFS(P113&gt;=$AD$8,$AD$1,P113&gt;=$AC$8,$AC$1,P113&gt;=$AB$8,$AB$1,P113&gt;=$AA$8,$AA$1,P113&gt;=$Z$8,$Z$1,P113&gt;=$Y$8,$Y$1,P113&gt;=$X$8,$X$1,P113&gt;=$W$8,$W$1,P113&lt;$W$2,$V$1),(IF(AND($N$2&gt;=$T$9,$N$2&lt;$U$9),_xlfn.IFS(P113&gt;=$AD$9,$AD$1,P113&gt;=$AC$9,$AC$1,P113&gt;=$AB$9,$AB$1,P113&gt;=$AA$9,$AA$1,P113&gt;=$Z$9,$Z$1,P113&gt;=$Y$9,$Y$1,P113&gt;=$X$9,$X$1,P113&gt;=$W$9,$W$1),$W$1))))))))))))))),IF(AND($N$2&gt;=$T$2,$N$2&lt;=$U$2),IF(P113&gt;=$W$2,$W$1,$V$1),IF(AND($N$2&gt;=$T$3,$N$2&lt;$U$3),IF(P113&gt;=$W$3,$W$1,$V$1),IF(AND($N$2&gt;=$T$4,$N$2&lt;$U$4),IF(P113&gt;=$W$4,$W$1,$V$1),IF(AND($N$2&gt;=$T$5,$N$2&lt;$U$5),IF(P113&gt;=$W$5,$W$1,$V$1),IF(AND($N$2&gt;=$T$6,$N$2&lt;$U$6),IF(P113&gt;=$W$6,$W$1,$V$1),IF(AND($N$2&gt;=$T$7,$N$2&lt;$U$7),IF(P113&gt;=$W$7,$W$1,$V$1),IF(AND($N$2&gt;=$T$8,$N$2&lt;$U$8),IF(P113&gt;=$W$8,$W$1,$V$1),IF(AND($N$2&gt;=$T$9,$N$2&lt;$U$9),IF(P113&gt;=$W$9,$W$1,$V$1),""))))))))),"")</f>
        <v>#NAME?</v>
      </c>
      <c r="M113" s="9" t="e">
        <f t="array" aca="1" ref="M113" ca="1">IF(E113&lt;&gt;"",IF(AND(E113&lt;&gt;"GR",E113&gt;=40,J113&gt;=30),_xlfn.IFS(Q113&gt;=$AG$2,$AD$19,Q113&gt;=$AG$3,$AC$19,Q113&gt;=$AG$4,$AB$19,Q113&gt;=$AG$5,$AA$19,Q113&gt;=$AG$6,$Z$19,Q113&gt;=$AG$7,$Y$19,Q113&gt;=$AG$8,$X$19,Q113&gt;=$AG$9,$V$19),L113),"")</f>
        <v>#NAME?</v>
      </c>
      <c r="N113" s="9"/>
      <c r="O113" s="9"/>
      <c r="P113" s="9">
        <f t="shared" si="11"/>
        <v>51</v>
      </c>
      <c r="Q113" s="9">
        <f t="shared" si="12"/>
        <v>51</v>
      </c>
      <c r="R113" s="9">
        <f t="shared" si="13"/>
        <v>0.13</v>
      </c>
    </row>
    <row r="114" spans="1:18" x14ac:dyDescent="0.25">
      <c r="A114" s="3" t="s">
        <v>8</v>
      </c>
      <c r="B114" s="3">
        <v>113</v>
      </c>
      <c r="C114" s="3">
        <v>46</v>
      </c>
      <c r="D114" s="3">
        <v>32</v>
      </c>
      <c r="E114" s="3">
        <v>50</v>
      </c>
      <c r="F114" s="22">
        <f t="shared" si="14"/>
        <v>50</v>
      </c>
      <c r="G114" s="22">
        <f t="shared" si="15"/>
        <v>46</v>
      </c>
      <c r="H114" s="22">
        <f t="shared" si="16"/>
        <v>32</v>
      </c>
      <c r="I114" s="9">
        <f t="shared" si="17"/>
        <v>37.6</v>
      </c>
      <c r="J114" s="9">
        <f t="shared" si="9"/>
        <v>48.4</v>
      </c>
      <c r="K114" s="10">
        <f t="shared" si="10"/>
        <v>1413.7600000000002</v>
      </c>
      <c r="L114" s="9" t="str">
        <f t="array" ref="L114">IF(D114&lt;&gt;"",IF(AND(H114&gt;=40,I114&gt;=30),IF(AND($N$2&gt;=$T$2,$N$2&lt;=$U$2),_xlfn.IFS(P114&gt;=$AD$2,$AD$1,P114&gt;=$AC$2,$AC$1,P114&gt;=$AB$2,$AB$1,P114&gt;=$AA$2,$AA$1,P114&gt;=$Z$2,$Z$1,P114&gt;=$Y$2,$Y$1,P114&gt;=$X$2,$X$1,P114&gt;=$W$2,$W$1,P114&lt;$W$2,$V$1),(IF(AND($N$2&gt;=$T$3,$N$2&lt;$U$3),_xlfn.IFS(P114&gt;=$AD$3,$AD$1,P114&gt;=$AC$3,$AC$1,P114&gt;=$AB$3,$AB$1,P114&gt;=$AA$3,$AA$1,P114&gt;=$Z$3,$Z$1,P114&gt;=$Y$3,$Y$1,P114&gt;=$X$3,$X$1,P114&gt;=$W$3,$W$1,P114&lt;$W$2,$V$1),(IF(AND($N$2&gt;=$T$4,$N$2&lt;$U$4),_xlfn.IFS(P114&gt;=$AD$4,$AD$1,P114&gt;=$AC$4,$AC$1,P114&gt;=$AB$4,$AB$1,P114&gt;=$AA$4,$AA$1,P114&gt;=$Z$4,$Z$1,P114&gt;=$Y$4,$Y$1,P114&gt;=$X$4,$X$1,P114&gt;=$W$4,$W$1,P114&lt;$W$2,$V$1),(IF(AND($N$2&gt;=$T$5,$N$2&lt;$U$5),_xlfn.IFS(P114&gt;=$AD$5,$AD$1,P114&gt;=$AC$5,$AC$1,P114&gt;=$AB$5,$AB$1,P114&gt;=$AA$5,$AA$1,P114&gt;=$Z$5,$Z$1,P114&gt;=$Y$5,$Y$1,P114&gt;=$X$5,$X$1,P114&gt;=$W$5,$W$1,P114&lt;$W$2,$V$1),(IF(AND($N$2&gt;=$T$6,$N$2&lt;$U$6),_xlfn.IFS(P114&gt;=$AD$6,$AD$1,P114&gt;=$AC$6,$AC$1,P114&gt;=$AB$6,$AB$1,P114&gt;=$AA$6,$AA$1,P114&gt;=$Z$6,$Z$1,P114&gt;=$Y$6,$Y$1,P114&gt;=$X$6,$X$1,P114&gt;=$W$6,$W$1,P114&lt;$W$2,$V$1),(IF(AND($N$2&gt;=$T$7,$N$2&lt;$U$7),_xlfn.IFS(P114&gt;=$AD$7,$AD$1,P114&gt;=$AC$7,$AC$1,P114&gt;=$AB$7,$AB$1,P114&gt;=$AA$7,$AA$1,P114&gt;=$Z$7,$Z$1,P114&gt;=$Y$7,$Y$1,P114&gt;=$X$7,$X$1,P114&gt;=$W$7,$W$1,P114&lt;$W$2,$V$1),(IF(AND($N$2&gt;=$T$8,$N$2&lt;$U$8),_xlfn.IFS(P114&gt;=$AD$8,$AD$1,P114&gt;=$AC$8,$AC$1,P114&gt;=$AB$8,$AB$1,P114&gt;=$AA$8,$AA$1,P114&gt;=$Z$8,$Z$1,P114&gt;=$Y$8,$Y$1,P114&gt;=$X$8,$X$1,P114&gt;=$W$8,$W$1,P114&lt;$W$2,$V$1),(IF(AND($N$2&gt;=$T$9,$N$2&lt;$U$9),_xlfn.IFS(P114&gt;=$AD$9,$AD$1,P114&gt;=$AC$9,$AC$1,P114&gt;=$AB$9,$AB$1,P114&gt;=$AA$9,$AA$1,P114&gt;=$Z$9,$Z$1,P114&gt;=$Y$9,$Y$1,P114&gt;=$X$9,$X$1,P114&gt;=$W$9,$W$1),$W$1))))))))))))))),IF(AND($N$2&gt;=$T$2,$N$2&lt;=$U$2),IF(P114&gt;=$W$2,$W$1,$V$1),IF(AND($N$2&gt;=$T$3,$N$2&lt;$U$3),IF(P114&gt;=$W$3,$W$1,$V$1),IF(AND($N$2&gt;=$T$4,$N$2&lt;$U$4),IF(P114&gt;=$W$4,$W$1,$V$1),IF(AND($N$2&gt;=$T$5,$N$2&lt;$U$5),IF(P114&gt;=$W$5,$W$1,$V$1),IF(AND($N$2&gt;=$T$6,$N$2&lt;$U$6),IF(P114&gt;=$W$6,$W$1,$V$1),IF(AND($N$2&gt;=$T$7,$N$2&lt;$U$7),IF(P114&gt;=$W$7,$W$1,$V$1),IF(AND($N$2&gt;=$T$8,$N$2&lt;$U$8),IF(P114&gt;=$W$8,$W$1,$V$1),IF(AND($N$2&gt;=$T$9,$N$2&lt;$U$9),IF(P114&gt;=$W$9,$W$1,$V$1),""))))))))),"")</f>
        <v>FD</v>
      </c>
      <c r="M114" s="9" t="e">
        <f t="array" aca="1" ref="M114" ca="1">IF(E114&lt;&gt;"",IF(AND(E114&lt;&gt;"GR",E114&gt;=40,J114&gt;=30),_xlfn.IFS(Q114&gt;=$AG$2,$AD$19,Q114&gt;=$AG$3,$AC$19,Q114&gt;=$AG$4,$AB$19,Q114&gt;=$AG$5,$AA$19,Q114&gt;=$AG$6,$Z$19,Q114&gt;=$AG$7,$Y$19,Q114&gt;=$AG$8,$X$19,Q114&gt;=$AG$9,$V$19),L114),"")</f>
        <v>#NAME?</v>
      </c>
      <c r="N114" s="9"/>
      <c r="O114" s="9"/>
      <c r="P114" s="9">
        <f t="shared" si="11"/>
        <v>44</v>
      </c>
      <c r="Q114" s="9">
        <f t="shared" si="12"/>
        <v>51</v>
      </c>
      <c r="R114" s="9">
        <f t="shared" si="13"/>
        <v>-0.63</v>
      </c>
    </row>
    <row r="115" spans="1:18" x14ac:dyDescent="0.25">
      <c r="A115" s="3" t="s">
        <v>8</v>
      </c>
      <c r="B115" s="3">
        <v>114</v>
      </c>
      <c r="C115" s="3">
        <v>30</v>
      </c>
      <c r="D115" s="3">
        <v>29</v>
      </c>
      <c r="E115" s="3">
        <v>60</v>
      </c>
      <c r="F115" s="22">
        <f t="shared" si="14"/>
        <v>60</v>
      </c>
      <c r="G115" s="22">
        <f t="shared" si="15"/>
        <v>30</v>
      </c>
      <c r="H115" s="22">
        <f t="shared" si="16"/>
        <v>29</v>
      </c>
      <c r="I115" s="9">
        <f t="shared" si="17"/>
        <v>29.4</v>
      </c>
      <c r="J115" s="9">
        <f t="shared" si="9"/>
        <v>48</v>
      </c>
      <c r="K115" s="10">
        <f t="shared" si="10"/>
        <v>864.3599999999999</v>
      </c>
      <c r="L115" s="9" t="str">
        <f t="array" ref="L115">IF(D115&lt;&gt;"",IF(AND(H115&gt;=40,I115&gt;=30),IF(AND($N$2&gt;=$T$2,$N$2&lt;=$U$2),_xlfn.IFS(P115&gt;=$AD$2,$AD$1,P115&gt;=$AC$2,$AC$1,P115&gt;=$AB$2,$AB$1,P115&gt;=$AA$2,$AA$1,P115&gt;=$Z$2,$Z$1,P115&gt;=$Y$2,$Y$1,P115&gt;=$X$2,$X$1,P115&gt;=$W$2,$W$1,P115&lt;$W$2,$V$1),(IF(AND($N$2&gt;=$T$3,$N$2&lt;$U$3),_xlfn.IFS(P115&gt;=$AD$3,$AD$1,P115&gt;=$AC$3,$AC$1,P115&gt;=$AB$3,$AB$1,P115&gt;=$AA$3,$AA$1,P115&gt;=$Z$3,$Z$1,P115&gt;=$Y$3,$Y$1,P115&gt;=$X$3,$X$1,P115&gt;=$W$3,$W$1,P115&lt;$W$2,$V$1),(IF(AND($N$2&gt;=$T$4,$N$2&lt;$U$4),_xlfn.IFS(P115&gt;=$AD$4,$AD$1,P115&gt;=$AC$4,$AC$1,P115&gt;=$AB$4,$AB$1,P115&gt;=$AA$4,$AA$1,P115&gt;=$Z$4,$Z$1,P115&gt;=$Y$4,$Y$1,P115&gt;=$X$4,$X$1,P115&gt;=$W$4,$W$1,P115&lt;$W$2,$V$1),(IF(AND($N$2&gt;=$T$5,$N$2&lt;$U$5),_xlfn.IFS(P115&gt;=$AD$5,$AD$1,P115&gt;=$AC$5,$AC$1,P115&gt;=$AB$5,$AB$1,P115&gt;=$AA$5,$AA$1,P115&gt;=$Z$5,$Z$1,P115&gt;=$Y$5,$Y$1,P115&gt;=$X$5,$X$1,P115&gt;=$W$5,$W$1,P115&lt;$W$2,$V$1),(IF(AND($N$2&gt;=$T$6,$N$2&lt;$U$6),_xlfn.IFS(P115&gt;=$AD$6,$AD$1,P115&gt;=$AC$6,$AC$1,P115&gt;=$AB$6,$AB$1,P115&gt;=$AA$6,$AA$1,P115&gt;=$Z$6,$Z$1,P115&gt;=$Y$6,$Y$1,P115&gt;=$X$6,$X$1,P115&gt;=$W$6,$W$1,P115&lt;$W$2,$V$1),(IF(AND($N$2&gt;=$T$7,$N$2&lt;$U$7),_xlfn.IFS(P115&gt;=$AD$7,$AD$1,P115&gt;=$AC$7,$AC$1,P115&gt;=$AB$7,$AB$1,P115&gt;=$AA$7,$AA$1,P115&gt;=$Z$7,$Z$1,P115&gt;=$Y$7,$Y$1,P115&gt;=$X$7,$X$1,P115&gt;=$W$7,$W$1,P115&lt;$W$2,$V$1),(IF(AND($N$2&gt;=$T$8,$N$2&lt;$U$8),_xlfn.IFS(P115&gt;=$AD$8,$AD$1,P115&gt;=$AC$8,$AC$1,P115&gt;=$AB$8,$AB$1,P115&gt;=$AA$8,$AA$1,P115&gt;=$Z$8,$Z$1,P115&gt;=$Y$8,$Y$1,P115&gt;=$X$8,$X$1,P115&gt;=$W$8,$W$1,P115&lt;$W$2,$V$1),(IF(AND($N$2&gt;=$T$9,$N$2&lt;$U$9),_xlfn.IFS(P115&gt;=$AD$9,$AD$1,P115&gt;=$AC$9,$AC$1,P115&gt;=$AB$9,$AB$1,P115&gt;=$AA$9,$AA$1,P115&gt;=$Z$9,$Z$1,P115&gt;=$Y$9,$Y$1,P115&gt;=$X$9,$X$1,P115&gt;=$W$9,$W$1),$W$1))))))))))))))),IF(AND($N$2&gt;=$T$2,$N$2&lt;=$U$2),IF(P115&gt;=$W$2,$W$1,$V$1),IF(AND($N$2&gt;=$T$3,$N$2&lt;$U$3),IF(P115&gt;=$W$3,$W$1,$V$1),IF(AND($N$2&gt;=$T$4,$N$2&lt;$U$4),IF(P115&gt;=$W$4,$W$1,$V$1),IF(AND($N$2&gt;=$T$5,$N$2&lt;$U$5),IF(P115&gt;=$W$5,$W$1,$V$1),IF(AND($N$2&gt;=$T$6,$N$2&lt;$U$6),IF(P115&gt;=$W$6,$W$1,$V$1),IF(AND($N$2&gt;=$T$7,$N$2&lt;$U$7),IF(P115&gt;=$W$7,$W$1,$V$1),IF(AND($N$2&gt;=$T$8,$N$2&lt;$U$8),IF(P115&gt;=$W$8,$W$1,$V$1),IF(AND($N$2&gt;=$T$9,$N$2&lt;$U$9),IF(P115&gt;=$W$9,$W$1,$V$1),""))))))))),"")</f>
        <v>FD</v>
      </c>
      <c r="M115" s="9" t="e">
        <f t="array" aca="1" ref="M115" ca="1">IF(E115&lt;&gt;"",IF(AND(E115&lt;&gt;"GR",E115&gt;=40,J115&gt;=30),_xlfn.IFS(Q115&gt;=$AG$2,$AD$19,Q115&gt;=$AG$3,$AC$19,Q115&gt;=$AG$4,$AB$19,Q115&gt;=$AG$5,$AA$19,Q115&gt;=$AG$6,$Z$19,Q115&gt;=$AG$7,$Y$19,Q115&gt;=$AG$8,$X$19,Q115&gt;=$AG$9,$V$19),L115),"")</f>
        <v>#NAME?</v>
      </c>
      <c r="N115" s="9"/>
      <c r="O115" s="9"/>
      <c r="P115" s="9">
        <f t="shared" si="11"/>
        <v>38</v>
      </c>
      <c r="Q115" s="9">
        <f t="shared" si="12"/>
        <v>51</v>
      </c>
      <c r="R115" s="9">
        <f t="shared" si="13"/>
        <v>-1.19</v>
      </c>
    </row>
    <row r="116" spans="1:18" x14ac:dyDescent="0.25">
      <c r="A116" s="3" t="s">
        <v>8</v>
      </c>
      <c r="B116" s="3">
        <v>115</v>
      </c>
      <c r="C116" s="3">
        <v>48</v>
      </c>
      <c r="D116" s="3" t="s">
        <v>34</v>
      </c>
      <c r="E116" s="3">
        <v>48</v>
      </c>
      <c r="F116" s="22">
        <f t="shared" si="14"/>
        <v>48</v>
      </c>
      <c r="G116" s="22">
        <f t="shared" si="15"/>
        <v>48</v>
      </c>
      <c r="H116" s="22">
        <f t="shared" si="16"/>
        <v>0</v>
      </c>
      <c r="I116" s="9">
        <f t="shared" si="17"/>
        <v>19.200000000000003</v>
      </c>
      <c r="J116" s="9">
        <f t="shared" si="9"/>
        <v>48</v>
      </c>
      <c r="K116" s="10">
        <f t="shared" si="10"/>
        <v>368.6400000000001</v>
      </c>
      <c r="L116" s="9" t="str">
        <f t="array" ref="L116">IF(D116&lt;&gt;"",IF(AND(H116&gt;=40,I116&gt;=30),IF(AND($N$2&gt;=$T$2,$N$2&lt;=$U$2),_xlfn.IFS(P116&gt;=$AD$2,$AD$1,P116&gt;=$AC$2,$AC$1,P116&gt;=$AB$2,$AB$1,P116&gt;=$AA$2,$AA$1,P116&gt;=$Z$2,$Z$1,P116&gt;=$Y$2,$Y$1,P116&gt;=$X$2,$X$1,P116&gt;=$W$2,$W$1,P116&lt;$W$2,$V$1),(IF(AND($N$2&gt;=$T$3,$N$2&lt;$U$3),_xlfn.IFS(P116&gt;=$AD$3,$AD$1,P116&gt;=$AC$3,$AC$1,P116&gt;=$AB$3,$AB$1,P116&gt;=$AA$3,$AA$1,P116&gt;=$Z$3,$Z$1,P116&gt;=$Y$3,$Y$1,P116&gt;=$X$3,$X$1,P116&gt;=$W$3,$W$1,P116&lt;$W$2,$V$1),(IF(AND($N$2&gt;=$T$4,$N$2&lt;$U$4),_xlfn.IFS(P116&gt;=$AD$4,$AD$1,P116&gt;=$AC$4,$AC$1,P116&gt;=$AB$4,$AB$1,P116&gt;=$AA$4,$AA$1,P116&gt;=$Z$4,$Z$1,P116&gt;=$Y$4,$Y$1,P116&gt;=$X$4,$X$1,P116&gt;=$W$4,$W$1,P116&lt;$W$2,$V$1),(IF(AND($N$2&gt;=$T$5,$N$2&lt;$U$5),_xlfn.IFS(P116&gt;=$AD$5,$AD$1,P116&gt;=$AC$5,$AC$1,P116&gt;=$AB$5,$AB$1,P116&gt;=$AA$5,$AA$1,P116&gt;=$Z$5,$Z$1,P116&gt;=$Y$5,$Y$1,P116&gt;=$X$5,$X$1,P116&gt;=$W$5,$W$1,P116&lt;$W$2,$V$1),(IF(AND($N$2&gt;=$T$6,$N$2&lt;$U$6),_xlfn.IFS(P116&gt;=$AD$6,$AD$1,P116&gt;=$AC$6,$AC$1,P116&gt;=$AB$6,$AB$1,P116&gt;=$AA$6,$AA$1,P116&gt;=$Z$6,$Z$1,P116&gt;=$Y$6,$Y$1,P116&gt;=$X$6,$X$1,P116&gt;=$W$6,$W$1,P116&lt;$W$2,$V$1),(IF(AND($N$2&gt;=$T$7,$N$2&lt;$U$7),_xlfn.IFS(P116&gt;=$AD$7,$AD$1,P116&gt;=$AC$7,$AC$1,P116&gt;=$AB$7,$AB$1,P116&gt;=$AA$7,$AA$1,P116&gt;=$Z$7,$Z$1,P116&gt;=$Y$7,$Y$1,P116&gt;=$X$7,$X$1,P116&gt;=$W$7,$W$1,P116&lt;$W$2,$V$1),(IF(AND($N$2&gt;=$T$8,$N$2&lt;$U$8),_xlfn.IFS(P116&gt;=$AD$8,$AD$1,P116&gt;=$AC$8,$AC$1,P116&gt;=$AB$8,$AB$1,P116&gt;=$AA$8,$AA$1,P116&gt;=$Z$8,$Z$1,P116&gt;=$Y$8,$Y$1,P116&gt;=$X$8,$X$1,P116&gt;=$W$8,$W$1,P116&lt;$W$2,$V$1),(IF(AND($N$2&gt;=$T$9,$N$2&lt;$U$9),_xlfn.IFS(P116&gt;=$AD$9,$AD$1,P116&gt;=$AC$9,$AC$1,P116&gt;=$AB$9,$AB$1,P116&gt;=$AA$9,$AA$1,P116&gt;=$Z$9,$Z$1,P116&gt;=$Y$9,$Y$1,P116&gt;=$X$9,$X$1,P116&gt;=$W$9,$W$1),$W$1))))))))))))))),IF(AND($N$2&gt;=$T$2,$N$2&lt;=$U$2),IF(P116&gt;=$W$2,$W$1,$V$1),IF(AND($N$2&gt;=$T$3,$N$2&lt;$U$3),IF(P116&gt;=$W$3,$W$1,$V$1),IF(AND($N$2&gt;=$T$4,$N$2&lt;$U$4),IF(P116&gt;=$W$4,$W$1,$V$1),IF(AND($N$2&gt;=$T$5,$N$2&lt;$U$5),IF(P116&gt;=$W$5,$W$1,$V$1),IF(AND($N$2&gt;=$T$6,$N$2&lt;$U$6),IF(P116&gt;=$W$6,$W$1,$V$1),IF(AND($N$2&gt;=$T$7,$N$2&lt;$U$7),IF(P116&gt;=$W$7,$W$1,$V$1),IF(AND($N$2&gt;=$T$8,$N$2&lt;$U$8),IF(P116&gt;=$W$8,$W$1,$V$1),IF(AND($N$2&gt;=$T$9,$N$2&lt;$U$9),IF(P116&gt;=$W$9,$W$1,$V$1),""))))))))),"")</f>
        <v>FF</v>
      </c>
      <c r="M116" s="9" t="e">
        <f t="array" aca="1" ref="M116" ca="1">IF(E116&lt;&gt;"",IF(AND(E116&lt;&gt;"GR",E116&gt;=40,J116&gt;=30),_xlfn.IFS(Q116&gt;=$AG$2,$AD$19,Q116&gt;=$AG$3,$AC$19,Q116&gt;=$AG$4,$AB$19,Q116&gt;=$AG$5,$AA$19,Q116&gt;=$AG$6,$Z$19,Q116&gt;=$AG$7,$Y$19,Q116&gt;=$AG$8,$X$19,Q116&gt;=$AG$9,$V$19),L116),"")</f>
        <v>#NAME?</v>
      </c>
      <c r="N116" s="9"/>
      <c r="O116" s="9"/>
      <c r="P116" s="9">
        <f t="shared" si="11"/>
        <v>31</v>
      </c>
      <c r="Q116" s="9">
        <f t="shared" si="12"/>
        <v>51</v>
      </c>
      <c r="R116" s="9">
        <f t="shared" si="13"/>
        <v>-1.89</v>
      </c>
    </row>
    <row r="117" spans="1:18" x14ac:dyDescent="0.25">
      <c r="A117" s="3" t="s">
        <v>8</v>
      </c>
      <c r="B117" s="3">
        <v>116</v>
      </c>
      <c r="C117" s="3">
        <v>42</v>
      </c>
      <c r="D117" s="3">
        <v>51</v>
      </c>
      <c r="E117" s="3" t="s">
        <v>34</v>
      </c>
      <c r="F117" s="22">
        <f t="shared" si="14"/>
        <v>51</v>
      </c>
      <c r="G117" s="22">
        <f t="shared" si="15"/>
        <v>42</v>
      </c>
      <c r="H117" s="22">
        <f t="shared" si="16"/>
        <v>51</v>
      </c>
      <c r="I117" s="9">
        <f t="shared" si="17"/>
        <v>47.4</v>
      </c>
      <c r="J117" s="9">
        <f t="shared" si="9"/>
        <v>47.4</v>
      </c>
      <c r="K117" s="10">
        <f t="shared" si="10"/>
        <v>2246.7599999999998</v>
      </c>
      <c r="L117" s="9" t="e">
        <f t="array" aca="1" ref="L117" ca="1">IF(D117&lt;&gt;"",IF(AND(H117&gt;=40,I117&gt;=30),IF(AND($N$2&gt;=$T$2,$N$2&lt;=$U$2),_xlfn.IFS(P117&gt;=$AD$2,$AD$1,P117&gt;=$AC$2,$AC$1,P117&gt;=$AB$2,$AB$1,P117&gt;=$AA$2,$AA$1,P117&gt;=$Z$2,$Z$1,P117&gt;=$Y$2,$Y$1,P117&gt;=$X$2,$X$1,P117&gt;=$W$2,$W$1,P117&lt;$W$2,$V$1),(IF(AND($N$2&gt;=$T$3,$N$2&lt;$U$3),_xlfn.IFS(P117&gt;=$AD$3,$AD$1,P117&gt;=$AC$3,$AC$1,P117&gt;=$AB$3,$AB$1,P117&gt;=$AA$3,$AA$1,P117&gt;=$Z$3,$Z$1,P117&gt;=$Y$3,$Y$1,P117&gt;=$X$3,$X$1,P117&gt;=$W$3,$W$1,P117&lt;$W$2,$V$1),(IF(AND($N$2&gt;=$T$4,$N$2&lt;$U$4),_xlfn.IFS(P117&gt;=$AD$4,$AD$1,P117&gt;=$AC$4,$AC$1,P117&gt;=$AB$4,$AB$1,P117&gt;=$AA$4,$AA$1,P117&gt;=$Z$4,$Z$1,P117&gt;=$Y$4,$Y$1,P117&gt;=$X$4,$X$1,P117&gt;=$W$4,$W$1,P117&lt;$W$2,$V$1),(IF(AND($N$2&gt;=$T$5,$N$2&lt;$U$5),_xlfn.IFS(P117&gt;=$AD$5,$AD$1,P117&gt;=$AC$5,$AC$1,P117&gt;=$AB$5,$AB$1,P117&gt;=$AA$5,$AA$1,P117&gt;=$Z$5,$Z$1,P117&gt;=$Y$5,$Y$1,P117&gt;=$X$5,$X$1,P117&gt;=$W$5,$W$1,P117&lt;$W$2,$V$1),(IF(AND($N$2&gt;=$T$6,$N$2&lt;$U$6),_xlfn.IFS(P117&gt;=$AD$6,$AD$1,P117&gt;=$AC$6,$AC$1,P117&gt;=$AB$6,$AB$1,P117&gt;=$AA$6,$AA$1,P117&gt;=$Z$6,$Z$1,P117&gt;=$Y$6,$Y$1,P117&gt;=$X$6,$X$1,P117&gt;=$W$6,$W$1,P117&lt;$W$2,$V$1),(IF(AND($N$2&gt;=$T$7,$N$2&lt;$U$7),_xlfn.IFS(P117&gt;=$AD$7,$AD$1,P117&gt;=$AC$7,$AC$1,P117&gt;=$AB$7,$AB$1,P117&gt;=$AA$7,$AA$1,P117&gt;=$Z$7,$Z$1,P117&gt;=$Y$7,$Y$1,P117&gt;=$X$7,$X$1,P117&gt;=$W$7,$W$1,P117&lt;$W$2,$V$1),(IF(AND($N$2&gt;=$T$8,$N$2&lt;$U$8),_xlfn.IFS(P117&gt;=$AD$8,$AD$1,P117&gt;=$AC$8,$AC$1,P117&gt;=$AB$8,$AB$1,P117&gt;=$AA$8,$AA$1,P117&gt;=$Z$8,$Z$1,P117&gt;=$Y$8,$Y$1,P117&gt;=$X$8,$X$1,P117&gt;=$W$8,$W$1,P117&lt;$W$2,$V$1),(IF(AND($N$2&gt;=$T$9,$N$2&lt;$U$9),_xlfn.IFS(P117&gt;=$AD$9,$AD$1,P117&gt;=$AC$9,$AC$1,P117&gt;=$AB$9,$AB$1,P117&gt;=$AA$9,$AA$1,P117&gt;=$Z$9,$Z$1,P117&gt;=$Y$9,$Y$1,P117&gt;=$X$9,$X$1,P117&gt;=$W$9,$W$1),$W$1))))))))))))))),IF(AND($N$2&gt;=$T$2,$N$2&lt;=$U$2),IF(P117&gt;=$W$2,$W$1,$V$1),IF(AND($N$2&gt;=$T$3,$N$2&lt;$U$3),IF(P117&gt;=$W$3,$W$1,$V$1),IF(AND($N$2&gt;=$T$4,$N$2&lt;$U$4),IF(P117&gt;=$W$4,$W$1,$V$1),IF(AND($N$2&gt;=$T$5,$N$2&lt;$U$5),IF(P117&gt;=$W$5,$W$1,$V$1),IF(AND($N$2&gt;=$T$6,$N$2&lt;$U$6),IF(P117&gt;=$W$6,$W$1,$V$1),IF(AND($N$2&gt;=$T$7,$N$2&lt;$U$7),IF(P117&gt;=$W$7,$W$1,$V$1),IF(AND($N$2&gt;=$T$8,$N$2&lt;$U$8),IF(P117&gt;=$W$8,$W$1,$V$1),IF(AND($N$2&gt;=$T$9,$N$2&lt;$U$9),IF(P117&gt;=$W$9,$W$1,$V$1),""))))))))),"")</f>
        <v>#NAME?</v>
      </c>
      <c r="M117" s="9" t="e">
        <f t="array" aca="1" ref="M117" ca="1">IF(E117&lt;&gt;"",IF(AND(E117&lt;&gt;"GR",E117&gt;=40,J117&gt;=30),_xlfn.IFS(Q117&gt;=$AG$2,$AD$19,Q117&gt;=$AG$3,$AC$19,Q117&gt;=$AG$4,$AB$19,Q117&gt;=$AG$5,$AA$19,Q117&gt;=$AG$6,$Z$19,Q117&gt;=$AG$7,$Y$19,Q117&gt;=$AG$8,$X$19,Q117&gt;=$AG$9,$V$19),L117),"")</f>
        <v>#NAME?</v>
      </c>
      <c r="N117" s="9"/>
      <c r="O117" s="9"/>
      <c r="P117" s="9">
        <f t="shared" si="11"/>
        <v>50</v>
      </c>
      <c r="Q117" s="9">
        <f t="shared" si="12"/>
        <v>50</v>
      </c>
      <c r="R117" s="9">
        <f t="shared" si="13"/>
        <v>0.05</v>
      </c>
    </row>
    <row r="118" spans="1:18" x14ac:dyDescent="0.25">
      <c r="A118" s="3" t="s">
        <v>8</v>
      </c>
      <c r="B118" s="3">
        <v>117</v>
      </c>
      <c r="C118" s="3">
        <v>45</v>
      </c>
      <c r="D118" s="3">
        <v>49</v>
      </c>
      <c r="E118" s="3" t="s">
        <v>34</v>
      </c>
      <c r="F118" s="22">
        <f t="shared" si="14"/>
        <v>49</v>
      </c>
      <c r="G118" s="22">
        <f t="shared" si="15"/>
        <v>45</v>
      </c>
      <c r="H118" s="22">
        <f t="shared" si="16"/>
        <v>49</v>
      </c>
      <c r="I118" s="9">
        <f t="shared" si="17"/>
        <v>47.4</v>
      </c>
      <c r="J118" s="9">
        <f t="shared" si="9"/>
        <v>47.4</v>
      </c>
      <c r="K118" s="10">
        <f t="shared" si="10"/>
        <v>2246.7599999999998</v>
      </c>
      <c r="L118" s="9" t="e">
        <f t="array" aca="1" ref="L118" ca="1">IF(D118&lt;&gt;"",IF(AND(H118&gt;=40,I118&gt;=30),IF(AND($N$2&gt;=$T$2,$N$2&lt;=$U$2),_xlfn.IFS(P118&gt;=$AD$2,$AD$1,P118&gt;=$AC$2,$AC$1,P118&gt;=$AB$2,$AB$1,P118&gt;=$AA$2,$AA$1,P118&gt;=$Z$2,$Z$1,P118&gt;=$Y$2,$Y$1,P118&gt;=$X$2,$X$1,P118&gt;=$W$2,$W$1,P118&lt;$W$2,$V$1),(IF(AND($N$2&gt;=$T$3,$N$2&lt;$U$3),_xlfn.IFS(P118&gt;=$AD$3,$AD$1,P118&gt;=$AC$3,$AC$1,P118&gt;=$AB$3,$AB$1,P118&gt;=$AA$3,$AA$1,P118&gt;=$Z$3,$Z$1,P118&gt;=$Y$3,$Y$1,P118&gt;=$X$3,$X$1,P118&gt;=$W$3,$W$1,P118&lt;$W$2,$V$1),(IF(AND($N$2&gt;=$T$4,$N$2&lt;$U$4),_xlfn.IFS(P118&gt;=$AD$4,$AD$1,P118&gt;=$AC$4,$AC$1,P118&gt;=$AB$4,$AB$1,P118&gt;=$AA$4,$AA$1,P118&gt;=$Z$4,$Z$1,P118&gt;=$Y$4,$Y$1,P118&gt;=$X$4,$X$1,P118&gt;=$W$4,$W$1,P118&lt;$W$2,$V$1),(IF(AND($N$2&gt;=$T$5,$N$2&lt;$U$5),_xlfn.IFS(P118&gt;=$AD$5,$AD$1,P118&gt;=$AC$5,$AC$1,P118&gt;=$AB$5,$AB$1,P118&gt;=$AA$5,$AA$1,P118&gt;=$Z$5,$Z$1,P118&gt;=$Y$5,$Y$1,P118&gt;=$X$5,$X$1,P118&gt;=$W$5,$W$1,P118&lt;$W$2,$V$1),(IF(AND($N$2&gt;=$T$6,$N$2&lt;$U$6),_xlfn.IFS(P118&gt;=$AD$6,$AD$1,P118&gt;=$AC$6,$AC$1,P118&gt;=$AB$6,$AB$1,P118&gt;=$AA$6,$AA$1,P118&gt;=$Z$6,$Z$1,P118&gt;=$Y$6,$Y$1,P118&gt;=$X$6,$X$1,P118&gt;=$W$6,$W$1,P118&lt;$W$2,$V$1),(IF(AND($N$2&gt;=$T$7,$N$2&lt;$U$7),_xlfn.IFS(P118&gt;=$AD$7,$AD$1,P118&gt;=$AC$7,$AC$1,P118&gt;=$AB$7,$AB$1,P118&gt;=$AA$7,$AA$1,P118&gt;=$Z$7,$Z$1,P118&gt;=$Y$7,$Y$1,P118&gt;=$X$7,$X$1,P118&gt;=$W$7,$W$1,P118&lt;$W$2,$V$1),(IF(AND($N$2&gt;=$T$8,$N$2&lt;$U$8),_xlfn.IFS(P118&gt;=$AD$8,$AD$1,P118&gt;=$AC$8,$AC$1,P118&gt;=$AB$8,$AB$1,P118&gt;=$AA$8,$AA$1,P118&gt;=$Z$8,$Z$1,P118&gt;=$Y$8,$Y$1,P118&gt;=$X$8,$X$1,P118&gt;=$W$8,$W$1,P118&lt;$W$2,$V$1),(IF(AND($N$2&gt;=$T$9,$N$2&lt;$U$9),_xlfn.IFS(P118&gt;=$AD$9,$AD$1,P118&gt;=$AC$9,$AC$1,P118&gt;=$AB$9,$AB$1,P118&gt;=$AA$9,$AA$1,P118&gt;=$Z$9,$Z$1,P118&gt;=$Y$9,$Y$1,P118&gt;=$X$9,$X$1,P118&gt;=$W$9,$W$1),$W$1))))))))))))))),IF(AND($N$2&gt;=$T$2,$N$2&lt;=$U$2),IF(P118&gt;=$W$2,$W$1,$V$1),IF(AND($N$2&gt;=$T$3,$N$2&lt;$U$3),IF(P118&gt;=$W$3,$W$1,$V$1),IF(AND($N$2&gt;=$T$4,$N$2&lt;$U$4),IF(P118&gt;=$W$4,$W$1,$V$1),IF(AND($N$2&gt;=$T$5,$N$2&lt;$U$5),IF(P118&gt;=$W$5,$W$1,$V$1),IF(AND($N$2&gt;=$T$6,$N$2&lt;$U$6),IF(P118&gt;=$W$6,$W$1,$V$1),IF(AND($N$2&gt;=$T$7,$N$2&lt;$U$7),IF(P118&gt;=$W$7,$W$1,$V$1),IF(AND($N$2&gt;=$T$8,$N$2&lt;$U$8),IF(P118&gt;=$W$8,$W$1,$V$1),IF(AND($N$2&gt;=$T$9,$N$2&lt;$U$9),IF(P118&gt;=$W$9,$W$1,$V$1),""))))))))),"")</f>
        <v>#NAME?</v>
      </c>
      <c r="M118" s="9" t="e">
        <f t="array" aca="1" ref="M118" ca="1">IF(E118&lt;&gt;"",IF(AND(E118&lt;&gt;"GR",E118&gt;=40,J118&gt;=30),_xlfn.IFS(Q118&gt;=$AG$2,$AD$19,Q118&gt;=$AG$3,$AC$19,Q118&gt;=$AG$4,$AB$19,Q118&gt;=$AG$5,$AA$19,Q118&gt;=$AG$6,$Z$19,Q118&gt;=$AG$7,$Y$19,Q118&gt;=$AG$8,$X$19,Q118&gt;=$AG$9,$V$19),L118),"")</f>
        <v>#NAME?</v>
      </c>
      <c r="N118" s="9"/>
      <c r="O118" s="9"/>
      <c r="P118" s="9">
        <f t="shared" si="11"/>
        <v>50</v>
      </c>
      <c r="Q118" s="9">
        <f t="shared" si="12"/>
        <v>50</v>
      </c>
      <c r="R118" s="9">
        <f t="shared" si="13"/>
        <v>0.05</v>
      </c>
    </row>
    <row r="119" spans="1:18" x14ac:dyDescent="0.25">
      <c r="A119" s="3" t="s">
        <v>8</v>
      </c>
      <c r="B119" s="3">
        <v>118</v>
      </c>
      <c r="C119" s="3">
        <v>36</v>
      </c>
      <c r="D119" s="3">
        <v>55</v>
      </c>
      <c r="E119" s="3" t="s">
        <v>34</v>
      </c>
      <c r="F119" s="22">
        <f t="shared" si="14"/>
        <v>55</v>
      </c>
      <c r="G119" s="22">
        <f t="shared" si="15"/>
        <v>36</v>
      </c>
      <c r="H119" s="22">
        <f t="shared" si="16"/>
        <v>55</v>
      </c>
      <c r="I119" s="9">
        <f t="shared" si="17"/>
        <v>47.4</v>
      </c>
      <c r="J119" s="9">
        <f t="shared" si="9"/>
        <v>47.4</v>
      </c>
      <c r="K119" s="10">
        <f t="shared" si="10"/>
        <v>2246.7599999999998</v>
      </c>
      <c r="L119" s="9" t="e">
        <f t="array" aca="1" ref="L119" ca="1">IF(D119&lt;&gt;"",IF(AND(H119&gt;=40,I119&gt;=30),IF(AND($N$2&gt;=$T$2,$N$2&lt;=$U$2),_xlfn.IFS(P119&gt;=$AD$2,$AD$1,P119&gt;=$AC$2,$AC$1,P119&gt;=$AB$2,$AB$1,P119&gt;=$AA$2,$AA$1,P119&gt;=$Z$2,$Z$1,P119&gt;=$Y$2,$Y$1,P119&gt;=$X$2,$X$1,P119&gt;=$W$2,$W$1,P119&lt;$W$2,$V$1),(IF(AND($N$2&gt;=$T$3,$N$2&lt;$U$3),_xlfn.IFS(P119&gt;=$AD$3,$AD$1,P119&gt;=$AC$3,$AC$1,P119&gt;=$AB$3,$AB$1,P119&gt;=$AA$3,$AA$1,P119&gt;=$Z$3,$Z$1,P119&gt;=$Y$3,$Y$1,P119&gt;=$X$3,$X$1,P119&gt;=$W$3,$W$1,P119&lt;$W$2,$V$1),(IF(AND($N$2&gt;=$T$4,$N$2&lt;$U$4),_xlfn.IFS(P119&gt;=$AD$4,$AD$1,P119&gt;=$AC$4,$AC$1,P119&gt;=$AB$4,$AB$1,P119&gt;=$AA$4,$AA$1,P119&gt;=$Z$4,$Z$1,P119&gt;=$Y$4,$Y$1,P119&gt;=$X$4,$X$1,P119&gt;=$W$4,$W$1,P119&lt;$W$2,$V$1),(IF(AND($N$2&gt;=$T$5,$N$2&lt;$U$5),_xlfn.IFS(P119&gt;=$AD$5,$AD$1,P119&gt;=$AC$5,$AC$1,P119&gt;=$AB$5,$AB$1,P119&gt;=$AA$5,$AA$1,P119&gt;=$Z$5,$Z$1,P119&gt;=$Y$5,$Y$1,P119&gt;=$X$5,$X$1,P119&gt;=$W$5,$W$1,P119&lt;$W$2,$V$1),(IF(AND($N$2&gt;=$T$6,$N$2&lt;$U$6),_xlfn.IFS(P119&gt;=$AD$6,$AD$1,P119&gt;=$AC$6,$AC$1,P119&gt;=$AB$6,$AB$1,P119&gt;=$AA$6,$AA$1,P119&gt;=$Z$6,$Z$1,P119&gt;=$Y$6,$Y$1,P119&gt;=$X$6,$X$1,P119&gt;=$W$6,$W$1,P119&lt;$W$2,$V$1),(IF(AND($N$2&gt;=$T$7,$N$2&lt;$U$7),_xlfn.IFS(P119&gt;=$AD$7,$AD$1,P119&gt;=$AC$7,$AC$1,P119&gt;=$AB$7,$AB$1,P119&gt;=$AA$7,$AA$1,P119&gt;=$Z$7,$Z$1,P119&gt;=$Y$7,$Y$1,P119&gt;=$X$7,$X$1,P119&gt;=$W$7,$W$1,P119&lt;$W$2,$V$1),(IF(AND($N$2&gt;=$T$8,$N$2&lt;$U$8),_xlfn.IFS(P119&gt;=$AD$8,$AD$1,P119&gt;=$AC$8,$AC$1,P119&gt;=$AB$8,$AB$1,P119&gt;=$AA$8,$AA$1,P119&gt;=$Z$8,$Z$1,P119&gt;=$Y$8,$Y$1,P119&gt;=$X$8,$X$1,P119&gt;=$W$8,$W$1,P119&lt;$W$2,$V$1),(IF(AND($N$2&gt;=$T$9,$N$2&lt;$U$9),_xlfn.IFS(P119&gt;=$AD$9,$AD$1,P119&gt;=$AC$9,$AC$1,P119&gt;=$AB$9,$AB$1,P119&gt;=$AA$9,$AA$1,P119&gt;=$Z$9,$Z$1,P119&gt;=$Y$9,$Y$1,P119&gt;=$X$9,$X$1,P119&gt;=$W$9,$W$1),$W$1))))))))))))))),IF(AND($N$2&gt;=$T$2,$N$2&lt;=$U$2),IF(P119&gt;=$W$2,$W$1,$V$1),IF(AND($N$2&gt;=$T$3,$N$2&lt;$U$3),IF(P119&gt;=$W$3,$W$1,$V$1),IF(AND($N$2&gt;=$T$4,$N$2&lt;$U$4),IF(P119&gt;=$W$4,$W$1,$V$1),IF(AND($N$2&gt;=$T$5,$N$2&lt;$U$5),IF(P119&gt;=$W$5,$W$1,$V$1),IF(AND($N$2&gt;=$T$6,$N$2&lt;$U$6),IF(P119&gt;=$W$6,$W$1,$V$1),IF(AND($N$2&gt;=$T$7,$N$2&lt;$U$7),IF(P119&gt;=$W$7,$W$1,$V$1),IF(AND($N$2&gt;=$T$8,$N$2&lt;$U$8),IF(P119&gt;=$W$8,$W$1,$V$1),IF(AND($N$2&gt;=$T$9,$N$2&lt;$U$9),IF(P119&gt;=$W$9,$W$1,$V$1),""))))))))),"")</f>
        <v>#NAME?</v>
      </c>
      <c r="M119" s="9" t="e">
        <f t="array" aca="1" ref="M119" ca="1">IF(E119&lt;&gt;"",IF(AND(E119&lt;&gt;"GR",E119&gt;=40,J119&gt;=30),_xlfn.IFS(Q119&gt;=$AG$2,$AD$19,Q119&gt;=$AG$3,$AC$19,Q119&gt;=$AG$4,$AB$19,Q119&gt;=$AG$5,$AA$19,Q119&gt;=$AG$6,$Z$19,Q119&gt;=$AG$7,$Y$19,Q119&gt;=$AG$8,$X$19,Q119&gt;=$AG$9,$V$19),L119),"")</f>
        <v>#NAME?</v>
      </c>
      <c r="N119" s="9"/>
      <c r="O119" s="9"/>
      <c r="P119" s="9">
        <f t="shared" si="11"/>
        <v>50</v>
      </c>
      <c r="Q119" s="9">
        <f t="shared" si="12"/>
        <v>50</v>
      </c>
      <c r="R119" s="9">
        <f t="shared" si="13"/>
        <v>0.05</v>
      </c>
    </row>
    <row r="120" spans="1:18" x14ac:dyDescent="0.25">
      <c r="A120" s="3" t="s">
        <v>8</v>
      </c>
      <c r="B120" s="3">
        <v>119</v>
      </c>
      <c r="C120" s="3">
        <v>10</v>
      </c>
      <c r="D120" s="3">
        <v>72</v>
      </c>
      <c r="E120" s="3" t="s">
        <v>34</v>
      </c>
      <c r="F120" s="22">
        <f t="shared" si="14"/>
        <v>72</v>
      </c>
      <c r="G120" s="22">
        <f t="shared" si="15"/>
        <v>10</v>
      </c>
      <c r="H120" s="22">
        <f t="shared" si="16"/>
        <v>72</v>
      </c>
      <c r="I120" s="9">
        <f t="shared" si="17"/>
        <v>47.199999999999996</v>
      </c>
      <c r="J120" s="9">
        <f t="shared" si="9"/>
        <v>47.2</v>
      </c>
      <c r="K120" s="10">
        <f t="shared" si="10"/>
        <v>2227.8399999999997</v>
      </c>
      <c r="L120" s="9" t="e">
        <f t="array" aca="1" ref="L120" ca="1">IF(D120&lt;&gt;"",IF(AND(H120&gt;=40,I120&gt;=30),IF(AND($N$2&gt;=$T$2,$N$2&lt;=$U$2),_xlfn.IFS(P120&gt;=$AD$2,$AD$1,P120&gt;=$AC$2,$AC$1,P120&gt;=$AB$2,$AB$1,P120&gt;=$AA$2,$AA$1,P120&gt;=$Z$2,$Z$1,P120&gt;=$Y$2,$Y$1,P120&gt;=$X$2,$X$1,P120&gt;=$W$2,$W$1,P120&lt;$W$2,$V$1),(IF(AND($N$2&gt;=$T$3,$N$2&lt;$U$3),_xlfn.IFS(P120&gt;=$AD$3,$AD$1,P120&gt;=$AC$3,$AC$1,P120&gt;=$AB$3,$AB$1,P120&gt;=$AA$3,$AA$1,P120&gt;=$Z$3,$Z$1,P120&gt;=$Y$3,$Y$1,P120&gt;=$X$3,$X$1,P120&gt;=$W$3,$W$1,P120&lt;$W$2,$V$1),(IF(AND($N$2&gt;=$T$4,$N$2&lt;$U$4),_xlfn.IFS(P120&gt;=$AD$4,$AD$1,P120&gt;=$AC$4,$AC$1,P120&gt;=$AB$4,$AB$1,P120&gt;=$AA$4,$AA$1,P120&gt;=$Z$4,$Z$1,P120&gt;=$Y$4,$Y$1,P120&gt;=$X$4,$X$1,P120&gt;=$W$4,$W$1,P120&lt;$W$2,$V$1),(IF(AND($N$2&gt;=$T$5,$N$2&lt;$U$5),_xlfn.IFS(P120&gt;=$AD$5,$AD$1,P120&gt;=$AC$5,$AC$1,P120&gt;=$AB$5,$AB$1,P120&gt;=$AA$5,$AA$1,P120&gt;=$Z$5,$Z$1,P120&gt;=$Y$5,$Y$1,P120&gt;=$X$5,$X$1,P120&gt;=$W$5,$W$1,P120&lt;$W$2,$V$1),(IF(AND($N$2&gt;=$T$6,$N$2&lt;$U$6),_xlfn.IFS(P120&gt;=$AD$6,$AD$1,P120&gt;=$AC$6,$AC$1,P120&gt;=$AB$6,$AB$1,P120&gt;=$AA$6,$AA$1,P120&gt;=$Z$6,$Z$1,P120&gt;=$Y$6,$Y$1,P120&gt;=$X$6,$X$1,P120&gt;=$W$6,$W$1,P120&lt;$W$2,$V$1),(IF(AND($N$2&gt;=$T$7,$N$2&lt;$U$7),_xlfn.IFS(P120&gt;=$AD$7,$AD$1,P120&gt;=$AC$7,$AC$1,P120&gt;=$AB$7,$AB$1,P120&gt;=$AA$7,$AA$1,P120&gt;=$Z$7,$Z$1,P120&gt;=$Y$7,$Y$1,P120&gt;=$X$7,$X$1,P120&gt;=$W$7,$W$1,P120&lt;$W$2,$V$1),(IF(AND($N$2&gt;=$T$8,$N$2&lt;$U$8),_xlfn.IFS(P120&gt;=$AD$8,$AD$1,P120&gt;=$AC$8,$AC$1,P120&gt;=$AB$8,$AB$1,P120&gt;=$AA$8,$AA$1,P120&gt;=$Z$8,$Z$1,P120&gt;=$Y$8,$Y$1,P120&gt;=$X$8,$X$1,P120&gt;=$W$8,$W$1,P120&lt;$W$2,$V$1),(IF(AND($N$2&gt;=$T$9,$N$2&lt;$U$9),_xlfn.IFS(P120&gt;=$AD$9,$AD$1,P120&gt;=$AC$9,$AC$1,P120&gt;=$AB$9,$AB$1,P120&gt;=$AA$9,$AA$1,P120&gt;=$Z$9,$Z$1,P120&gt;=$Y$9,$Y$1,P120&gt;=$X$9,$X$1,P120&gt;=$W$9,$W$1),$W$1))))))))))))))),IF(AND($N$2&gt;=$T$2,$N$2&lt;=$U$2),IF(P120&gt;=$W$2,$W$1,$V$1),IF(AND($N$2&gt;=$T$3,$N$2&lt;$U$3),IF(P120&gt;=$W$3,$W$1,$V$1),IF(AND($N$2&gt;=$T$4,$N$2&lt;$U$4),IF(P120&gt;=$W$4,$W$1,$V$1),IF(AND($N$2&gt;=$T$5,$N$2&lt;$U$5),IF(P120&gt;=$W$5,$W$1,$V$1),IF(AND($N$2&gt;=$T$6,$N$2&lt;$U$6),IF(P120&gt;=$W$6,$W$1,$V$1),IF(AND($N$2&gt;=$T$7,$N$2&lt;$U$7),IF(P120&gt;=$W$7,$W$1,$V$1),IF(AND($N$2&gt;=$T$8,$N$2&lt;$U$8),IF(P120&gt;=$W$8,$W$1,$V$1),IF(AND($N$2&gt;=$T$9,$N$2&lt;$U$9),IF(P120&gt;=$W$9,$W$1,$V$1),""))))))))),"")</f>
        <v>#NAME?</v>
      </c>
      <c r="M120" s="9" t="e">
        <f t="array" aca="1" ref="M120" ca="1">IF(E120&lt;&gt;"",IF(AND(E120&lt;&gt;"GR",E120&gt;=40,J120&gt;=30),_xlfn.IFS(Q120&gt;=$AG$2,$AD$19,Q120&gt;=$AG$3,$AC$19,Q120&gt;=$AG$4,$AB$19,Q120&gt;=$AG$5,$AA$19,Q120&gt;=$AG$6,$Z$19,Q120&gt;=$AG$7,$Y$19,Q120&gt;=$AG$8,$X$19,Q120&gt;=$AG$9,$V$19),L120),"")</f>
        <v>#NAME?</v>
      </c>
      <c r="N120" s="9"/>
      <c r="O120" s="9"/>
      <c r="P120" s="9">
        <f t="shared" si="11"/>
        <v>50</v>
      </c>
      <c r="Q120" s="9">
        <f t="shared" si="12"/>
        <v>50</v>
      </c>
      <c r="R120" s="9">
        <f t="shared" si="13"/>
        <v>0.03</v>
      </c>
    </row>
    <row r="121" spans="1:18" x14ac:dyDescent="0.25">
      <c r="A121" s="3" t="s">
        <v>8</v>
      </c>
      <c r="B121" s="3">
        <v>120</v>
      </c>
      <c r="C121" s="3">
        <v>34</v>
      </c>
      <c r="D121" s="3">
        <v>56</v>
      </c>
      <c r="E121" s="3" t="s">
        <v>34</v>
      </c>
      <c r="F121" s="22">
        <f t="shared" si="14"/>
        <v>56</v>
      </c>
      <c r="G121" s="22">
        <f t="shared" si="15"/>
        <v>34</v>
      </c>
      <c r="H121" s="22">
        <f t="shared" si="16"/>
        <v>56</v>
      </c>
      <c r="I121" s="9">
        <f t="shared" si="17"/>
        <v>47.2</v>
      </c>
      <c r="J121" s="9">
        <f t="shared" si="9"/>
        <v>47.2</v>
      </c>
      <c r="K121" s="10">
        <f t="shared" si="10"/>
        <v>2227.84</v>
      </c>
      <c r="L121" s="9" t="e">
        <f t="array" aca="1" ref="L121" ca="1">IF(D121&lt;&gt;"",IF(AND(H121&gt;=40,I121&gt;=30),IF(AND($N$2&gt;=$T$2,$N$2&lt;=$U$2),_xlfn.IFS(P121&gt;=$AD$2,$AD$1,P121&gt;=$AC$2,$AC$1,P121&gt;=$AB$2,$AB$1,P121&gt;=$AA$2,$AA$1,P121&gt;=$Z$2,$Z$1,P121&gt;=$Y$2,$Y$1,P121&gt;=$X$2,$X$1,P121&gt;=$W$2,$W$1,P121&lt;$W$2,$V$1),(IF(AND($N$2&gt;=$T$3,$N$2&lt;$U$3),_xlfn.IFS(P121&gt;=$AD$3,$AD$1,P121&gt;=$AC$3,$AC$1,P121&gt;=$AB$3,$AB$1,P121&gt;=$AA$3,$AA$1,P121&gt;=$Z$3,$Z$1,P121&gt;=$Y$3,$Y$1,P121&gt;=$X$3,$X$1,P121&gt;=$W$3,$W$1,P121&lt;$W$2,$V$1),(IF(AND($N$2&gt;=$T$4,$N$2&lt;$U$4),_xlfn.IFS(P121&gt;=$AD$4,$AD$1,P121&gt;=$AC$4,$AC$1,P121&gt;=$AB$4,$AB$1,P121&gt;=$AA$4,$AA$1,P121&gt;=$Z$4,$Z$1,P121&gt;=$Y$4,$Y$1,P121&gt;=$X$4,$X$1,P121&gt;=$W$4,$W$1,P121&lt;$W$2,$V$1),(IF(AND($N$2&gt;=$T$5,$N$2&lt;$U$5),_xlfn.IFS(P121&gt;=$AD$5,$AD$1,P121&gt;=$AC$5,$AC$1,P121&gt;=$AB$5,$AB$1,P121&gt;=$AA$5,$AA$1,P121&gt;=$Z$5,$Z$1,P121&gt;=$Y$5,$Y$1,P121&gt;=$X$5,$X$1,P121&gt;=$W$5,$W$1,P121&lt;$W$2,$V$1),(IF(AND($N$2&gt;=$T$6,$N$2&lt;$U$6),_xlfn.IFS(P121&gt;=$AD$6,$AD$1,P121&gt;=$AC$6,$AC$1,P121&gt;=$AB$6,$AB$1,P121&gt;=$AA$6,$AA$1,P121&gt;=$Z$6,$Z$1,P121&gt;=$Y$6,$Y$1,P121&gt;=$X$6,$X$1,P121&gt;=$W$6,$W$1,P121&lt;$W$2,$V$1),(IF(AND($N$2&gt;=$T$7,$N$2&lt;$U$7),_xlfn.IFS(P121&gt;=$AD$7,$AD$1,P121&gt;=$AC$7,$AC$1,P121&gt;=$AB$7,$AB$1,P121&gt;=$AA$7,$AA$1,P121&gt;=$Z$7,$Z$1,P121&gt;=$Y$7,$Y$1,P121&gt;=$X$7,$X$1,P121&gt;=$W$7,$W$1,P121&lt;$W$2,$V$1),(IF(AND($N$2&gt;=$T$8,$N$2&lt;$U$8),_xlfn.IFS(P121&gt;=$AD$8,$AD$1,P121&gt;=$AC$8,$AC$1,P121&gt;=$AB$8,$AB$1,P121&gt;=$AA$8,$AA$1,P121&gt;=$Z$8,$Z$1,P121&gt;=$Y$8,$Y$1,P121&gt;=$X$8,$X$1,P121&gt;=$W$8,$W$1,P121&lt;$W$2,$V$1),(IF(AND($N$2&gt;=$T$9,$N$2&lt;$U$9),_xlfn.IFS(P121&gt;=$AD$9,$AD$1,P121&gt;=$AC$9,$AC$1,P121&gt;=$AB$9,$AB$1,P121&gt;=$AA$9,$AA$1,P121&gt;=$Z$9,$Z$1,P121&gt;=$Y$9,$Y$1,P121&gt;=$X$9,$X$1,P121&gt;=$W$9,$W$1),$W$1))))))))))))))),IF(AND($N$2&gt;=$T$2,$N$2&lt;=$U$2),IF(P121&gt;=$W$2,$W$1,$V$1),IF(AND($N$2&gt;=$T$3,$N$2&lt;$U$3),IF(P121&gt;=$W$3,$W$1,$V$1),IF(AND($N$2&gt;=$T$4,$N$2&lt;$U$4),IF(P121&gt;=$W$4,$W$1,$V$1),IF(AND($N$2&gt;=$T$5,$N$2&lt;$U$5),IF(P121&gt;=$W$5,$W$1,$V$1),IF(AND($N$2&gt;=$T$6,$N$2&lt;$U$6),IF(P121&gt;=$W$6,$W$1,$V$1),IF(AND($N$2&gt;=$T$7,$N$2&lt;$U$7),IF(P121&gt;=$W$7,$W$1,$V$1),IF(AND($N$2&gt;=$T$8,$N$2&lt;$U$8),IF(P121&gt;=$W$8,$W$1,$V$1),IF(AND($N$2&gt;=$T$9,$N$2&lt;$U$9),IF(P121&gt;=$W$9,$W$1,$V$1),""))))))))),"")</f>
        <v>#NAME?</v>
      </c>
      <c r="M121" s="9" t="e">
        <f t="array" aca="1" ref="M121" ca="1">IF(E121&lt;&gt;"",IF(AND(E121&lt;&gt;"GR",E121&gt;=40,J121&gt;=30),_xlfn.IFS(Q121&gt;=$AG$2,$AD$19,Q121&gt;=$AG$3,$AC$19,Q121&gt;=$AG$4,$AB$19,Q121&gt;=$AG$5,$AA$19,Q121&gt;=$AG$6,$Z$19,Q121&gt;=$AG$7,$Y$19,Q121&gt;=$AG$8,$X$19,Q121&gt;=$AG$9,$V$19),L121),"")</f>
        <v>#NAME?</v>
      </c>
      <c r="N121" s="9"/>
      <c r="O121" s="9"/>
      <c r="P121" s="9">
        <f t="shared" si="11"/>
        <v>50</v>
      </c>
      <c r="Q121" s="9">
        <f t="shared" si="12"/>
        <v>50</v>
      </c>
      <c r="R121" s="9">
        <f t="shared" si="13"/>
        <v>0.03</v>
      </c>
    </row>
    <row r="122" spans="1:18" x14ac:dyDescent="0.25">
      <c r="A122" s="3" t="s">
        <v>8</v>
      </c>
      <c r="B122" s="3">
        <v>121</v>
      </c>
      <c r="C122" s="3">
        <v>34</v>
      </c>
      <c r="D122" s="3" t="s">
        <v>34</v>
      </c>
      <c r="E122" s="3">
        <v>56</v>
      </c>
      <c r="F122" s="22">
        <f t="shared" si="14"/>
        <v>56</v>
      </c>
      <c r="G122" s="22">
        <f t="shared" si="15"/>
        <v>34</v>
      </c>
      <c r="H122" s="22">
        <f t="shared" si="16"/>
        <v>0</v>
      </c>
      <c r="I122" s="9">
        <f t="shared" si="17"/>
        <v>13.600000000000001</v>
      </c>
      <c r="J122" s="9">
        <f t="shared" si="9"/>
        <v>47.2</v>
      </c>
      <c r="K122" s="10">
        <f t="shared" si="10"/>
        <v>184.96000000000004</v>
      </c>
      <c r="L122" s="9" t="str">
        <f t="array" ref="L122">IF(D122&lt;&gt;"",IF(AND(H122&gt;=40,I122&gt;=30),IF(AND($N$2&gt;=$T$2,$N$2&lt;=$U$2),_xlfn.IFS(P122&gt;=$AD$2,$AD$1,P122&gt;=$AC$2,$AC$1,P122&gt;=$AB$2,$AB$1,P122&gt;=$AA$2,$AA$1,P122&gt;=$Z$2,$Z$1,P122&gt;=$Y$2,$Y$1,P122&gt;=$X$2,$X$1,P122&gt;=$W$2,$W$1,P122&lt;$W$2,$V$1),(IF(AND($N$2&gt;=$T$3,$N$2&lt;$U$3),_xlfn.IFS(P122&gt;=$AD$3,$AD$1,P122&gt;=$AC$3,$AC$1,P122&gt;=$AB$3,$AB$1,P122&gt;=$AA$3,$AA$1,P122&gt;=$Z$3,$Z$1,P122&gt;=$Y$3,$Y$1,P122&gt;=$X$3,$X$1,P122&gt;=$W$3,$W$1,P122&lt;$W$2,$V$1),(IF(AND($N$2&gt;=$T$4,$N$2&lt;$U$4),_xlfn.IFS(P122&gt;=$AD$4,$AD$1,P122&gt;=$AC$4,$AC$1,P122&gt;=$AB$4,$AB$1,P122&gt;=$AA$4,$AA$1,P122&gt;=$Z$4,$Z$1,P122&gt;=$Y$4,$Y$1,P122&gt;=$X$4,$X$1,P122&gt;=$W$4,$W$1,P122&lt;$W$2,$V$1),(IF(AND($N$2&gt;=$T$5,$N$2&lt;$U$5),_xlfn.IFS(P122&gt;=$AD$5,$AD$1,P122&gt;=$AC$5,$AC$1,P122&gt;=$AB$5,$AB$1,P122&gt;=$AA$5,$AA$1,P122&gt;=$Z$5,$Z$1,P122&gt;=$Y$5,$Y$1,P122&gt;=$X$5,$X$1,P122&gt;=$W$5,$W$1,P122&lt;$W$2,$V$1),(IF(AND($N$2&gt;=$T$6,$N$2&lt;$U$6),_xlfn.IFS(P122&gt;=$AD$6,$AD$1,P122&gt;=$AC$6,$AC$1,P122&gt;=$AB$6,$AB$1,P122&gt;=$AA$6,$AA$1,P122&gt;=$Z$6,$Z$1,P122&gt;=$Y$6,$Y$1,P122&gt;=$X$6,$X$1,P122&gt;=$W$6,$W$1,P122&lt;$W$2,$V$1),(IF(AND($N$2&gt;=$T$7,$N$2&lt;$U$7),_xlfn.IFS(P122&gt;=$AD$7,$AD$1,P122&gt;=$AC$7,$AC$1,P122&gt;=$AB$7,$AB$1,P122&gt;=$AA$7,$AA$1,P122&gt;=$Z$7,$Z$1,P122&gt;=$Y$7,$Y$1,P122&gt;=$X$7,$X$1,P122&gt;=$W$7,$W$1,P122&lt;$W$2,$V$1),(IF(AND($N$2&gt;=$T$8,$N$2&lt;$U$8),_xlfn.IFS(P122&gt;=$AD$8,$AD$1,P122&gt;=$AC$8,$AC$1,P122&gt;=$AB$8,$AB$1,P122&gt;=$AA$8,$AA$1,P122&gt;=$Z$8,$Z$1,P122&gt;=$Y$8,$Y$1,P122&gt;=$X$8,$X$1,P122&gt;=$W$8,$W$1,P122&lt;$W$2,$V$1),(IF(AND($N$2&gt;=$T$9,$N$2&lt;$U$9),_xlfn.IFS(P122&gt;=$AD$9,$AD$1,P122&gt;=$AC$9,$AC$1,P122&gt;=$AB$9,$AB$1,P122&gt;=$AA$9,$AA$1,P122&gt;=$Z$9,$Z$1,P122&gt;=$Y$9,$Y$1,P122&gt;=$X$9,$X$1,P122&gt;=$W$9,$W$1),$W$1))))))))))))))),IF(AND($N$2&gt;=$T$2,$N$2&lt;=$U$2),IF(P122&gt;=$W$2,$W$1,$V$1),IF(AND($N$2&gt;=$T$3,$N$2&lt;$U$3),IF(P122&gt;=$W$3,$W$1,$V$1),IF(AND($N$2&gt;=$T$4,$N$2&lt;$U$4),IF(P122&gt;=$W$4,$W$1,$V$1),IF(AND($N$2&gt;=$T$5,$N$2&lt;$U$5),IF(P122&gt;=$W$5,$W$1,$V$1),IF(AND($N$2&gt;=$T$6,$N$2&lt;$U$6),IF(P122&gt;=$W$6,$W$1,$V$1),IF(AND($N$2&gt;=$T$7,$N$2&lt;$U$7),IF(P122&gt;=$W$7,$W$1,$V$1),IF(AND($N$2&gt;=$T$8,$N$2&lt;$U$8),IF(P122&gt;=$W$8,$W$1,$V$1),IF(AND($N$2&gt;=$T$9,$N$2&lt;$U$9),IF(P122&gt;=$W$9,$W$1,$V$1),""))))))))),"")</f>
        <v>FF</v>
      </c>
      <c r="M122" s="9" t="e">
        <f t="array" aca="1" ref="M122" ca="1">IF(E122&lt;&gt;"",IF(AND(E122&lt;&gt;"GR",E122&gt;=40,J122&gt;=30),_xlfn.IFS(Q122&gt;=$AG$2,$AD$19,Q122&gt;=$AG$3,$AC$19,Q122&gt;=$AG$4,$AB$19,Q122&gt;=$AG$5,$AA$19,Q122&gt;=$AG$6,$Z$19,Q122&gt;=$AG$7,$Y$19,Q122&gt;=$AG$8,$X$19,Q122&gt;=$AG$9,$V$19),L122),"")</f>
        <v>#NAME?</v>
      </c>
      <c r="N122" s="9"/>
      <c r="O122" s="9"/>
      <c r="P122" s="9">
        <f t="shared" si="11"/>
        <v>27</v>
      </c>
      <c r="Q122" s="9">
        <f t="shared" si="12"/>
        <v>50</v>
      </c>
      <c r="R122" s="9">
        <f t="shared" si="13"/>
        <v>-2.27</v>
      </c>
    </row>
    <row r="123" spans="1:18" x14ac:dyDescent="0.25">
      <c r="A123" s="3" t="s">
        <v>8</v>
      </c>
      <c r="B123" s="3">
        <v>122</v>
      </c>
      <c r="C123" s="3">
        <v>35</v>
      </c>
      <c r="D123" s="3">
        <v>55</v>
      </c>
      <c r="E123" s="3" t="s">
        <v>34</v>
      </c>
      <c r="F123" s="22">
        <f t="shared" si="14"/>
        <v>55</v>
      </c>
      <c r="G123" s="22">
        <f t="shared" si="15"/>
        <v>35</v>
      </c>
      <c r="H123" s="22">
        <f t="shared" si="16"/>
        <v>55</v>
      </c>
      <c r="I123" s="9">
        <f t="shared" si="17"/>
        <v>47</v>
      </c>
      <c r="J123" s="9">
        <f t="shared" si="9"/>
        <v>47</v>
      </c>
      <c r="K123" s="10">
        <f t="shared" si="10"/>
        <v>2209</v>
      </c>
      <c r="L123" s="9" t="e">
        <f t="array" aca="1" ref="L123" ca="1">IF(D123&lt;&gt;"",IF(AND(H123&gt;=40,I123&gt;=30),IF(AND($N$2&gt;=$T$2,$N$2&lt;=$U$2),_xlfn.IFS(P123&gt;=$AD$2,$AD$1,P123&gt;=$AC$2,$AC$1,P123&gt;=$AB$2,$AB$1,P123&gt;=$AA$2,$AA$1,P123&gt;=$Z$2,$Z$1,P123&gt;=$Y$2,$Y$1,P123&gt;=$X$2,$X$1,P123&gt;=$W$2,$W$1,P123&lt;$W$2,$V$1),(IF(AND($N$2&gt;=$T$3,$N$2&lt;$U$3),_xlfn.IFS(P123&gt;=$AD$3,$AD$1,P123&gt;=$AC$3,$AC$1,P123&gt;=$AB$3,$AB$1,P123&gt;=$AA$3,$AA$1,P123&gt;=$Z$3,$Z$1,P123&gt;=$Y$3,$Y$1,P123&gt;=$X$3,$X$1,P123&gt;=$W$3,$W$1,P123&lt;$W$2,$V$1),(IF(AND($N$2&gt;=$T$4,$N$2&lt;$U$4),_xlfn.IFS(P123&gt;=$AD$4,$AD$1,P123&gt;=$AC$4,$AC$1,P123&gt;=$AB$4,$AB$1,P123&gt;=$AA$4,$AA$1,P123&gt;=$Z$4,$Z$1,P123&gt;=$Y$4,$Y$1,P123&gt;=$X$4,$X$1,P123&gt;=$W$4,$W$1,P123&lt;$W$2,$V$1),(IF(AND($N$2&gt;=$T$5,$N$2&lt;$U$5),_xlfn.IFS(P123&gt;=$AD$5,$AD$1,P123&gt;=$AC$5,$AC$1,P123&gt;=$AB$5,$AB$1,P123&gt;=$AA$5,$AA$1,P123&gt;=$Z$5,$Z$1,P123&gt;=$Y$5,$Y$1,P123&gt;=$X$5,$X$1,P123&gt;=$W$5,$W$1,P123&lt;$W$2,$V$1),(IF(AND($N$2&gt;=$T$6,$N$2&lt;$U$6),_xlfn.IFS(P123&gt;=$AD$6,$AD$1,P123&gt;=$AC$6,$AC$1,P123&gt;=$AB$6,$AB$1,P123&gt;=$AA$6,$AA$1,P123&gt;=$Z$6,$Z$1,P123&gt;=$Y$6,$Y$1,P123&gt;=$X$6,$X$1,P123&gt;=$W$6,$W$1,P123&lt;$W$2,$V$1),(IF(AND($N$2&gt;=$T$7,$N$2&lt;$U$7),_xlfn.IFS(P123&gt;=$AD$7,$AD$1,P123&gt;=$AC$7,$AC$1,P123&gt;=$AB$7,$AB$1,P123&gt;=$AA$7,$AA$1,P123&gt;=$Z$7,$Z$1,P123&gt;=$Y$7,$Y$1,P123&gt;=$X$7,$X$1,P123&gt;=$W$7,$W$1,P123&lt;$W$2,$V$1),(IF(AND($N$2&gt;=$T$8,$N$2&lt;$U$8),_xlfn.IFS(P123&gt;=$AD$8,$AD$1,P123&gt;=$AC$8,$AC$1,P123&gt;=$AB$8,$AB$1,P123&gt;=$AA$8,$AA$1,P123&gt;=$Z$8,$Z$1,P123&gt;=$Y$8,$Y$1,P123&gt;=$X$8,$X$1,P123&gt;=$W$8,$W$1,P123&lt;$W$2,$V$1),(IF(AND($N$2&gt;=$T$9,$N$2&lt;$U$9),_xlfn.IFS(P123&gt;=$AD$9,$AD$1,P123&gt;=$AC$9,$AC$1,P123&gt;=$AB$9,$AB$1,P123&gt;=$AA$9,$AA$1,P123&gt;=$Z$9,$Z$1,P123&gt;=$Y$9,$Y$1,P123&gt;=$X$9,$X$1,P123&gt;=$W$9,$W$1),$W$1))))))))))))))),IF(AND($N$2&gt;=$T$2,$N$2&lt;=$U$2),IF(P123&gt;=$W$2,$W$1,$V$1),IF(AND($N$2&gt;=$T$3,$N$2&lt;$U$3),IF(P123&gt;=$W$3,$W$1,$V$1),IF(AND($N$2&gt;=$T$4,$N$2&lt;$U$4),IF(P123&gt;=$W$4,$W$1,$V$1),IF(AND($N$2&gt;=$T$5,$N$2&lt;$U$5),IF(P123&gt;=$W$5,$W$1,$V$1),IF(AND($N$2&gt;=$T$6,$N$2&lt;$U$6),IF(P123&gt;=$W$6,$W$1,$V$1),IF(AND($N$2&gt;=$T$7,$N$2&lt;$U$7),IF(P123&gt;=$W$7,$W$1,$V$1),IF(AND($N$2&gt;=$T$8,$N$2&lt;$U$8),IF(P123&gt;=$W$8,$W$1,$V$1),IF(AND($N$2&gt;=$T$9,$N$2&lt;$U$9),IF(P123&gt;=$W$9,$W$1,$V$1),""))))))))),"")</f>
        <v>#NAME?</v>
      </c>
      <c r="M123" s="9" t="e">
        <f t="array" aca="1" ref="M123" ca="1">IF(E123&lt;&gt;"",IF(AND(E123&lt;&gt;"GR",E123&gt;=40,J123&gt;=30),_xlfn.IFS(Q123&gt;=$AG$2,$AD$19,Q123&gt;=$AG$3,$AC$19,Q123&gt;=$AG$4,$AB$19,Q123&gt;=$AG$5,$AA$19,Q123&gt;=$AG$6,$Z$19,Q123&gt;=$AG$7,$Y$19,Q123&gt;=$AG$8,$X$19,Q123&gt;=$AG$9,$V$19),L123),"")</f>
        <v>#NAME?</v>
      </c>
      <c r="N123" s="9"/>
      <c r="O123" s="9"/>
      <c r="P123" s="9">
        <f t="shared" si="11"/>
        <v>50</v>
      </c>
      <c r="Q123" s="9">
        <f t="shared" si="12"/>
        <v>50</v>
      </c>
      <c r="R123" s="9">
        <f t="shared" si="13"/>
        <v>0.02</v>
      </c>
    </row>
    <row r="124" spans="1:18" x14ac:dyDescent="0.25">
      <c r="A124" s="3" t="s">
        <v>8</v>
      </c>
      <c r="B124" s="3">
        <v>123</v>
      </c>
      <c r="C124" s="3">
        <v>20</v>
      </c>
      <c r="D124" s="3">
        <v>65</v>
      </c>
      <c r="E124" s="3" t="s">
        <v>34</v>
      </c>
      <c r="F124" s="22">
        <f t="shared" si="14"/>
        <v>65</v>
      </c>
      <c r="G124" s="22">
        <f t="shared" si="15"/>
        <v>20</v>
      </c>
      <c r="H124" s="22">
        <f t="shared" si="16"/>
        <v>65</v>
      </c>
      <c r="I124" s="9">
        <f t="shared" si="17"/>
        <v>47</v>
      </c>
      <c r="J124" s="9">
        <f t="shared" si="9"/>
        <v>47</v>
      </c>
      <c r="K124" s="10">
        <f t="shared" si="10"/>
        <v>2209</v>
      </c>
      <c r="L124" s="9" t="e">
        <f t="array" aca="1" ref="L124" ca="1">IF(D124&lt;&gt;"",IF(AND(H124&gt;=40,I124&gt;=30),IF(AND($N$2&gt;=$T$2,$N$2&lt;=$U$2),_xlfn.IFS(P124&gt;=$AD$2,$AD$1,P124&gt;=$AC$2,$AC$1,P124&gt;=$AB$2,$AB$1,P124&gt;=$AA$2,$AA$1,P124&gt;=$Z$2,$Z$1,P124&gt;=$Y$2,$Y$1,P124&gt;=$X$2,$X$1,P124&gt;=$W$2,$W$1,P124&lt;$W$2,$V$1),(IF(AND($N$2&gt;=$T$3,$N$2&lt;$U$3),_xlfn.IFS(P124&gt;=$AD$3,$AD$1,P124&gt;=$AC$3,$AC$1,P124&gt;=$AB$3,$AB$1,P124&gt;=$AA$3,$AA$1,P124&gt;=$Z$3,$Z$1,P124&gt;=$Y$3,$Y$1,P124&gt;=$X$3,$X$1,P124&gt;=$W$3,$W$1,P124&lt;$W$2,$V$1),(IF(AND($N$2&gt;=$T$4,$N$2&lt;$U$4),_xlfn.IFS(P124&gt;=$AD$4,$AD$1,P124&gt;=$AC$4,$AC$1,P124&gt;=$AB$4,$AB$1,P124&gt;=$AA$4,$AA$1,P124&gt;=$Z$4,$Z$1,P124&gt;=$Y$4,$Y$1,P124&gt;=$X$4,$X$1,P124&gt;=$W$4,$W$1,P124&lt;$W$2,$V$1),(IF(AND($N$2&gt;=$T$5,$N$2&lt;$U$5),_xlfn.IFS(P124&gt;=$AD$5,$AD$1,P124&gt;=$AC$5,$AC$1,P124&gt;=$AB$5,$AB$1,P124&gt;=$AA$5,$AA$1,P124&gt;=$Z$5,$Z$1,P124&gt;=$Y$5,$Y$1,P124&gt;=$X$5,$X$1,P124&gt;=$W$5,$W$1,P124&lt;$W$2,$V$1),(IF(AND($N$2&gt;=$T$6,$N$2&lt;$U$6),_xlfn.IFS(P124&gt;=$AD$6,$AD$1,P124&gt;=$AC$6,$AC$1,P124&gt;=$AB$6,$AB$1,P124&gt;=$AA$6,$AA$1,P124&gt;=$Z$6,$Z$1,P124&gt;=$Y$6,$Y$1,P124&gt;=$X$6,$X$1,P124&gt;=$W$6,$W$1,P124&lt;$W$2,$V$1),(IF(AND($N$2&gt;=$T$7,$N$2&lt;$U$7),_xlfn.IFS(P124&gt;=$AD$7,$AD$1,P124&gt;=$AC$7,$AC$1,P124&gt;=$AB$7,$AB$1,P124&gt;=$AA$7,$AA$1,P124&gt;=$Z$7,$Z$1,P124&gt;=$Y$7,$Y$1,P124&gt;=$X$7,$X$1,P124&gt;=$W$7,$W$1,P124&lt;$W$2,$V$1),(IF(AND($N$2&gt;=$T$8,$N$2&lt;$U$8),_xlfn.IFS(P124&gt;=$AD$8,$AD$1,P124&gt;=$AC$8,$AC$1,P124&gt;=$AB$8,$AB$1,P124&gt;=$AA$8,$AA$1,P124&gt;=$Z$8,$Z$1,P124&gt;=$Y$8,$Y$1,P124&gt;=$X$8,$X$1,P124&gt;=$W$8,$W$1,P124&lt;$W$2,$V$1),(IF(AND($N$2&gt;=$T$9,$N$2&lt;$U$9),_xlfn.IFS(P124&gt;=$AD$9,$AD$1,P124&gt;=$AC$9,$AC$1,P124&gt;=$AB$9,$AB$1,P124&gt;=$AA$9,$AA$1,P124&gt;=$Z$9,$Z$1,P124&gt;=$Y$9,$Y$1,P124&gt;=$X$9,$X$1,P124&gt;=$W$9,$W$1),$W$1))))))))))))))),IF(AND($N$2&gt;=$T$2,$N$2&lt;=$U$2),IF(P124&gt;=$W$2,$W$1,$V$1),IF(AND($N$2&gt;=$T$3,$N$2&lt;$U$3),IF(P124&gt;=$W$3,$W$1,$V$1),IF(AND($N$2&gt;=$T$4,$N$2&lt;$U$4),IF(P124&gt;=$W$4,$W$1,$V$1),IF(AND($N$2&gt;=$T$5,$N$2&lt;$U$5),IF(P124&gt;=$W$5,$W$1,$V$1),IF(AND($N$2&gt;=$T$6,$N$2&lt;$U$6),IF(P124&gt;=$W$6,$W$1,$V$1),IF(AND($N$2&gt;=$T$7,$N$2&lt;$U$7),IF(P124&gt;=$W$7,$W$1,$V$1),IF(AND($N$2&gt;=$T$8,$N$2&lt;$U$8),IF(P124&gt;=$W$8,$W$1,$V$1),IF(AND($N$2&gt;=$T$9,$N$2&lt;$U$9),IF(P124&gt;=$W$9,$W$1,$V$1),""))))))))),"")</f>
        <v>#NAME?</v>
      </c>
      <c r="M124" s="9" t="e">
        <f t="array" aca="1" ref="M124" ca="1">IF(E124&lt;&gt;"",IF(AND(E124&lt;&gt;"GR",E124&gt;=40,J124&gt;=30),_xlfn.IFS(Q124&gt;=$AG$2,$AD$19,Q124&gt;=$AG$3,$AC$19,Q124&gt;=$AG$4,$AB$19,Q124&gt;=$AG$5,$AA$19,Q124&gt;=$AG$6,$Z$19,Q124&gt;=$AG$7,$Y$19,Q124&gt;=$AG$8,$X$19,Q124&gt;=$AG$9,$V$19),L124),"")</f>
        <v>#NAME?</v>
      </c>
      <c r="N124" s="9"/>
      <c r="O124" s="9"/>
      <c r="P124" s="9">
        <f t="shared" si="11"/>
        <v>50</v>
      </c>
      <c r="Q124" s="9">
        <f t="shared" si="12"/>
        <v>50</v>
      </c>
      <c r="R124" s="9">
        <f t="shared" si="13"/>
        <v>0.02</v>
      </c>
    </row>
    <row r="125" spans="1:18" x14ac:dyDescent="0.25">
      <c r="A125" s="3" t="s">
        <v>8</v>
      </c>
      <c r="B125" s="3">
        <v>124</v>
      </c>
      <c r="C125" s="3">
        <v>36</v>
      </c>
      <c r="D125" s="3">
        <v>30</v>
      </c>
      <c r="E125" s="3">
        <v>54</v>
      </c>
      <c r="F125" s="22">
        <f t="shared" si="14"/>
        <v>54</v>
      </c>
      <c r="G125" s="22">
        <f t="shared" si="15"/>
        <v>36</v>
      </c>
      <c r="H125" s="22">
        <f t="shared" si="16"/>
        <v>30</v>
      </c>
      <c r="I125" s="9">
        <f t="shared" si="17"/>
        <v>32.4</v>
      </c>
      <c r="J125" s="9">
        <f t="shared" si="9"/>
        <v>46.8</v>
      </c>
      <c r="K125" s="10">
        <f t="shared" si="10"/>
        <v>1049.76</v>
      </c>
      <c r="L125" s="9" t="str">
        <f t="array" ref="L125">IF(D125&lt;&gt;"",IF(AND(H125&gt;=40,I125&gt;=30),IF(AND($N$2&gt;=$T$2,$N$2&lt;=$U$2),_xlfn.IFS(P125&gt;=$AD$2,$AD$1,P125&gt;=$AC$2,$AC$1,P125&gt;=$AB$2,$AB$1,P125&gt;=$AA$2,$AA$1,P125&gt;=$Z$2,$Z$1,P125&gt;=$Y$2,$Y$1,P125&gt;=$X$2,$X$1,P125&gt;=$W$2,$W$1,P125&lt;$W$2,$V$1),(IF(AND($N$2&gt;=$T$3,$N$2&lt;$U$3),_xlfn.IFS(P125&gt;=$AD$3,$AD$1,P125&gt;=$AC$3,$AC$1,P125&gt;=$AB$3,$AB$1,P125&gt;=$AA$3,$AA$1,P125&gt;=$Z$3,$Z$1,P125&gt;=$Y$3,$Y$1,P125&gt;=$X$3,$X$1,P125&gt;=$W$3,$W$1,P125&lt;$W$2,$V$1),(IF(AND($N$2&gt;=$T$4,$N$2&lt;$U$4),_xlfn.IFS(P125&gt;=$AD$4,$AD$1,P125&gt;=$AC$4,$AC$1,P125&gt;=$AB$4,$AB$1,P125&gt;=$AA$4,$AA$1,P125&gt;=$Z$4,$Z$1,P125&gt;=$Y$4,$Y$1,P125&gt;=$X$4,$X$1,P125&gt;=$W$4,$W$1,P125&lt;$W$2,$V$1),(IF(AND($N$2&gt;=$T$5,$N$2&lt;$U$5),_xlfn.IFS(P125&gt;=$AD$5,$AD$1,P125&gt;=$AC$5,$AC$1,P125&gt;=$AB$5,$AB$1,P125&gt;=$AA$5,$AA$1,P125&gt;=$Z$5,$Z$1,P125&gt;=$Y$5,$Y$1,P125&gt;=$X$5,$X$1,P125&gt;=$W$5,$W$1,P125&lt;$W$2,$V$1),(IF(AND($N$2&gt;=$T$6,$N$2&lt;$U$6),_xlfn.IFS(P125&gt;=$AD$6,$AD$1,P125&gt;=$AC$6,$AC$1,P125&gt;=$AB$6,$AB$1,P125&gt;=$AA$6,$AA$1,P125&gt;=$Z$6,$Z$1,P125&gt;=$Y$6,$Y$1,P125&gt;=$X$6,$X$1,P125&gt;=$W$6,$W$1,P125&lt;$W$2,$V$1),(IF(AND($N$2&gt;=$T$7,$N$2&lt;$U$7),_xlfn.IFS(P125&gt;=$AD$7,$AD$1,P125&gt;=$AC$7,$AC$1,P125&gt;=$AB$7,$AB$1,P125&gt;=$AA$7,$AA$1,P125&gt;=$Z$7,$Z$1,P125&gt;=$Y$7,$Y$1,P125&gt;=$X$7,$X$1,P125&gt;=$W$7,$W$1,P125&lt;$W$2,$V$1),(IF(AND($N$2&gt;=$T$8,$N$2&lt;$U$8),_xlfn.IFS(P125&gt;=$AD$8,$AD$1,P125&gt;=$AC$8,$AC$1,P125&gt;=$AB$8,$AB$1,P125&gt;=$AA$8,$AA$1,P125&gt;=$Z$8,$Z$1,P125&gt;=$Y$8,$Y$1,P125&gt;=$X$8,$X$1,P125&gt;=$W$8,$W$1,P125&lt;$W$2,$V$1),(IF(AND($N$2&gt;=$T$9,$N$2&lt;$U$9),_xlfn.IFS(P125&gt;=$AD$9,$AD$1,P125&gt;=$AC$9,$AC$1,P125&gt;=$AB$9,$AB$1,P125&gt;=$AA$9,$AA$1,P125&gt;=$Z$9,$Z$1,P125&gt;=$Y$9,$Y$1,P125&gt;=$X$9,$X$1,P125&gt;=$W$9,$W$1),$W$1))))))))))))))),IF(AND($N$2&gt;=$T$2,$N$2&lt;=$U$2),IF(P125&gt;=$W$2,$W$1,$V$1),IF(AND($N$2&gt;=$T$3,$N$2&lt;$U$3),IF(P125&gt;=$W$3,$W$1,$V$1),IF(AND($N$2&gt;=$T$4,$N$2&lt;$U$4),IF(P125&gt;=$W$4,$W$1,$V$1),IF(AND($N$2&gt;=$T$5,$N$2&lt;$U$5),IF(P125&gt;=$W$5,$W$1,$V$1),IF(AND($N$2&gt;=$T$6,$N$2&lt;$U$6),IF(P125&gt;=$W$6,$W$1,$V$1),IF(AND($N$2&gt;=$T$7,$N$2&lt;$U$7),IF(P125&gt;=$W$7,$W$1,$V$1),IF(AND($N$2&gt;=$T$8,$N$2&lt;$U$8),IF(P125&gt;=$W$8,$W$1,$V$1),IF(AND($N$2&gt;=$T$9,$N$2&lt;$U$9),IF(P125&gt;=$W$9,$W$1,$V$1),""))))))))),"")</f>
        <v>FD</v>
      </c>
      <c r="M125" s="9" t="e">
        <f t="array" aca="1" ref="M125" ca="1">IF(E125&lt;&gt;"",IF(AND(E125&lt;&gt;"GR",E125&gt;=40,J125&gt;=30),_xlfn.IFS(Q125&gt;=$AG$2,$AD$19,Q125&gt;=$AG$3,$AC$19,Q125&gt;=$AG$4,$AB$19,Q125&gt;=$AG$5,$AA$19,Q125&gt;=$AG$6,$Z$19,Q125&gt;=$AG$7,$Y$19,Q125&gt;=$AG$8,$X$19,Q125&gt;=$AG$9,$V$19),L125),"")</f>
        <v>#NAME?</v>
      </c>
      <c r="N125" s="9"/>
      <c r="O125" s="9"/>
      <c r="P125" s="9">
        <f t="shared" si="11"/>
        <v>40</v>
      </c>
      <c r="Q125" s="9">
        <f t="shared" si="12"/>
        <v>50</v>
      </c>
      <c r="R125" s="9">
        <f t="shared" si="13"/>
        <v>-0.98</v>
      </c>
    </row>
    <row r="126" spans="1:18" x14ac:dyDescent="0.25">
      <c r="A126" s="3" t="s">
        <v>8</v>
      </c>
      <c r="B126" s="3">
        <v>125</v>
      </c>
      <c r="C126" s="3">
        <v>42</v>
      </c>
      <c r="D126" s="3">
        <v>50</v>
      </c>
      <c r="E126" s="3" t="s">
        <v>34</v>
      </c>
      <c r="F126" s="22">
        <f t="shared" si="14"/>
        <v>50</v>
      </c>
      <c r="G126" s="22">
        <f t="shared" si="15"/>
        <v>42</v>
      </c>
      <c r="H126" s="22">
        <f t="shared" si="16"/>
        <v>50</v>
      </c>
      <c r="I126" s="9">
        <f t="shared" si="17"/>
        <v>46.8</v>
      </c>
      <c r="J126" s="9">
        <f t="shared" si="9"/>
        <v>46.8</v>
      </c>
      <c r="K126" s="10">
        <f t="shared" si="10"/>
        <v>2190.2399999999998</v>
      </c>
      <c r="L126" s="9" t="e">
        <f t="array" aca="1" ref="L126" ca="1">IF(D126&lt;&gt;"",IF(AND(H126&gt;=40,I126&gt;=30),IF(AND($N$2&gt;=$T$2,$N$2&lt;=$U$2),_xlfn.IFS(P126&gt;=$AD$2,$AD$1,P126&gt;=$AC$2,$AC$1,P126&gt;=$AB$2,$AB$1,P126&gt;=$AA$2,$AA$1,P126&gt;=$Z$2,$Z$1,P126&gt;=$Y$2,$Y$1,P126&gt;=$X$2,$X$1,P126&gt;=$W$2,$W$1,P126&lt;$W$2,$V$1),(IF(AND($N$2&gt;=$T$3,$N$2&lt;$U$3),_xlfn.IFS(P126&gt;=$AD$3,$AD$1,P126&gt;=$AC$3,$AC$1,P126&gt;=$AB$3,$AB$1,P126&gt;=$AA$3,$AA$1,P126&gt;=$Z$3,$Z$1,P126&gt;=$Y$3,$Y$1,P126&gt;=$X$3,$X$1,P126&gt;=$W$3,$W$1,P126&lt;$W$2,$V$1),(IF(AND($N$2&gt;=$T$4,$N$2&lt;$U$4),_xlfn.IFS(P126&gt;=$AD$4,$AD$1,P126&gt;=$AC$4,$AC$1,P126&gt;=$AB$4,$AB$1,P126&gt;=$AA$4,$AA$1,P126&gt;=$Z$4,$Z$1,P126&gt;=$Y$4,$Y$1,P126&gt;=$X$4,$X$1,P126&gt;=$W$4,$W$1,P126&lt;$W$2,$V$1),(IF(AND($N$2&gt;=$T$5,$N$2&lt;$U$5),_xlfn.IFS(P126&gt;=$AD$5,$AD$1,P126&gt;=$AC$5,$AC$1,P126&gt;=$AB$5,$AB$1,P126&gt;=$AA$5,$AA$1,P126&gt;=$Z$5,$Z$1,P126&gt;=$Y$5,$Y$1,P126&gt;=$X$5,$X$1,P126&gt;=$W$5,$W$1,P126&lt;$W$2,$V$1),(IF(AND($N$2&gt;=$T$6,$N$2&lt;$U$6),_xlfn.IFS(P126&gt;=$AD$6,$AD$1,P126&gt;=$AC$6,$AC$1,P126&gt;=$AB$6,$AB$1,P126&gt;=$AA$6,$AA$1,P126&gt;=$Z$6,$Z$1,P126&gt;=$Y$6,$Y$1,P126&gt;=$X$6,$X$1,P126&gt;=$W$6,$W$1,P126&lt;$W$2,$V$1),(IF(AND($N$2&gt;=$T$7,$N$2&lt;$U$7),_xlfn.IFS(P126&gt;=$AD$7,$AD$1,P126&gt;=$AC$7,$AC$1,P126&gt;=$AB$7,$AB$1,P126&gt;=$AA$7,$AA$1,P126&gt;=$Z$7,$Z$1,P126&gt;=$Y$7,$Y$1,P126&gt;=$X$7,$X$1,P126&gt;=$W$7,$W$1,P126&lt;$W$2,$V$1),(IF(AND($N$2&gt;=$T$8,$N$2&lt;$U$8),_xlfn.IFS(P126&gt;=$AD$8,$AD$1,P126&gt;=$AC$8,$AC$1,P126&gt;=$AB$8,$AB$1,P126&gt;=$AA$8,$AA$1,P126&gt;=$Z$8,$Z$1,P126&gt;=$Y$8,$Y$1,P126&gt;=$X$8,$X$1,P126&gt;=$W$8,$W$1,P126&lt;$W$2,$V$1),(IF(AND($N$2&gt;=$T$9,$N$2&lt;$U$9),_xlfn.IFS(P126&gt;=$AD$9,$AD$1,P126&gt;=$AC$9,$AC$1,P126&gt;=$AB$9,$AB$1,P126&gt;=$AA$9,$AA$1,P126&gt;=$Z$9,$Z$1,P126&gt;=$Y$9,$Y$1,P126&gt;=$X$9,$X$1,P126&gt;=$W$9,$W$1),$W$1))))))))))))))),IF(AND($N$2&gt;=$T$2,$N$2&lt;=$U$2),IF(P126&gt;=$W$2,$W$1,$V$1),IF(AND($N$2&gt;=$T$3,$N$2&lt;$U$3),IF(P126&gt;=$W$3,$W$1,$V$1),IF(AND($N$2&gt;=$T$4,$N$2&lt;$U$4),IF(P126&gt;=$W$4,$W$1,$V$1),IF(AND($N$2&gt;=$T$5,$N$2&lt;$U$5),IF(P126&gt;=$W$5,$W$1,$V$1),IF(AND($N$2&gt;=$T$6,$N$2&lt;$U$6),IF(P126&gt;=$W$6,$W$1,$V$1),IF(AND($N$2&gt;=$T$7,$N$2&lt;$U$7),IF(P126&gt;=$W$7,$W$1,$V$1),IF(AND($N$2&gt;=$T$8,$N$2&lt;$U$8),IF(P126&gt;=$W$8,$W$1,$V$1),IF(AND($N$2&gt;=$T$9,$N$2&lt;$U$9),IF(P126&gt;=$W$9,$W$1,$V$1),""))))))))),"")</f>
        <v>#NAME?</v>
      </c>
      <c r="M126" s="9" t="e">
        <f t="array" aca="1" ref="M126" ca="1">IF(E126&lt;&gt;"",IF(AND(E126&lt;&gt;"GR",E126&gt;=40,J126&gt;=30),_xlfn.IFS(Q126&gt;=$AG$2,$AD$19,Q126&gt;=$AG$3,$AC$19,Q126&gt;=$AG$4,$AB$19,Q126&gt;=$AG$5,$AA$19,Q126&gt;=$AG$6,$Z$19,Q126&gt;=$AG$7,$Y$19,Q126&gt;=$AG$8,$X$19,Q126&gt;=$AG$9,$V$19),L126),"")</f>
        <v>#NAME?</v>
      </c>
      <c r="N126" s="9"/>
      <c r="O126" s="9"/>
      <c r="P126" s="9">
        <f t="shared" si="11"/>
        <v>50</v>
      </c>
      <c r="Q126" s="9">
        <f t="shared" si="12"/>
        <v>50</v>
      </c>
      <c r="R126" s="9">
        <f t="shared" si="13"/>
        <v>0.01</v>
      </c>
    </row>
    <row r="127" spans="1:18" x14ac:dyDescent="0.25">
      <c r="A127" s="3" t="s">
        <v>8</v>
      </c>
      <c r="B127" s="3">
        <v>126</v>
      </c>
      <c r="C127" s="3">
        <v>21</v>
      </c>
      <c r="D127" s="3">
        <v>64</v>
      </c>
      <c r="E127" s="3" t="s">
        <v>34</v>
      </c>
      <c r="F127" s="22">
        <f t="shared" si="14"/>
        <v>64</v>
      </c>
      <c r="G127" s="22">
        <f t="shared" si="15"/>
        <v>21</v>
      </c>
      <c r="H127" s="22">
        <f t="shared" si="16"/>
        <v>64</v>
      </c>
      <c r="I127" s="9">
        <f t="shared" si="17"/>
        <v>46.8</v>
      </c>
      <c r="J127" s="9">
        <f t="shared" si="9"/>
        <v>46.8</v>
      </c>
      <c r="K127" s="10">
        <f t="shared" si="10"/>
        <v>2190.2399999999998</v>
      </c>
      <c r="L127" s="9" t="e">
        <f t="array" aca="1" ref="L127" ca="1">IF(D127&lt;&gt;"",IF(AND(H127&gt;=40,I127&gt;=30),IF(AND($N$2&gt;=$T$2,$N$2&lt;=$U$2),_xlfn.IFS(P127&gt;=$AD$2,$AD$1,P127&gt;=$AC$2,$AC$1,P127&gt;=$AB$2,$AB$1,P127&gt;=$AA$2,$AA$1,P127&gt;=$Z$2,$Z$1,P127&gt;=$Y$2,$Y$1,P127&gt;=$X$2,$X$1,P127&gt;=$W$2,$W$1,P127&lt;$W$2,$V$1),(IF(AND($N$2&gt;=$T$3,$N$2&lt;$U$3),_xlfn.IFS(P127&gt;=$AD$3,$AD$1,P127&gt;=$AC$3,$AC$1,P127&gt;=$AB$3,$AB$1,P127&gt;=$AA$3,$AA$1,P127&gt;=$Z$3,$Z$1,P127&gt;=$Y$3,$Y$1,P127&gt;=$X$3,$X$1,P127&gt;=$W$3,$W$1,P127&lt;$W$2,$V$1),(IF(AND($N$2&gt;=$T$4,$N$2&lt;$U$4),_xlfn.IFS(P127&gt;=$AD$4,$AD$1,P127&gt;=$AC$4,$AC$1,P127&gt;=$AB$4,$AB$1,P127&gt;=$AA$4,$AA$1,P127&gt;=$Z$4,$Z$1,P127&gt;=$Y$4,$Y$1,P127&gt;=$X$4,$X$1,P127&gt;=$W$4,$W$1,P127&lt;$W$2,$V$1),(IF(AND($N$2&gt;=$T$5,$N$2&lt;$U$5),_xlfn.IFS(P127&gt;=$AD$5,$AD$1,P127&gt;=$AC$5,$AC$1,P127&gt;=$AB$5,$AB$1,P127&gt;=$AA$5,$AA$1,P127&gt;=$Z$5,$Z$1,P127&gt;=$Y$5,$Y$1,P127&gt;=$X$5,$X$1,P127&gt;=$W$5,$W$1,P127&lt;$W$2,$V$1),(IF(AND($N$2&gt;=$T$6,$N$2&lt;$U$6),_xlfn.IFS(P127&gt;=$AD$6,$AD$1,P127&gt;=$AC$6,$AC$1,P127&gt;=$AB$6,$AB$1,P127&gt;=$AA$6,$AA$1,P127&gt;=$Z$6,$Z$1,P127&gt;=$Y$6,$Y$1,P127&gt;=$X$6,$X$1,P127&gt;=$W$6,$W$1,P127&lt;$W$2,$V$1),(IF(AND($N$2&gt;=$T$7,$N$2&lt;$U$7),_xlfn.IFS(P127&gt;=$AD$7,$AD$1,P127&gt;=$AC$7,$AC$1,P127&gt;=$AB$7,$AB$1,P127&gt;=$AA$7,$AA$1,P127&gt;=$Z$7,$Z$1,P127&gt;=$Y$7,$Y$1,P127&gt;=$X$7,$X$1,P127&gt;=$W$7,$W$1,P127&lt;$W$2,$V$1),(IF(AND($N$2&gt;=$T$8,$N$2&lt;$U$8),_xlfn.IFS(P127&gt;=$AD$8,$AD$1,P127&gt;=$AC$8,$AC$1,P127&gt;=$AB$8,$AB$1,P127&gt;=$AA$8,$AA$1,P127&gt;=$Z$8,$Z$1,P127&gt;=$Y$8,$Y$1,P127&gt;=$X$8,$X$1,P127&gt;=$W$8,$W$1,P127&lt;$W$2,$V$1),(IF(AND($N$2&gt;=$T$9,$N$2&lt;$U$9),_xlfn.IFS(P127&gt;=$AD$9,$AD$1,P127&gt;=$AC$9,$AC$1,P127&gt;=$AB$9,$AB$1,P127&gt;=$AA$9,$AA$1,P127&gt;=$Z$9,$Z$1,P127&gt;=$Y$9,$Y$1,P127&gt;=$X$9,$X$1,P127&gt;=$W$9,$W$1),$W$1))))))))))))))),IF(AND($N$2&gt;=$T$2,$N$2&lt;=$U$2),IF(P127&gt;=$W$2,$W$1,$V$1),IF(AND($N$2&gt;=$T$3,$N$2&lt;$U$3),IF(P127&gt;=$W$3,$W$1,$V$1),IF(AND($N$2&gt;=$T$4,$N$2&lt;$U$4),IF(P127&gt;=$W$4,$W$1,$V$1),IF(AND($N$2&gt;=$T$5,$N$2&lt;$U$5),IF(P127&gt;=$W$5,$W$1,$V$1),IF(AND($N$2&gt;=$T$6,$N$2&lt;$U$6),IF(P127&gt;=$W$6,$W$1,$V$1),IF(AND($N$2&gt;=$T$7,$N$2&lt;$U$7),IF(P127&gt;=$W$7,$W$1,$V$1),IF(AND($N$2&gt;=$T$8,$N$2&lt;$U$8),IF(P127&gt;=$W$8,$W$1,$V$1),IF(AND($N$2&gt;=$T$9,$N$2&lt;$U$9),IF(P127&gt;=$W$9,$W$1,$V$1),""))))))))),"")</f>
        <v>#NAME?</v>
      </c>
      <c r="M127" s="9" t="e">
        <f t="array" aca="1" ref="M127" ca="1">IF(E127&lt;&gt;"",IF(AND(E127&lt;&gt;"GR",E127&gt;=40,J127&gt;=30),_xlfn.IFS(Q127&gt;=$AG$2,$AD$19,Q127&gt;=$AG$3,$AC$19,Q127&gt;=$AG$4,$AB$19,Q127&gt;=$AG$5,$AA$19,Q127&gt;=$AG$6,$Z$19,Q127&gt;=$AG$7,$Y$19,Q127&gt;=$AG$8,$X$19,Q127&gt;=$AG$9,$V$19),L127),"")</f>
        <v>#NAME?</v>
      </c>
      <c r="N127" s="9"/>
      <c r="O127" s="9"/>
      <c r="P127" s="9">
        <f t="shared" si="11"/>
        <v>50</v>
      </c>
      <c r="Q127" s="9">
        <f t="shared" si="12"/>
        <v>50</v>
      </c>
      <c r="R127" s="9">
        <f t="shared" si="13"/>
        <v>0.01</v>
      </c>
    </row>
    <row r="128" spans="1:18" x14ac:dyDescent="0.25">
      <c r="A128" s="3" t="s">
        <v>8</v>
      </c>
      <c r="B128" s="3">
        <v>127</v>
      </c>
      <c r="C128" s="3">
        <v>35</v>
      </c>
      <c r="D128" s="3">
        <v>54</v>
      </c>
      <c r="E128" s="3" t="s">
        <v>34</v>
      </c>
      <c r="F128" s="22">
        <f t="shared" si="14"/>
        <v>54</v>
      </c>
      <c r="G128" s="22">
        <f t="shared" si="15"/>
        <v>35</v>
      </c>
      <c r="H128" s="22">
        <f t="shared" si="16"/>
        <v>54</v>
      </c>
      <c r="I128" s="9">
        <f t="shared" si="17"/>
        <v>46.4</v>
      </c>
      <c r="J128" s="9">
        <f t="shared" si="9"/>
        <v>46.4</v>
      </c>
      <c r="K128" s="10">
        <f t="shared" si="10"/>
        <v>2152.96</v>
      </c>
      <c r="L128" s="9" t="e">
        <f t="array" aca="1" ref="L128" ca="1">IF(D128&lt;&gt;"",IF(AND(H128&gt;=40,I128&gt;=30),IF(AND($N$2&gt;=$T$2,$N$2&lt;=$U$2),_xlfn.IFS(P128&gt;=$AD$2,$AD$1,P128&gt;=$AC$2,$AC$1,P128&gt;=$AB$2,$AB$1,P128&gt;=$AA$2,$AA$1,P128&gt;=$Z$2,$Z$1,P128&gt;=$Y$2,$Y$1,P128&gt;=$X$2,$X$1,P128&gt;=$W$2,$W$1,P128&lt;$W$2,$V$1),(IF(AND($N$2&gt;=$T$3,$N$2&lt;$U$3),_xlfn.IFS(P128&gt;=$AD$3,$AD$1,P128&gt;=$AC$3,$AC$1,P128&gt;=$AB$3,$AB$1,P128&gt;=$AA$3,$AA$1,P128&gt;=$Z$3,$Z$1,P128&gt;=$Y$3,$Y$1,P128&gt;=$X$3,$X$1,P128&gt;=$W$3,$W$1,P128&lt;$W$2,$V$1),(IF(AND($N$2&gt;=$T$4,$N$2&lt;$U$4),_xlfn.IFS(P128&gt;=$AD$4,$AD$1,P128&gt;=$AC$4,$AC$1,P128&gt;=$AB$4,$AB$1,P128&gt;=$AA$4,$AA$1,P128&gt;=$Z$4,$Z$1,P128&gt;=$Y$4,$Y$1,P128&gt;=$X$4,$X$1,P128&gt;=$W$4,$W$1,P128&lt;$W$2,$V$1),(IF(AND($N$2&gt;=$T$5,$N$2&lt;$U$5),_xlfn.IFS(P128&gt;=$AD$5,$AD$1,P128&gt;=$AC$5,$AC$1,P128&gt;=$AB$5,$AB$1,P128&gt;=$AA$5,$AA$1,P128&gt;=$Z$5,$Z$1,P128&gt;=$Y$5,$Y$1,P128&gt;=$X$5,$X$1,P128&gt;=$W$5,$W$1,P128&lt;$W$2,$V$1),(IF(AND($N$2&gt;=$T$6,$N$2&lt;$U$6),_xlfn.IFS(P128&gt;=$AD$6,$AD$1,P128&gt;=$AC$6,$AC$1,P128&gt;=$AB$6,$AB$1,P128&gt;=$AA$6,$AA$1,P128&gt;=$Z$6,$Z$1,P128&gt;=$Y$6,$Y$1,P128&gt;=$X$6,$X$1,P128&gt;=$W$6,$W$1,P128&lt;$W$2,$V$1),(IF(AND($N$2&gt;=$T$7,$N$2&lt;$U$7),_xlfn.IFS(P128&gt;=$AD$7,$AD$1,P128&gt;=$AC$7,$AC$1,P128&gt;=$AB$7,$AB$1,P128&gt;=$AA$7,$AA$1,P128&gt;=$Z$7,$Z$1,P128&gt;=$Y$7,$Y$1,P128&gt;=$X$7,$X$1,P128&gt;=$W$7,$W$1,P128&lt;$W$2,$V$1),(IF(AND($N$2&gt;=$T$8,$N$2&lt;$U$8),_xlfn.IFS(P128&gt;=$AD$8,$AD$1,P128&gt;=$AC$8,$AC$1,P128&gt;=$AB$8,$AB$1,P128&gt;=$AA$8,$AA$1,P128&gt;=$Z$8,$Z$1,P128&gt;=$Y$8,$Y$1,P128&gt;=$X$8,$X$1,P128&gt;=$W$8,$W$1,P128&lt;$W$2,$V$1),(IF(AND($N$2&gt;=$T$9,$N$2&lt;$U$9),_xlfn.IFS(P128&gt;=$AD$9,$AD$1,P128&gt;=$AC$9,$AC$1,P128&gt;=$AB$9,$AB$1,P128&gt;=$AA$9,$AA$1,P128&gt;=$Z$9,$Z$1,P128&gt;=$Y$9,$Y$1,P128&gt;=$X$9,$X$1,P128&gt;=$W$9,$W$1),$W$1))))))))))))))),IF(AND($N$2&gt;=$T$2,$N$2&lt;=$U$2),IF(P128&gt;=$W$2,$W$1,$V$1),IF(AND($N$2&gt;=$T$3,$N$2&lt;$U$3),IF(P128&gt;=$W$3,$W$1,$V$1),IF(AND($N$2&gt;=$T$4,$N$2&lt;$U$4),IF(P128&gt;=$W$4,$W$1,$V$1),IF(AND($N$2&gt;=$T$5,$N$2&lt;$U$5),IF(P128&gt;=$W$5,$W$1,$V$1),IF(AND($N$2&gt;=$T$6,$N$2&lt;$U$6),IF(P128&gt;=$W$6,$W$1,$V$1),IF(AND($N$2&gt;=$T$7,$N$2&lt;$U$7),IF(P128&gt;=$W$7,$W$1,$V$1),IF(AND($N$2&gt;=$T$8,$N$2&lt;$U$8),IF(P128&gt;=$W$8,$W$1,$V$1),IF(AND($N$2&gt;=$T$9,$N$2&lt;$U$9),IF(P128&gt;=$W$9,$W$1,$V$1),""))))))))),"")</f>
        <v>#NAME?</v>
      </c>
      <c r="M128" s="9" t="e">
        <f t="array" aca="1" ref="M128" ca="1">IF(E128&lt;&gt;"",IF(AND(E128&lt;&gt;"GR",E128&gt;=40,J128&gt;=30),_xlfn.IFS(Q128&gt;=$AG$2,$AD$19,Q128&gt;=$AG$3,$AC$19,Q128&gt;=$AG$4,$AB$19,Q128&gt;=$AG$5,$AA$19,Q128&gt;=$AG$6,$Z$19,Q128&gt;=$AG$7,$Y$19,Q128&gt;=$AG$8,$X$19,Q128&gt;=$AG$9,$V$19),L128),"")</f>
        <v>#NAME?</v>
      </c>
      <c r="N128" s="9"/>
      <c r="O128" s="9"/>
      <c r="P128" s="9">
        <f t="shared" si="11"/>
        <v>50</v>
      </c>
      <c r="Q128" s="9">
        <f t="shared" si="12"/>
        <v>50</v>
      </c>
      <c r="R128" s="9">
        <f t="shared" si="13"/>
        <v>-0.02</v>
      </c>
    </row>
    <row r="129" spans="1:18" x14ac:dyDescent="0.25">
      <c r="A129" s="3" t="s">
        <v>8</v>
      </c>
      <c r="B129" s="3">
        <v>128</v>
      </c>
      <c r="C129" s="3">
        <v>18</v>
      </c>
      <c r="D129" s="3">
        <v>65</v>
      </c>
      <c r="E129" s="3" t="s">
        <v>34</v>
      </c>
      <c r="F129" s="22">
        <f t="shared" si="14"/>
        <v>65</v>
      </c>
      <c r="G129" s="22">
        <f t="shared" si="15"/>
        <v>18</v>
      </c>
      <c r="H129" s="22">
        <f t="shared" si="16"/>
        <v>65</v>
      </c>
      <c r="I129" s="9">
        <f t="shared" si="17"/>
        <v>46.2</v>
      </c>
      <c r="J129" s="9">
        <f t="shared" si="9"/>
        <v>46.2</v>
      </c>
      <c r="K129" s="10">
        <f t="shared" si="10"/>
        <v>2134.44</v>
      </c>
      <c r="L129" s="9" t="e">
        <f t="array" aca="1" ref="L129" ca="1">IF(D129&lt;&gt;"",IF(AND(H129&gt;=40,I129&gt;=30),IF(AND($N$2&gt;=$T$2,$N$2&lt;=$U$2),_xlfn.IFS(P129&gt;=$AD$2,$AD$1,P129&gt;=$AC$2,$AC$1,P129&gt;=$AB$2,$AB$1,P129&gt;=$AA$2,$AA$1,P129&gt;=$Z$2,$Z$1,P129&gt;=$Y$2,$Y$1,P129&gt;=$X$2,$X$1,P129&gt;=$W$2,$W$1,P129&lt;$W$2,$V$1),(IF(AND($N$2&gt;=$T$3,$N$2&lt;$U$3),_xlfn.IFS(P129&gt;=$AD$3,$AD$1,P129&gt;=$AC$3,$AC$1,P129&gt;=$AB$3,$AB$1,P129&gt;=$AA$3,$AA$1,P129&gt;=$Z$3,$Z$1,P129&gt;=$Y$3,$Y$1,P129&gt;=$X$3,$X$1,P129&gt;=$W$3,$W$1,P129&lt;$W$2,$V$1),(IF(AND($N$2&gt;=$T$4,$N$2&lt;$U$4),_xlfn.IFS(P129&gt;=$AD$4,$AD$1,P129&gt;=$AC$4,$AC$1,P129&gt;=$AB$4,$AB$1,P129&gt;=$AA$4,$AA$1,P129&gt;=$Z$4,$Z$1,P129&gt;=$Y$4,$Y$1,P129&gt;=$X$4,$X$1,P129&gt;=$W$4,$W$1,P129&lt;$W$2,$V$1),(IF(AND($N$2&gt;=$T$5,$N$2&lt;$U$5),_xlfn.IFS(P129&gt;=$AD$5,$AD$1,P129&gt;=$AC$5,$AC$1,P129&gt;=$AB$5,$AB$1,P129&gt;=$AA$5,$AA$1,P129&gt;=$Z$5,$Z$1,P129&gt;=$Y$5,$Y$1,P129&gt;=$X$5,$X$1,P129&gt;=$W$5,$W$1,P129&lt;$W$2,$V$1),(IF(AND($N$2&gt;=$T$6,$N$2&lt;$U$6),_xlfn.IFS(P129&gt;=$AD$6,$AD$1,P129&gt;=$AC$6,$AC$1,P129&gt;=$AB$6,$AB$1,P129&gt;=$AA$6,$AA$1,P129&gt;=$Z$6,$Z$1,P129&gt;=$Y$6,$Y$1,P129&gt;=$X$6,$X$1,P129&gt;=$W$6,$W$1,P129&lt;$W$2,$V$1),(IF(AND($N$2&gt;=$T$7,$N$2&lt;$U$7),_xlfn.IFS(P129&gt;=$AD$7,$AD$1,P129&gt;=$AC$7,$AC$1,P129&gt;=$AB$7,$AB$1,P129&gt;=$AA$7,$AA$1,P129&gt;=$Z$7,$Z$1,P129&gt;=$Y$7,$Y$1,P129&gt;=$X$7,$X$1,P129&gt;=$W$7,$W$1,P129&lt;$W$2,$V$1),(IF(AND($N$2&gt;=$T$8,$N$2&lt;$U$8),_xlfn.IFS(P129&gt;=$AD$8,$AD$1,P129&gt;=$AC$8,$AC$1,P129&gt;=$AB$8,$AB$1,P129&gt;=$AA$8,$AA$1,P129&gt;=$Z$8,$Z$1,P129&gt;=$Y$8,$Y$1,P129&gt;=$X$8,$X$1,P129&gt;=$W$8,$W$1,P129&lt;$W$2,$V$1),(IF(AND($N$2&gt;=$T$9,$N$2&lt;$U$9),_xlfn.IFS(P129&gt;=$AD$9,$AD$1,P129&gt;=$AC$9,$AC$1,P129&gt;=$AB$9,$AB$1,P129&gt;=$AA$9,$AA$1,P129&gt;=$Z$9,$Z$1,P129&gt;=$Y$9,$Y$1,P129&gt;=$X$9,$X$1,P129&gt;=$W$9,$W$1),$W$1))))))))))))))),IF(AND($N$2&gt;=$T$2,$N$2&lt;=$U$2),IF(P129&gt;=$W$2,$W$1,$V$1),IF(AND($N$2&gt;=$T$3,$N$2&lt;$U$3),IF(P129&gt;=$W$3,$W$1,$V$1),IF(AND($N$2&gt;=$T$4,$N$2&lt;$U$4),IF(P129&gt;=$W$4,$W$1,$V$1),IF(AND($N$2&gt;=$T$5,$N$2&lt;$U$5),IF(P129&gt;=$W$5,$W$1,$V$1),IF(AND($N$2&gt;=$T$6,$N$2&lt;$U$6),IF(P129&gt;=$W$6,$W$1,$V$1),IF(AND($N$2&gt;=$T$7,$N$2&lt;$U$7),IF(P129&gt;=$W$7,$W$1,$V$1),IF(AND($N$2&gt;=$T$8,$N$2&lt;$U$8),IF(P129&gt;=$W$8,$W$1,$V$1),IF(AND($N$2&gt;=$T$9,$N$2&lt;$U$9),IF(P129&gt;=$W$9,$W$1,$V$1),""))))))))),"")</f>
        <v>#NAME?</v>
      </c>
      <c r="M129" s="9" t="e">
        <f t="array" aca="1" ref="M129" ca="1">IF(E129&lt;&gt;"",IF(AND(E129&lt;&gt;"GR",E129&gt;=40,J129&gt;=30),_xlfn.IFS(Q129&gt;=$AG$2,$AD$19,Q129&gt;=$AG$3,$AC$19,Q129&gt;=$AG$4,$AB$19,Q129&gt;=$AG$5,$AA$19,Q129&gt;=$AG$6,$Z$19,Q129&gt;=$AG$7,$Y$19,Q129&gt;=$AG$8,$X$19,Q129&gt;=$AG$9,$V$19),L129),"")</f>
        <v>#NAME?</v>
      </c>
      <c r="N129" s="9"/>
      <c r="O129" s="9"/>
      <c r="P129" s="9">
        <f t="shared" si="11"/>
        <v>50</v>
      </c>
      <c r="Q129" s="9">
        <f t="shared" si="12"/>
        <v>50</v>
      </c>
      <c r="R129" s="9">
        <f t="shared" si="13"/>
        <v>-0.04</v>
      </c>
    </row>
    <row r="130" spans="1:18" x14ac:dyDescent="0.25">
      <c r="A130" s="3" t="s">
        <v>8</v>
      </c>
      <c r="B130" s="3">
        <v>129</v>
      </c>
      <c r="C130" s="3">
        <v>30</v>
      </c>
      <c r="D130" s="3">
        <v>57</v>
      </c>
      <c r="E130" s="3" t="s">
        <v>34</v>
      </c>
      <c r="F130" s="22">
        <f t="shared" si="14"/>
        <v>57</v>
      </c>
      <c r="G130" s="22">
        <f t="shared" si="15"/>
        <v>30</v>
      </c>
      <c r="H130" s="22">
        <f t="shared" si="16"/>
        <v>57</v>
      </c>
      <c r="I130" s="9">
        <f t="shared" si="17"/>
        <v>46.199999999999996</v>
      </c>
      <c r="J130" s="9">
        <f t="shared" ref="J130:J193" si="18">IF(E130&lt;&gt;"",ROUND(IF(E130&lt;&gt;"GR",((G130*0.4)+(E130*0.6)),I130),2),"")</f>
        <v>46.2</v>
      </c>
      <c r="K130" s="10">
        <f t="shared" ref="K130:K193" si="19">I130*I130</f>
        <v>2134.4399999999996</v>
      </c>
      <c r="L130" s="9" t="e">
        <f t="array" aca="1" ref="L130" ca="1">IF(D130&lt;&gt;"",IF(AND(H130&gt;=40,I130&gt;=30),IF(AND($N$2&gt;=$T$2,$N$2&lt;=$U$2),_xlfn.IFS(P130&gt;=$AD$2,$AD$1,P130&gt;=$AC$2,$AC$1,P130&gt;=$AB$2,$AB$1,P130&gt;=$AA$2,$AA$1,P130&gt;=$Z$2,$Z$1,P130&gt;=$Y$2,$Y$1,P130&gt;=$X$2,$X$1,P130&gt;=$W$2,$W$1,P130&lt;$W$2,$V$1),(IF(AND($N$2&gt;=$T$3,$N$2&lt;$U$3),_xlfn.IFS(P130&gt;=$AD$3,$AD$1,P130&gt;=$AC$3,$AC$1,P130&gt;=$AB$3,$AB$1,P130&gt;=$AA$3,$AA$1,P130&gt;=$Z$3,$Z$1,P130&gt;=$Y$3,$Y$1,P130&gt;=$X$3,$X$1,P130&gt;=$W$3,$W$1,P130&lt;$W$2,$V$1),(IF(AND($N$2&gt;=$T$4,$N$2&lt;$U$4),_xlfn.IFS(P130&gt;=$AD$4,$AD$1,P130&gt;=$AC$4,$AC$1,P130&gt;=$AB$4,$AB$1,P130&gt;=$AA$4,$AA$1,P130&gt;=$Z$4,$Z$1,P130&gt;=$Y$4,$Y$1,P130&gt;=$X$4,$X$1,P130&gt;=$W$4,$W$1,P130&lt;$W$2,$V$1),(IF(AND($N$2&gt;=$T$5,$N$2&lt;$U$5),_xlfn.IFS(P130&gt;=$AD$5,$AD$1,P130&gt;=$AC$5,$AC$1,P130&gt;=$AB$5,$AB$1,P130&gt;=$AA$5,$AA$1,P130&gt;=$Z$5,$Z$1,P130&gt;=$Y$5,$Y$1,P130&gt;=$X$5,$X$1,P130&gt;=$W$5,$W$1,P130&lt;$W$2,$V$1),(IF(AND($N$2&gt;=$T$6,$N$2&lt;$U$6),_xlfn.IFS(P130&gt;=$AD$6,$AD$1,P130&gt;=$AC$6,$AC$1,P130&gt;=$AB$6,$AB$1,P130&gt;=$AA$6,$AA$1,P130&gt;=$Z$6,$Z$1,P130&gt;=$Y$6,$Y$1,P130&gt;=$X$6,$X$1,P130&gt;=$W$6,$W$1,P130&lt;$W$2,$V$1),(IF(AND($N$2&gt;=$T$7,$N$2&lt;$U$7),_xlfn.IFS(P130&gt;=$AD$7,$AD$1,P130&gt;=$AC$7,$AC$1,P130&gt;=$AB$7,$AB$1,P130&gt;=$AA$7,$AA$1,P130&gt;=$Z$7,$Z$1,P130&gt;=$Y$7,$Y$1,P130&gt;=$X$7,$X$1,P130&gt;=$W$7,$W$1,P130&lt;$W$2,$V$1),(IF(AND($N$2&gt;=$T$8,$N$2&lt;$U$8),_xlfn.IFS(P130&gt;=$AD$8,$AD$1,P130&gt;=$AC$8,$AC$1,P130&gt;=$AB$8,$AB$1,P130&gt;=$AA$8,$AA$1,P130&gt;=$Z$8,$Z$1,P130&gt;=$Y$8,$Y$1,P130&gt;=$X$8,$X$1,P130&gt;=$W$8,$W$1,P130&lt;$W$2,$V$1),(IF(AND($N$2&gt;=$T$9,$N$2&lt;$U$9),_xlfn.IFS(P130&gt;=$AD$9,$AD$1,P130&gt;=$AC$9,$AC$1,P130&gt;=$AB$9,$AB$1,P130&gt;=$AA$9,$AA$1,P130&gt;=$Z$9,$Z$1,P130&gt;=$Y$9,$Y$1,P130&gt;=$X$9,$X$1,P130&gt;=$W$9,$W$1),$W$1))))))))))))))),IF(AND($N$2&gt;=$T$2,$N$2&lt;=$U$2),IF(P130&gt;=$W$2,$W$1,$V$1),IF(AND($N$2&gt;=$T$3,$N$2&lt;$U$3),IF(P130&gt;=$W$3,$W$1,$V$1),IF(AND($N$2&gt;=$T$4,$N$2&lt;$U$4),IF(P130&gt;=$W$4,$W$1,$V$1),IF(AND($N$2&gt;=$T$5,$N$2&lt;$U$5),IF(P130&gt;=$W$5,$W$1,$V$1),IF(AND($N$2&gt;=$T$6,$N$2&lt;$U$6),IF(P130&gt;=$W$6,$W$1,$V$1),IF(AND($N$2&gt;=$T$7,$N$2&lt;$U$7),IF(P130&gt;=$W$7,$W$1,$V$1),IF(AND($N$2&gt;=$T$8,$N$2&lt;$U$8),IF(P130&gt;=$W$8,$W$1,$V$1),IF(AND($N$2&gt;=$T$9,$N$2&lt;$U$9),IF(P130&gt;=$W$9,$W$1,$V$1),""))))))))),"")</f>
        <v>#NAME?</v>
      </c>
      <c r="M130" s="9" t="e">
        <f t="array" aca="1" ref="M130" ca="1">IF(E130&lt;&gt;"",IF(AND(E130&lt;&gt;"GR",E130&gt;=40,J130&gt;=30),_xlfn.IFS(Q130&gt;=$AG$2,$AD$19,Q130&gt;=$AG$3,$AC$19,Q130&gt;=$AG$4,$AB$19,Q130&gt;=$AG$5,$AA$19,Q130&gt;=$AG$6,$Z$19,Q130&gt;=$AG$7,$Y$19,Q130&gt;=$AG$8,$X$19,Q130&gt;=$AG$9,$V$19),L130),"")</f>
        <v>#NAME?</v>
      </c>
      <c r="N130" s="9"/>
      <c r="O130" s="9"/>
      <c r="P130" s="9">
        <f t="shared" ref="P130:P193" si="20">IF(I130&gt;0,ROUND((10*((I130-$N$2)/$O$2)+50),0),0)</f>
        <v>50</v>
      </c>
      <c r="Q130" s="9">
        <f t="shared" ref="Q130:Q193" si="21">IF(AND(E130&lt;&gt;"",E130&lt;&gt;"GR"),IF(J130&gt;0,ROUND((10*((J130-$N$2)/$O$2)+50),0),0),P130)</f>
        <v>50</v>
      </c>
      <c r="R130" s="9">
        <f t="shared" ref="R130:R193" si="22">ROUND(((I130-$N$2)/$O$2),2)</f>
        <v>-0.04</v>
      </c>
    </row>
    <row r="131" spans="1:18" x14ac:dyDescent="0.25">
      <c r="A131" s="3" t="s">
        <v>8</v>
      </c>
      <c r="B131" s="3">
        <v>130</v>
      </c>
      <c r="C131" s="3">
        <v>27</v>
      </c>
      <c r="D131" s="3">
        <v>59</v>
      </c>
      <c r="E131" s="3" t="s">
        <v>34</v>
      </c>
      <c r="F131" s="22">
        <f t="shared" ref="F131:F194" si="23">IF(E131="GR",D131,E131)</f>
        <v>59</v>
      </c>
      <c r="G131" s="22">
        <f t="shared" ref="G131:G194" si="24">IF(C131="GR",0,C131)</f>
        <v>27</v>
      </c>
      <c r="H131" s="22">
        <f t="shared" ref="H131:H194" si="25">IF(D131="GR",0,D131)</f>
        <v>59</v>
      </c>
      <c r="I131" s="9">
        <f t="shared" ref="I131:I194" si="26">(G131*0.4)+(H131*0.6)</f>
        <v>46.2</v>
      </c>
      <c r="J131" s="9">
        <f t="shared" si="18"/>
        <v>46.2</v>
      </c>
      <c r="K131" s="10">
        <f t="shared" si="19"/>
        <v>2134.44</v>
      </c>
      <c r="L131" s="9" t="e">
        <f t="array" aca="1" ref="L131" ca="1">IF(D131&lt;&gt;"",IF(AND(H131&gt;=40,I131&gt;=30),IF(AND($N$2&gt;=$T$2,$N$2&lt;=$U$2),_xlfn.IFS(P131&gt;=$AD$2,$AD$1,P131&gt;=$AC$2,$AC$1,P131&gt;=$AB$2,$AB$1,P131&gt;=$AA$2,$AA$1,P131&gt;=$Z$2,$Z$1,P131&gt;=$Y$2,$Y$1,P131&gt;=$X$2,$X$1,P131&gt;=$W$2,$W$1,P131&lt;$W$2,$V$1),(IF(AND($N$2&gt;=$T$3,$N$2&lt;$U$3),_xlfn.IFS(P131&gt;=$AD$3,$AD$1,P131&gt;=$AC$3,$AC$1,P131&gt;=$AB$3,$AB$1,P131&gt;=$AA$3,$AA$1,P131&gt;=$Z$3,$Z$1,P131&gt;=$Y$3,$Y$1,P131&gt;=$X$3,$X$1,P131&gt;=$W$3,$W$1,P131&lt;$W$2,$V$1),(IF(AND($N$2&gt;=$T$4,$N$2&lt;$U$4),_xlfn.IFS(P131&gt;=$AD$4,$AD$1,P131&gt;=$AC$4,$AC$1,P131&gt;=$AB$4,$AB$1,P131&gt;=$AA$4,$AA$1,P131&gt;=$Z$4,$Z$1,P131&gt;=$Y$4,$Y$1,P131&gt;=$X$4,$X$1,P131&gt;=$W$4,$W$1,P131&lt;$W$2,$V$1),(IF(AND($N$2&gt;=$T$5,$N$2&lt;$U$5),_xlfn.IFS(P131&gt;=$AD$5,$AD$1,P131&gt;=$AC$5,$AC$1,P131&gt;=$AB$5,$AB$1,P131&gt;=$AA$5,$AA$1,P131&gt;=$Z$5,$Z$1,P131&gt;=$Y$5,$Y$1,P131&gt;=$X$5,$X$1,P131&gt;=$W$5,$W$1,P131&lt;$W$2,$V$1),(IF(AND($N$2&gt;=$T$6,$N$2&lt;$U$6),_xlfn.IFS(P131&gt;=$AD$6,$AD$1,P131&gt;=$AC$6,$AC$1,P131&gt;=$AB$6,$AB$1,P131&gt;=$AA$6,$AA$1,P131&gt;=$Z$6,$Z$1,P131&gt;=$Y$6,$Y$1,P131&gt;=$X$6,$X$1,P131&gt;=$W$6,$W$1,P131&lt;$W$2,$V$1),(IF(AND($N$2&gt;=$T$7,$N$2&lt;$U$7),_xlfn.IFS(P131&gt;=$AD$7,$AD$1,P131&gt;=$AC$7,$AC$1,P131&gt;=$AB$7,$AB$1,P131&gt;=$AA$7,$AA$1,P131&gt;=$Z$7,$Z$1,P131&gt;=$Y$7,$Y$1,P131&gt;=$X$7,$X$1,P131&gt;=$W$7,$W$1,P131&lt;$W$2,$V$1),(IF(AND($N$2&gt;=$T$8,$N$2&lt;$U$8),_xlfn.IFS(P131&gt;=$AD$8,$AD$1,P131&gt;=$AC$8,$AC$1,P131&gt;=$AB$8,$AB$1,P131&gt;=$AA$8,$AA$1,P131&gt;=$Z$8,$Z$1,P131&gt;=$Y$8,$Y$1,P131&gt;=$X$8,$X$1,P131&gt;=$W$8,$W$1,P131&lt;$W$2,$V$1),(IF(AND($N$2&gt;=$T$9,$N$2&lt;$U$9),_xlfn.IFS(P131&gt;=$AD$9,$AD$1,P131&gt;=$AC$9,$AC$1,P131&gt;=$AB$9,$AB$1,P131&gt;=$AA$9,$AA$1,P131&gt;=$Z$9,$Z$1,P131&gt;=$Y$9,$Y$1,P131&gt;=$X$9,$X$1,P131&gt;=$W$9,$W$1),$W$1))))))))))))))),IF(AND($N$2&gt;=$T$2,$N$2&lt;=$U$2),IF(P131&gt;=$W$2,$W$1,$V$1),IF(AND($N$2&gt;=$T$3,$N$2&lt;$U$3),IF(P131&gt;=$W$3,$W$1,$V$1),IF(AND($N$2&gt;=$T$4,$N$2&lt;$U$4),IF(P131&gt;=$W$4,$W$1,$V$1),IF(AND($N$2&gt;=$T$5,$N$2&lt;$U$5),IF(P131&gt;=$W$5,$W$1,$V$1),IF(AND($N$2&gt;=$T$6,$N$2&lt;$U$6),IF(P131&gt;=$W$6,$W$1,$V$1),IF(AND($N$2&gt;=$T$7,$N$2&lt;$U$7),IF(P131&gt;=$W$7,$W$1,$V$1),IF(AND($N$2&gt;=$T$8,$N$2&lt;$U$8),IF(P131&gt;=$W$8,$W$1,$V$1),IF(AND($N$2&gt;=$T$9,$N$2&lt;$U$9),IF(P131&gt;=$W$9,$W$1,$V$1),""))))))))),"")</f>
        <v>#NAME?</v>
      </c>
      <c r="M131" s="9" t="e">
        <f t="array" aca="1" ref="M131" ca="1">IF(E131&lt;&gt;"",IF(AND(E131&lt;&gt;"GR",E131&gt;=40,J131&gt;=30),_xlfn.IFS(Q131&gt;=$AG$2,$AD$19,Q131&gt;=$AG$3,$AC$19,Q131&gt;=$AG$4,$AB$19,Q131&gt;=$AG$5,$AA$19,Q131&gt;=$AG$6,$Z$19,Q131&gt;=$AG$7,$Y$19,Q131&gt;=$AG$8,$X$19,Q131&gt;=$AG$9,$V$19),L131),"")</f>
        <v>#NAME?</v>
      </c>
      <c r="N131" s="9"/>
      <c r="O131" s="9"/>
      <c r="P131" s="9">
        <f t="shared" si="20"/>
        <v>50</v>
      </c>
      <c r="Q131" s="9">
        <f t="shared" si="21"/>
        <v>50</v>
      </c>
      <c r="R131" s="9">
        <f t="shared" si="22"/>
        <v>-0.04</v>
      </c>
    </row>
    <row r="132" spans="1:18" x14ac:dyDescent="0.25">
      <c r="A132" s="3" t="s">
        <v>8</v>
      </c>
      <c r="B132" s="3">
        <v>131</v>
      </c>
      <c r="C132" s="3">
        <v>24</v>
      </c>
      <c r="D132" s="3">
        <v>61</v>
      </c>
      <c r="E132" s="3" t="s">
        <v>34</v>
      </c>
      <c r="F132" s="22">
        <f t="shared" si="23"/>
        <v>61</v>
      </c>
      <c r="G132" s="22">
        <f t="shared" si="24"/>
        <v>24</v>
      </c>
      <c r="H132" s="22">
        <f t="shared" si="25"/>
        <v>61</v>
      </c>
      <c r="I132" s="9">
        <f t="shared" si="26"/>
        <v>46.2</v>
      </c>
      <c r="J132" s="9">
        <f t="shared" si="18"/>
        <v>46.2</v>
      </c>
      <c r="K132" s="10">
        <f t="shared" si="19"/>
        <v>2134.44</v>
      </c>
      <c r="L132" s="9" t="e">
        <f t="array" aca="1" ref="L132" ca="1">IF(D132&lt;&gt;"",IF(AND(H132&gt;=40,I132&gt;=30),IF(AND($N$2&gt;=$T$2,$N$2&lt;=$U$2),_xlfn.IFS(P132&gt;=$AD$2,$AD$1,P132&gt;=$AC$2,$AC$1,P132&gt;=$AB$2,$AB$1,P132&gt;=$AA$2,$AA$1,P132&gt;=$Z$2,$Z$1,P132&gt;=$Y$2,$Y$1,P132&gt;=$X$2,$X$1,P132&gt;=$W$2,$W$1,P132&lt;$W$2,$V$1),(IF(AND($N$2&gt;=$T$3,$N$2&lt;$U$3),_xlfn.IFS(P132&gt;=$AD$3,$AD$1,P132&gt;=$AC$3,$AC$1,P132&gt;=$AB$3,$AB$1,P132&gt;=$AA$3,$AA$1,P132&gt;=$Z$3,$Z$1,P132&gt;=$Y$3,$Y$1,P132&gt;=$X$3,$X$1,P132&gt;=$W$3,$W$1,P132&lt;$W$2,$V$1),(IF(AND($N$2&gt;=$T$4,$N$2&lt;$U$4),_xlfn.IFS(P132&gt;=$AD$4,$AD$1,P132&gt;=$AC$4,$AC$1,P132&gt;=$AB$4,$AB$1,P132&gt;=$AA$4,$AA$1,P132&gt;=$Z$4,$Z$1,P132&gt;=$Y$4,$Y$1,P132&gt;=$X$4,$X$1,P132&gt;=$W$4,$W$1,P132&lt;$W$2,$V$1),(IF(AND($N$2&gt;=$T$5,$N$2&lt;$U$5),_xlfn.IFS(P132&gt;=$AD$5,$AD$1,P132&gt;=$AC$5,$AC$1,P132&gt;=$AB$5,$AB$1,P132&gt;=$AA$5,$AA$1,P132&gt;=$Z$5,$Z$1,P132&gt;=$Y$5,$Y$1,P132&gt;=$X$5,$X$1,P132&gt;=$W$5,$W$1,P132&lt;$W$2,$V$1),(IF(AND($N$2&gt;=$T$6,$N$2&lt;$U$6),_xlfn.IFS(P132&gt;=$AD$6,$AD$1,P132&gt;=$AC$6,$AC$1,P132&gt;=$AB$6,$AB$1,P132&gt;=$AA$6,$AA$1,P132&gt;=$Z$6,$Z$1,P132&gt;=$Y$6,$Y$1,P132&gt;=$X$6,$X$1,P132&gt;=$W$6,$W$1,P132&lt;$W$2,$V$1),(IF(AND($N$2&gt;=$T$7,$N$2&lt;$U$7),_xlfn.IFS(P132&gt;=$AD$7,$AD$1,P132&gt;=$AC$7,$AC$1,P132&gt;=$AB$7,$AB$1,P132&gt;=$AA$7,$AA$1,P132&gt;=$Z$7,$Z$1,P132&gt;=$Y$7,$Y$1,P132&gt;=$X$7,$X$1,P132&gt;=$W$7,$W$1,P132&lt;$W$2,$V$1),(IF(AND($N$2&gt;=$T$8,$N$2&lt;$U$8),_xlfn.IFS(P132&gt;=$AD$8,$AD$1,P132&gt;=$AC$8,$AC$1,P132&gt;=$AB$8,$AB$1,P132&gt;=$AA$8,$AA$1,P132&gt;=$Z$8,$Z$1,P132&gt;=$Y$8,$Y$1,P132&gt;=$X$8,$X$1,P132&gt;=$W$8,$W$1,P132&lt;$W$2,$V$1),(IF(AND($N$2&gt;=$T$9,$N$2&lt;$U$9),_xlfn.IFS(P132&gt;=$AD$9,$AD$1,P132&gt;=$AC$9,$AC$1,P132&gt;=$AB$9,$AB$1,P132&gt;=$AA$9,$AA$1,P132&gt;=$Z$9,$Z$1,P132&gt;=$Y$9,$Y$1,P132&gt;=$X$9,$X$1,P132&gt;=$W$9,$W$1),$W$1))))))))))))))),IF(AND($N$2&gt;=$T$2,$N$2&lt;=$U$2),IF(P132&gt;=$W$2,$W$1,$V$1),IF(AND($N$2&gt;=$T$3,$N$2&lt;$U$3),IF(P132&gt;=$W$3,$W$1,$V$1),IF(AND($N$2&gt;=$T$4,$N$2&lt;$U$4),IF(P132&gt;=$W$4,$W$1,$V$1),IF(AND($N$2&gt;=$T$5,$N$2&lt;$U$5),IF(P132&gt;=$W$5,$W$1,$V$1),IF(AND($N$2&gt;=$T$6,$N$2&lt;$U$6),IF(P132&gt;=$W$6,$W$1,$V$1),IF(AND($N$2&gt;=$T$7,$N$2&lt;$U$7),IF(P132&gt;=$W$7,$W$1,$V$1),IF(AND($N$2&gt;=$T$8,$N$2&lt;$U$8),IF(P132&gt;=$W$8,$W$1,$V$1),IF(AND($N$2&gt;=$T$9,$N$2&lt;$U$9),IF(P132&gt;=$W$9,$W$1,$V$1),""))))))))),"")</f>
        <v>#NAME?</v>
      </c>
      <c r="M132" s="9" t="e">
        <f t="array" aca="1" ref="M132" ca="1">IF(E132&lt;&gt;"",IF(AND(E132&lt;&gt;"GR",E132&gt;=40,J132&gt;=30),_xlfn.IFS(Q132&gt;=$AG$2,$AD$19,Q132&gt;=$AG$3,$AC$19,Q132&gt;=$AG$4,$AB$19,Q132&gt;=$AG$5,$AA$19,Q132&gt;=$AG$6,$Z$19,Q132&gt;=$AG$7,$Y$19,Q132&gt;=$AG$8,$X$19,Q132&gt;=$AG$9,$V$19),L132),"")</f>
        <v>#NAME?</v>
      </c>
      <c r="N132" s="9"/>
      <c r="O132" s="9"/>
      <c r="P132" s="9">
        <f t="shared" si="20"/>
        <v>50</v>
      </c>
      <c r="Q132" s="9">
        <f t="shared" si="21"/>
        <v>50</v>
      </c>
      <c r="R132" s="9">
        <f t="shared" si="22"/>
        <v>-0.04</v>
      </c>
    </row>
    <row r="133" spans="1:18" x14ac:dyDescent="0.25">
      <c r="A133" s="3" t="s">
        <v>8</v>
      </c>
      <c r="B133" s="3">
        <v>132</v>
      </c>
      <c r="C133" s="3">
        <v>18</v>
      </c>
      <c r="D133" s="3">
        <v>64</v>
      </c>
      <c r="E133" s="3" t="s">
        <v>34</v>
      </c>
      <c r="F133" s="22">
        <f t="shared" si="23"/>
        <v>64</v>
      </c>
      <c r="G133" s="22">
        <f t="shared" si="24"/>
        <v>18</v>
      </c>
      <c r="H133" s="22">
        <f t="shared" si="25"/>
        <v>64</v>
      </c>
      <c r="I133" s="9">
        <f t="shared" si="26"/>
        <v>45.6</v>
      </c>
      <c r="J133" s="9">
        <f t="shared" si="18"/>
        <v>45.6</v>
      </c>
      <c r="K133" s="10">
        <f t="shared" si="19"/>
        <v>2079.36</v>
      </c>
      <c r="L133" s="9" t="e">
        <f t="array" aca="1" ref="L133" ca="1">IF(D133&lt;&gt;"",IF(AND(H133&gt;=40,I133&gt;=30),IF(AND($N$2&gt;=$T$2,$N$2&lt;=$U$2),_xlfn.IFS(P133&gt;=$AD$2,$AD$1,P133&gt;=$AC$2,$AC$1,P133&gt;=$AB$2,$AB$1,P133&gt;=$AA$2,$AA$1,P133&gt;=$Z$2,$Z$1,P133&gt;=$Y$2,$Y$1,P133&gt;=$X$2,$X$1,P133&gt;=$W$2,$W$1,P133&lt;$W$2,$V$1),(IF(AND($N$2&gt;=$T$3,$N$2&lt;$U$3),_xlfn.IFS(P133&gt;=$AD$3,$AD$1,P133&gt;=$AC$3,$AC$1,P133&gt;=$AB$3,$AB$1,P133&gt;=$AA$3,$AA$1,P133&gt;=$Z$3,$Z$1,P133&gt;=$Y$3,$Y$1,P133&gt;=$X$3,$X$1,P133&gt;=$W$3,$W$1,P133&lt;$W$2,$V$1),(IF(AND($N$2&gt;=$T$4,$N$2&lt;$U$4),_xlfn.IFS(P133&gt;=$AD$4,$AD$1,P133&gt;=$AC$4,$AC$1,P133&gt;=$AB$4,$AB$1,P133&gt;=$AA$4,$AA$1,P133&gt;=$Z$4,$Z$1,P133&gt;=$Y$4,$Y$1,P133&gt;=$X$4,$X$1,P133&gt;=$W$4,$W$1,P133&lt;$W$2,$V$1),(IF(AND($N$2&gt;=$T$5,$N$2&lt;$U$5),_xlfn.IFS(P133&gt;=$AD$5,$AD$1,P133&gt;=$AC$5,$AC$1,P133&gt;=$AB$5,$AB$1,P133&gt;=$AA$5,$AA$1,P133&gt;=$Z$5,$Z$1,P133&gt;=$Y$5,$Y$1,P133&gt;=$X$5,$X$1,P133&gt;=$W$5,$W$1,P133&lt;$W$2,$V$1),(IF(AND($N$2&gt;=$T$6,$N$2&lt;$U$6),_xlfn.IFS(P133&gt;=$AD$6,$AD$1,P133&gt;=$AC$6,$AC$1,P133&gt;=$AB$6,$AB$1,P133&gt;=$AA$6,$AA$1,P133&gt;=$Z$6,$Z$1,P133&gt;=$Y$6,$Y$1,P133&gt;=$X$6,$X$1,P133&gt;=$W$6,$W$1,P133&lt;$W$2,$V$1),(IF(AND($N$2&gt;=$T$7,$N$2&lt;$U$7),_xlfn.IFS(P133&gt;=$AD$7,$AD$1,P133&gt;=$AC$7,$AC$1,P133&gt;=$AB$7,$AB$1,P133&gt;=$AA$7,$AA$1,P133&gt;=$Z$7,$Z$1,P133&gt;=$Y$7,$Y$1,P133&gt;=$X$7,$X$1,P133&gt;=$W$7,$W$1,P133&lt;$W$2,$V$1),(IF(AND($N$2&gt;=$T$8,$N$2&lt;$U$8),_xlfn.IFS(P133&gt;=$AD$8,$AD$1,P133&gt;=$AC$8,$AC$1,P133&gt;=$AB$8,$AB$1,P133&gt;=$AA$8,$AA$1,P133&gt;=$Z$8,$Z$1,P133&gt;=$Y$8,$Y$1,P133&gt;=$X$8,$X$1,P133&gt;=$W$8,$W$1,P133&lt;$W$2,$V$1),(IF(AND($N$2&gt;=$T$9,$N$2&lt;$U$9),_xlfn.IFS(P133&gt;=$AD$9,$AD$1,P133&gt;=$AC$9,$AC$1,P133&gt;=$AB$9,$AB$1,P133&gt;=$AA$9,$AA$1,P133&gt;=$Z$9,$Z$1,P133&gt;=$Y$9,$Y$1,P133&gt;=$X$9,$X$1,P133&gt;=$W$9,$W$1),$W$1))))))))))))))),IF(AND($N$2&gt;=$T$2,$N$2&lt;=$U$2),IF(P133&gt;=$W$2,$W$1,$V$1),IF(AND($N$2&gt;=$T$3,$N$2&lt;$U$3),IF(P133&gt;=$W$3,$W$1,$V$1),IF(AND($N$2&gt;=$T$4,$N$2&lt;$U$4),IF(P133&gt;=$W$4,$W$1,$V$1),IF(AND($N$2&gt;=$T$5,$N$2&lt;$U$5),IF(P133&gt;=$W$5,$W$1,$V$1),IF(AND($N$2&gt;=$T$6,$N$2&lt;$U$6),IF(P133&gt;=$W$6,$W$1,$V$1),IF(AND($N$2&gt;=$T$7,$N$2&lt;$U$7),IF(P133&gt;=$W$7,$W$1,$V$1),IF(AND($N$2&gt;=$T$8,$N$2&lt;$U$8),IF(P133&gt;=$W$8,$W$1,$V$1),IF(AND($N$2&gt;=$T$9,$N$2&lt;$U$9),IF(P133&gt;=$W$9,$W$1,$V$1),""))))))))),"")</f>
        <v>#NAME?</v>
      </c>
      <c r="M133" s="9" t="e">
        <f t="array" aca="1" ref="M133" ca="1">IF(E133&lt;&gt;"",IF(AND(E133&lt;&gt;"GR",E133&gt;=40,J133&gt;=30),_xlfn.IFS(Q133&gt;=$AG$2,$AD$19,Q133&gt;=$AG$3,$AC$19,Q133&gt;=$AG$4,$AB$19,Q133&gt;=$AG$5,$AA$19,Q133&gt;=$AG$6,$Z$19,Q133&gt;=$AG$7,$Y$19,Q133&gt;=$AG$8,$X$19,Q133&gt;=$AG$9,$V$19),L133),"")</f>
        <v>#NAME?</v>
      </c>
      <c r="N133" s="9"/>
      <c r="O133" s="9"/>
      <c r="P133" s="9">
        <f t="shared" si="20"/>
        <v>49</v>
      </c>
      <c r="Q133" s="9">
        <f t="shared" si="21"/>
        <v>49</v>
      </c>
      <c r="R133" s="9">
        <f t="shared" si="22"/>
        <v>-0.08</v>
      </c>
    </row>
    <row r="134" spans="1:18" x14ac:dyDescent="0.25">
      <c r="A134" s="3" t="s">
        <v>8</v>
      </c>
      <c r="B134" s="3">
        <v>133</v>
      </c>
      <c r="C134" s="3">
        <v>18</v>
      </c>
      <c r="D134" s="3">
        <v>64</v>
      </c>
      <c r="E134" s="3" t="s">
        <v>34</v>
      </c>
      <c r="F134" s="22">
        <f t="shared" si="23"/>
        <v>64</v>
      </c>
      <c r="G134" s="22">
        <f t="shared" si="24"/>
        <v>18</v>
      </c>
      <c r="H134" s="22">
        <f t="shared" si="25"/>
        <v>64</v>
      </c>
      <c r="I134" s="9">
        <f t="shared" si="26"/>
        <v>45.6</v>
      </c>
      <c r="J134" s="9">
        <f t="shared" si="18"/>
        <v>45.6</v>
      </c>
      <c r="K134" s="10">
        <f t="shared" si="19"/>
        <v>2079.36</v>
      </c>
      <c r="L134" s="9" t="e">
        <f t="array" aca="1" ref="L134" ca="1">IF(D134&lt;&gt;"",IF(AND(H134&gt;=40,I134&gt;=30),IF(AND($N$2&gt;=$T$2,$N$2&lt;=$U$2),_xlfn.IFS(P134&gt;=$AD$2,$AD$1,P134&gt;=$AC$2,$AC$1,P134&gt;=$AB$2,$AB$1,P134&gt;=$AA$2,$AA$1,P134&gt;=$Z$2,$Z$1,P134&gt;=$Y$2,$Y$1,P134&gt;=$X$2,$X$1,P134&gt;=$W$2,$W$1,P134&lt;$W$2,$V$1),(IF(AND($N$2&gt;=$T$3,$N$2&lt;$U$3),_xlfn.IFS(P134&gt;=$AD$3,$AD$1,P134&gt;=$AC$3,$AC$1,P134&gt;=$AB$3,$AB$1,P134&gt;=$AA$3,$AA$1,P134&gt;=$Z$3,$Z$1,P134&gt;=$Y$3,$Y$1,P134&gt;=$X$3,$X$1,P134&gt;=$W$3,$W$1,P134&lt;$W$2,$V$1),(IF(AND($N$2&gt;=$T$4,$N$2&lt;$U$4),_xlfn.IFS(P134&gt;=$AD$4,$AD$1,P134&gt;=$AC$4,$AC$1,P134&gt;=$AB$4,$AB$1,P134&gt;=$AA$4,$AA$1,P134&gt;=$Z$4,$Z$1,P134&gt;=$Y$4,$Y$1,P134&gt;=$X$4,$X$1,P134&gt;=$W$4,$W$1,P134&lt;$W$2,$V$1),(IF(AND($N$2&gt;=$T$5,$N$2&lt;$U$5),_xlfn.IFS(P134&gt;=$AD$5,$AD$1,P134&gt;=$AC$5,$AC$1,P134&gt;=$AB$5,$AB$1,P134&gt;=$AA$5,$AA$1,P134&gt;=$Z$5,$Z$1,P134&gt;=$Y$5,$Y$1,P134&gt;=$X$5,$X$1,P134&gt;=$W$5,$W$1,P134&lt;$W$2,$V$1),(IF(AND($N$2&gt;=$T$6,$N$2&lt;$U$6),_xlfn.IFS(P134&gt;=$AD$6,$AD$1,P134&gt;=$AC$6,$AC$1,P134&gt;=$AB$6,$AB$1,P134&gt;=$AA$6,$AA$1,P134&gt;=$Z$6,$Z$1,P134&gt;=$Y$6,$Y$1,P134&gt;=$X$6,$X$1,P134&gt;=$W$6,$W$1,P134&lt;$W$2,$V$1),(IF(AND($N$2&gt;=$T$7,$N$2&lt;$U$7),_xlfn.IFS(P134&gt;=$AD$7,$AD$1,P134&gt;=$AC$7,$AC$1,P134&gt;=$AB$7,$AB$1,P134&gt;=$AA$7,$AA$1,P134&gt;=$Z$7,$Z$1,P134&gt;=$Y$7,$Y$1,P134&gt;=$X$7,$X$1,P134&gt;=$W$7,$W$1,P134&lt;$W$2,$V$1),(IF(AND($N$2&gt;=$T$8,$N$2&lt;$U$8),_xlfn.IFS(P134&gt;=$AD$8,$AD$1,P134&gt;=$AC$8,$AC$1,P134&gt;=$AB$8,$AB$1,P134&gt;=$AA$8,$AA$1,P134&gt;=$Z$8,$Z$1,P134&gt;=$Y$8,$Y$1,P134&gt;=$X$8,$X$1,P134&gt;=$W$8,$W$1,P134&lt;$W$2,$V$1),(IF(AND($N$2&gt;=$T$9,$N$2&lt;$U$9),_xlfn.IFS(P134&gt;=$AD$9,$AD$1,P134&gt;=$AC$9,$AC$1,P134&gt;=$AB$9,$AB$1,P134&gt;=$AA$9,$AA$1,P134&gt;=$Z$9,$Z$1,P134&gt;=$Y$9,$Y$1,P134&gt;=$X$9,$X$1,P134&gt;=$W$9,$W$1),$W$1))))))))))))))),IF(AND($N$2&gt;=$T$2,$N$2&lt;=$U$2),IF(P134&gt;=$W$2,$W$1,$V$1),IF(AND($N$2&gt;=$T$3,$N$2&lt;$U$3),IF(P134&gt;=$W$3,$W$1,$V$1),IF(AND($N$2&gt;=$T$4,$N$2&lt;$U$4),IF(P134&gt;=$W$4,$W$1,$V$1),IF(AND($N$2&gt;=$T$5,$N$2&lt;$U$5),IF(P134&gt;=$W$5,$W$1,$V$1),IF(AND($N$2&gt;=$T$6,$N$2&lt;$U$6),IF(P134&gt;=$W$6,$W$1,$V$1),IF(AND($N$2&gt;=$T$7,$N$2&lt;$U$7),IF(P134&gt;=$W$7,$W$1,$V$1),IF(AND($N$2&gt;=$T$8,$N$2&lt;$U$8),IF(P134&gt;=$W$8,$W$1,$V$1),IF(AND($N$2&gt;=$T$9,$N$2&lt;$U$9),IF(P134&gt;=$W$9,$W$1,$V$1),""))))))))),"")</f>
        <v>#NAME?</v>
      </c>
      <c r="M134" s="9" t="e">
        <f t="array" aca="1" ref="M134" ca="1">IF(E134&lt;&gt;"",IF(AND(E134&lt;&gt;"GR",E134&gt;=40,J134&gt;=30),_xlfn.IFS(Q134&gt;=$AG$2,$AD$19,Q134&gt;=$AG$3,$AC$19,Q134&gt;=$AG$4,$AB$19,Q134&gt;=$AG$5,$AA$19,Q134&gt;=$AG$6,$Z$19,Q134&gt;=$AG$7,$Y$19,Q134&gt;=$AG$8,$X$19,Q134&gt;=$AG$9,$V$19),L134),"")</f>
        <v>#NAME?</v>
      </c>
      <c r="N134" s="9"/>
      <c r="O134" s="9"/>
      <c r="P134" s="9">
        <f t="shared" si="20"/>
        <v>49</v>
      </c>
      <c r="Q134" s="9">
        <f t="shared" si="21"/>
        <v>49</v>
      </c>
      <c r="R134" s="9">
        <f t="shared" si="22"/>
        <v>-0.08</v>
      </c>
    </row>
    <row r="135" spans="1:18" x14ac:dyDescent="0.25">
      <c r="A135" s="3" t="s">
        <v>8</v>
      </c>
      <c r="B135" s="3">
        <v>134</v>
      </c>
      <c r="C135" s="3">
        <v>22</v>
      </c>
      <c r="D135" s="3">
        <v>61</v>
      </c>
      <c r="E135" s="3" t="s">
        <v>34</v>
      </c>
      <c r="F135" s="22">
        <f t="shared" si="23"/>
        <v>61</v>
      </c>
      <c r="G135" s="22">
        <f t="shared" si="24"/>
        <v>22</v>
      </c>
      <c r="H135" s="22">
        <f t="shared" si="25"/>
        <v>61</v>
      </c>
      <c r="I135" s="9">
        <f t="shared" si="26"/>
        <v>45.400000000000006</v>
      </c>
      <c r="J135" s="9">
        <f t="shared" si="18"/>
        <v>45.4</v>
      </c>
      <c r="K135" s="10">
        <f t="shared" si="19"/>
        <v>2061.1600000000003</v>
      </c>
      <c r="L135" s="9" t="e">
        <f t="array" aca="1" ref="L135" ca="1">IF(D135&lt;&gt;"",IF(AND(H135&gt;=40,I135&gt;=30),IF(AND($N$2&gt;=$T$2,$N$2&lt;=$U$2),_xlfn.IFS(P135&gt;=$AD$2,$AD$1,P135&gt;=$AC$2,$AC$1,P135&gt;=$AB$2,$AB$1,P135&gt;=$AA$2,$AA$1,P135&gt;=$Z$2,$Z$1,P135&gt;=$Y$2,$Y$1,P135&gt;=$X$2,$X$1,P135&gt;=$W$2,$W$1,P135&lt;$W$2,$V$1),(IF(AND($N$2&gt;=$T$3,$N$2&lt;$U$3),_xlfn.IFS(P135&gt;=$AD$3,$AD$1,P135&gt;=$AC$3,$AC$1,P135&gt;=$AB$3,$AB$1,P135&gt;=$AA$3,$AA$1,P135&gt;=$Z$3,$Z$1,P135&gt;=$Y$3,$Y$1,P135&gt;=$X$3,$X$1,P135&gt;=$W$3,$W$1,P135&lt;$W$2,$V$1),(IF(AND($N$2&gt;=$T$4,$N$2&lt;$U$4),_xlfn.IFS(P135&gt;=$AD$4,$AD$1,P135&gt;=$AC$4,$AC$1,P135&gt;=$AB$4,$AB$1,P135&gt;=$AA$4,$AA$1,P135&gt;=$Z$4,$Z$1,P135&gt;=$Y$4,$Y$1,P135&gt;=$X$4,$X$1,P135&gt;=$W$4,$W$1,P135&lt;$W$2,$V$1),(IF(AND($N$2&gt;=$T$5,$N$2&lt;$U$5),_xlfn.IFS(P135&gt;=$AD$5,$AD$1,P135&gt;=$AC$5,$AC$1,P135&gt;=$AB$5,$AB$1,P135&gt;=$AA$5,$AA$1,P135&gt;=$Z$5,$Z$1,P135&gt;=$Y$5,$Y$1,P135&gt;=$X$5,$X$1,P135&gt;=$W$5,$W$1,P135&lt;$W$2,$V$1),(IF(AND($N$2&gt;=$T$6,$N$2&lt;$U$6),_xlfn.IFS(P135&gt;=$AD$6,$AD$1,P135&gt;=$AC$6,$AC$1,P135&gt;=$AB$6,$AB$1,P135&gt;=$AA$6,$AA$1,P135&gt;=$Z$6,$Z$1,P135&gt;=$Y$6,$Y$1,P135&gt;=$X$6,$X$1,P135&gt;=$W$6,$W$1,P135&lt;$W$2,$V$1),(IF(AND($N$2&gt;=$T$7,$N$2&lt;$U$7),_xlfn.IFS(P135&gt;=$AD$7,$AD$1,P135&gt;=$AC$7,$AC$1,P135&gt;=$AB$7,$AB$1,P135&gt;=$AA$7,$AA$1,P135&gt;=$Z$7,$Z$1,P135&gt;=$Y$7,$Y$1,P135&gt;=$X$7,$X$1,P135&gt;=$W$7,$W$1,P135&lt;$W$2,$V$1),(IF(AND($N$2&gt;=$T$8,$N$2&lt;$U$8),_xlfn.IFS(P135&gt;=$AD$8,$AD$1,P135&gt;=$AC$8,$AC$1,P135&gt;=$AB$8,$AB$1,P135&gt;=$AA$8,$AA$1,P135&gt;=$Z$8,$Z$1,P135&gt;=$Y$8,$Y$1,P135&gt;=$X$8,$X$1,P135&gt;=$W$8,$W$1,P135&lt;$W$2,$V$1),(IF(AND($N$2&gt;=$T$9,$N$2&lt;$U$9),_xlfn.IFS(P135&gt;=$AD$9,$AD$1,P135&gt;=$AC$9,$AC$1,P135&gt;=$AB$9,$AB$1,P135&gt;=$AA$9,$AA$1,P135&gt;=$Z$9,$Z$1,P135&gt;=$Y$9,$Y$1,P135&gt;=$X$9,$X$1,P135&gt;=$W$9,$W$1),$W$1))))))))))))))),IF(AND($N$2&gt;=$T$2,$N$2&lt;=$U$2),IF(P135&gt;=$W$2,$W$1,$V$1),IF(AND($N$2&gt;=$T$3,$N$2&lt;$U$3),IF(P135&gt;=$W$3,$W$1,$V$1),IF(AND($N$2&gt;=$T$4,$N$2&lt;$U$4),IF(P135&gt;=$W$4,$W$1,$V$1),IF(AND($N$2&gt;=$T$5,$N$2&lt;$U$5),IF(P135&gt;=$W$5,$W$1,$V$1),IF(AND($N$2&gt;=$T$6,$N$2&lt;$U$6),IF(P135&gt;=$W$6,$W$1,$V$1),IF(AND($N$2&gt;=$T$7,$N$2&lt;$U$7),IF(P135&gt;=$W$7,$W$1,$V$1),IF(AND($N$2&gt;=$T$8,$N$2&lt;$U$8),IF(P135&gt;=$W$8,$W$1,$V$1),IF(AND($N$2&gt;=$T$9,$N$2&lt;$U$9),IF(P135&gt;=$W$9,$W$1,$V$1),""))))))))),"")</f>
        <v>#NAME?</v>
      </c>
      <c r="M135" s="9" t="e">
        <f t="array" aca="1" ref="M135" ca="1">IF(E135&lt;&gt;"",IF(AND(E135&lt;&gt;"GR",E135&gt;=40,J135&gt;=30),_xlfn.IFS(Q135&gt;=$AG$2,$AD$19,Q135&gt;=$AG$3,$AC$19,Q135&gt;=$AG$4,$AB$19,Q135&gt;=$AG$5,$AA$19,Q135&gt;=$AG$6,$Z$19,Q135&gt;=$AG$7,$Y$19,Q135&gt;=$AG$8,$X$19,Q135&gt;=$AG$9,$V$19),L135),"")</f>
        <v>#NAME?</v>
      </c>
      <c r="N135" s="9"/>
      <c r="O135" s="9"/>
      <c r="P135" s="9">
        <f t="shared" si="20"/>
        <v>49</v>
      </c>
      <c r="Q135" s="9">
        <f t="shared" si="21"/>
        <v>49</v>
      </c>
      <c r="R135" s="9">
        <f t="shared" si="22"/>
        <v>-0.09</v>
      </c>
    </row>
    <row r="136" spans="1:18" x14ac:dyDescent="0.25">
      <c r="A136" s="3" t="s">
        <v>8</v>
      </c>
      <c r="B136" s="3">
        <v>135</v>
      </c>
      <c r="C136" s="3">
        <v>25</v>
      </c>
      <c r="D136" s="3">
        <v>59</v>
      </c>
      <c r="E136" s="3" t="s">
        <v>34</v>
      </c>
      <c r="F136" s="22">
        <f t="shared" si="23"/>
        <v>59</v>
      </c>
      <c r="G136" s="22">
        <f t="shared" si="24"/>
        <v>25</v>
      </c>
      <c r="H136" s="22">
        <f t="shared" si="25"/>
        <v>59</v>
      </c>
      <c r="I136" s="9">
        <f t="shared" si="26"/>
        <v>45.4</v>
      </c>
      <c r="J136" s="9">
        <f t="shared" si="18"/>
        <v>45.4</v>
      </c>
      <c r="K136" s="10">
        <f t="shared" si="19"/>
        <v>2061.16</v>
      </c>
      <c r="L136" s="9" t="e">
        <f t="array" aca="1" ref="L136" ca="1">IF(D136&lt;&gt;"",IF(AND(H136&gt;=40,I136&gt;=30),IF(AND($N$2&gt;=$T$2,$N$2&lt;=$U$2),_xlfn.IFS(P136&gt;=$AD$2,$AD$1,P136&gt;=$AC$2,$AC$1,P136&gt;=$AB$2,$AB$1,P136&gt;=$AA$2,$AA$1,P136&gt;=$Z$2,$Z$1,P136&gt;=$Y$2,$Y$1,P136&gt;=$X$2,$X$1,P136&gt;=$W$2,$W$1,P136&lt;$W$2,$V$1),(IF(AND($N$2&gt;=$T$3,$N$2&lt;$U$3),_xlfn.IFS(P136&gt;=$AD$3,$AD$1,P136&gt;=$AC$3,$AC$1,P136&gt;=$AB$3,$AB$1,P136&gt;=$AA$3,$AA$1,P136&gt;=$Z$3,$Z$1,P136&gt;=$Y$3,$Y$1,P136&gt;=$X$3,$X$1,P136&gt;=$W$3,$W$1,P136&lt;$W$2,$V$1),(IF(AND($N$2&gt;=$T$4,$N$2&lt;$U$4),_xlfn.IFS(P136&gt;=$AD$4,$AD$1,P136&gt;=$AC$4,$AC$1,P136&gt;=$AB$4,$AB$1,P136&gt;=$AA$4,$AA$1,P136&gt;=$Z$4,$Z$1,P136&gt;=$Y$4,$Y$1,P136&gt;=$X$4,$X$1,P136&gt;=$W$4,$W$1,P136&lt;$W$2,$V$1),(IF(AND($N$2&gt;=$T$5,$N$2&lt;$U$5),_xlfn.IFS(P136&gt;=$AD$5,$AD$1,P136&gt;=$AC$5,$AC$1,P136&gt;=$AB$5,$AB$1,P136&gt;=$AA$5,$AA$1,P136&gt;=$Z$5,$Z$1,P136&gt;=$Y$5,$Y$1,P136&gt;=$X$5,$X$1,P136&gt;=$W$5,$W$1,P136&lt;$W$2,$V$1),(IF(AND($N$2&gt;=$T$6,$N$2&lt;$U$6),_xlfn.IFS(P136&gt;=$AD$6,$AD$1,P136&gt;=$AC$6,$AC$1,P136&gt;=$AB$6,$AB$1,P136&gt;=$AA$6,$AA$1,P136&gt;=$Z$6,$Z$1,P136&gt;=$Y$6,$Y$1,P136&gt;=$X$6,$X$1,P136&gt;=$W$6,$W$1,P136&lt;$W$2,$V$1),(IF(AND($N$2&gt;=$T$7,$N$2&lt;$U$7),_xlfn.IFS(P136&gt;=$AD$7,$AD$1,P136&gt;=$AC$7,$AC$1,P136&gt;=$AB$7,$AB$1,P136&gt;=$AA$7,$AA$1,P136&gt;=$Z$7,$Z$1,P136&gt;=$Y$7,$Y$1,P136&gt;=$X$7,$X$1,P136&gt;=$W$7,$W$1,P136&lt;$W$2,$V$1),(IF(AND($N$2&gt;=$T$8,$N$2&lt;$U$8),_xlfn.IFS(P136&gt;=$AD$8,$AD$1,P136&gt;=$AC$8,$AC$1,P136&gt;=$AB$8,$AB$1,P136&gt;=$AA$8,$AA$1,P136&gt;=$Z$8,$Z$1,P136&gt;=$Y$8,$Y$1,P136&gt;=$X$8,$X$1,P136&gt;=$W$8,$W$1,P136&lt;$W$2,$V$1),(IF(AND($N$2&gt;=$T$9,$N$2&lt;$U$9),_xlfn.IFS(P136&gt;=$AD$9,$AD$1,P136&gt;=$AC$9,$AC$1,P136&gt;=$AB$9,$AB$1,P136&gt;=$AA$9,$AA$1,P136&gt;=$Z$9,$Z$1,P136&gt;=$Y$9,$Y$1,P136&gt;=$X$9,$X$1,P136&gt;=$W$9,$W$1),$W$1))))))))))))))),IF(AND($N$2&gt;=$T$2,$N$2&lt;=$U$2),IF(P136&gt;=$W$2,$W$1,$V$1),IF(AND($N$2&gt;=$T$3,$N$2&lt;$U$3),IF(P136&gt;=$W$3,$W$1,$V$1),IF(AND($N$2&gt;=$T$4,$N$2&lt;$U$4),IF(P136&gt;=$W$4,$W$1,$V$1),IF(AND($N$2&gt;=$T$5,$N$2&lt;$U$5),IF(P136&gt;=$W$5,$W$1,$V$1),IF(AND($N$2&gt;=$T$6,$N$2&lt;$U$6),IF(P136&gt;=$W$6,$W$1,$V$1),IF(AND($N$2&gt;=$T$7,$N$2&lt;$U$7),IF(P136&gt;=$W$7,$W$1,$V$1),IF(AND($N$2&gt;=$T$8,$N$2&lt;$U$8),IF(P136&gt;=$W$8,$W$1,$V$1),IF(AND($N$2&gt;=$T$9,$N$2&lt;$U$9),IF(P136&gt;=$W$9,$W$1,$V$1),""))))))))),"")</f>
        <v>#NAME?</v>
      </c>
      <c r="M136" s="9" t="e">
        <f t="array" aca="1" ref="M136" ca="1">IF(E136&lt;&gt;"",IF(AND(E136&lt;&gt;"GR",E136&gt;=40,J136&gt;=30),_xlfn.IFS(Q136&gt;=$AG$2,$AD$19,Q136&gt;=$AG$3,$AC$19,Q136&gt;=$AG$4,$AB$19,Q136&gt;=$AG$5,$AA$19,Q136&gt;=$AG$6,$Z$19,Q136&gt;=$AG$7,$Y$19,Q136&gt;=$AG$8,$X$19,Q136&gt;=$AG$9,$V$19),L136),"")</f>
        <v>#NAME?</v>
      </c>
      <c r="N136" s="9"/>
      <c r="O136" s="9"/>
      <c r="P136" s="9">
        <f t="shared" si="20"/>
        <v>49</v>
      </c>
      <c r="Q136" s="9">
        <f t="shared" si="21"/>
        <v>49</v>
      </c>
      <c r="R136" s="9">
        <f t="shared" si="22"/>
        <v>-0.09</v>
      </c>
    </row>
    <row r="137" spans="1:18" x14ac:dyDescent="0.25">
      <c r="A137" s="3" t="s">
        <v>8</v>
      </c>
      <c r="B137" s="3">
        <v>136</v>
      </c>
      <c r="C137" s="3">
        <v>22</v>
      </c>
      <c r="D137" s="3">
        <v>61</v>
      </c>
      <c r="E137" s="3" t="s">
        <v>34</v>
      </c>
      <c r="F137" s="22">
        <f t="shared" si="23"/>
        <v>61</v>
      </c>
      <c r="G137" s="22">
        <f t="shared" si="24"/>
        <v>22</v>
      </c>
      <c r="H137" s="22">
        <f t="shared" si="25"/>
        <v>61</v>
      </c>
      <c r="I137" s="9">
        <f t="shared" si="26"/>
        <v>45.400000000000006</v>
      </c>
      <c r="J137" s="9">
        <f t="shared" si="18"/>
        <v>45.4</v>
      </c>
      <c r="K137" s="10">
        <f t="shared" si="19"/>
        <v>2061.1600000000003</v>
      </c>
      <c r="L137" s="9" t="e">
        <f t="array" aca="1" ref="L137" ca="1">IF(D137&lt;&gt;"",IF(AND(H137&gt;=40,I137&gt;=30),IF(AND($N$2&gt;=$T$2,$N$2&lt;=$U$2),_xlfn.IFS(P137&gt;=$AD$2,$AD$1,P137&gt;=$AC$2,$AC$1,P137&gt;=$AB$2,$AB$1,P137&gt;=$AA$2,$AA$1,P137&gt;=$Z$2,$Z$1,P137&gt;=$Y$2,$Y$1,P137&gt;=$X$2,$X$1,P137&gt;=$W$2,$W$1,P137&lt;$W$2,$V$1),(IF(AND($N$2&gt;=$T$3,$N$2&lt;$U$3),_xlfn.IFS(P137&gt;=$AD$3,$AD$1,P137&gt;=$AC$3,$AC$1,P137&gt;=$AB$3,$AB$1,P137&gt;=$AA$3,$AA$1,P137&gt;=$Z$3,$Z$1,P137&gt;=$Y$3,$Y$1,P137&gt;=$X$3,$X$1,P137&gt;=$W$3,$W$1,P137&lt;$W$2,$V$1),(IF(AND($N$2&gt;=$T$4,$N$2&lt;$U$4),_xlfn.IFS(P137&gt;=$AD$4,$AD$1,P137&gt;=$AC$4,$AC$1,P137&gt;=$AB$4,$AB$1,P137&gt;=$AA$4,$AA$1,P137&gt;=$Z$4,$Z$1,P137&gt;=$Y$4,$Y$1,P137&gt;=$X$4,$X$1,P137&gt;=$W$4,$W$1,P137&lt;$W$2,$V$1),(IF(AND($N$2&gt;=$T$5,$N$2&lt;$U$5),_xlfn.IFS(P137&gt;=$AD$5,$AD$1,P137&gt;=$AC$5,$AC$1,P137&gt;=$AB$5,$AB$1,P137&gt;=$AA$5,$AA$1,P137&gt;=$Z$5,$Z$1,P137&gt;=$Y$5,$Y$1,P137&gt;=$X$5,$X$1,P137&gt;=$W$5,$W$1,P137&lt;$W$2,$V$1),(IF(AND($N$2&gt;=$T$6,$N$2&lt;$U$6),_xlfn.IFS(P137&gt;=$AD$6,$AD$1,P137&gt;=$AC$6,$AC$1,P137&gt;=$AB$6,$AB$1,P137&gt;=$AA$6,$AA$1,P137&gt;=$Z$6,$Z$1,P137&gt;=$Y$6,$Y$1,P137&gt;=$X$6,$X$1,P137&gt;=$W$6,$W$1,P137&lt;$W$2,$V$1),(IF(AND($N$2&gt;=$T$7,$N$2&lt;$U$7),_xlfn.IFS(P137&gt;=$AD$7,$AD$1,P137&gt;=$AC$7,$AC$1,P137&gt;=$AB$7,$AB$1,P137&gt;=$AA$7,$AA$1,P137&gt;=$Z$7,$Z$1,P137&gt;=$Y$7,$Y$1,P137&gt;=$X$7,$X$1,P137&gt;=$W$7,$W$1,P137&lt;$W$2,$V$1),(IF(AND($N$2&gt;=$T$8,$N$2&lt;$U$8),_xlfn.IFS(P137&gt;=$AD$8,$AD$1,P137&gt;=$AC$8,$AC$1,P137&gt;=$AB$8,$AB$1,P137&gt;=$AA$8,$AA$1,P137&gt;=$Z$8,$Z$1,P137&gt;=$Y$8,$Y$1,P137&gt;=$X$8,$X$1,P137&gt;=$W$8,$W$1,P137&lt;$W$2,$V$1),(IF(AND($N$2&gt;=$T$9,$N$2&lt;$U$9),_xlfn.IFS(P137&gt;=$AD$9,$AD$1,P137&gt;=$AC$9,$AC$1,P137&gt;=$AB$9,$AB$1,P137&gt;=$AA$9,$AA$1,P137&gt;=$Z$9,$Z$1,P137&gt;=$Y$9,$Y$1,P137&gt;=$X$9,$X$1,P137&gt;=$W$9,$W$1),$W$1))))))))))))))),IF(AND($N$2&gt;=$T$2,$N$2&lt;=$U$2),IF(P137&gt;=$W$2,$W$1,$V$1),IF(AND($N$2&gt;=$T$3,$N$2&lt;$U$3),IF(P137&gt;=$W$3,$W$1,$V$1),IF(AND($N$2&gt;=$T$4,$N$2&lt;$U$4),IF(P137&gt;=$W$4,$W$1,$V$1),IF(AND($N$2&gt;=$T$5,$N$2&lt;$U$5),IF(P137&gt;=$W$5,$W$1,$V$1),IF(AND($N$2&gt;=$T$6,$N$2&lt;$U$6),IF(P137&gt;=$W$6,$W$1,$V$1),IF(AND($N$2&gt;=$T$7,$N$2&lt;$U$7),IF(P137&gt;=$W$7,$W$1,$V$1),IF(AND($N$2&gt;=$T$8,$N$2&lt;$U$8),IF(P137&gt;=$W$8,$W$1,$V$1),IF(AND($N$2&gt;=$T$9,$N$2&lt;$U$9),IF(P137&gt;=$W$9,$W$1,$V$1),""))))))))),"")</f>
        <v>#NAME?</v>
      </c>
      <c r="M137" s="9" t="e">
        <f t="array" aca="1" ref="M137" ca="1">IF(E137&lt;&gt;"",IF(AND(E137&lt;&gt;"GR",E137&gt;=40,J137&gt;=30),_xlfn.IFS(Q137&gt;=$AG$2,$AD$19,Q137&gt;=$AG$3,$AC$19,Q137&gt;=$AG$4,$AB$19,Q137&gt;=$AG$5,$AA$19,Q137&gt;=$AG$6,$Z$19,Q137&gt;=$AG$7,$Y$19,Q137&gt;=$AG$8,$X$19,Q137&gt;=$AG$9,$V$19),L137),"")</f>
        <v>#NAME?</v>
      </c>
      <c r="N137" s="9"/>
      <c r="O137" s="9"/>
      <c r="P137" s="9">
        <f t="shared" si="20"/>
        <v>49</v>
      </c>
      <c r="Q137" s="9">
        <f t="shared" si="21"/>
        <v>49</v>
      </c>
      <c r="R137" s="9">
        <f t="shared" si="22"/>
        <v>-0.09</v>
      </c>
    </row>
    <row r="138" spans="1:18" x14ac:dyDescent="0.25">
      <c r="A138" s="3" t="s">
        <v>8</v>
      </c>
      <c r="B138" s="3">
        <v>137</v>
      </c>
      <c r="C138" s="3">
        <v>35</v>
      </c>
      <c r="D138" s="3">
        <v>52</v>
      </c>
      <c r="E138" s="3" t="s">
        <v>34</v>
      </c>
      <c r="F138" s="22">
        <f t="shared" si="23"/>
        <v>52</v>
      </c>
      <c r="G138" s="22">
        <f t="shared" si="24"/>
        <v>35</v>
      </c>
      <c r="H138" s="22">
        <f t="shared" si="25"/>
        <v>52</v>
      </c>
      <c r="I138" s="9">
        <f t="shared" si="26"/>
        <v>45.2</v>
      </c>
      <c r="J138" s="9">
        <f t="shared" si="18"/>
        <v>45.2</v>
      </c>
      <c r="K138" s="10">
        <f t="shared" si="19"/>
        <v>2043.0400000000002</v>
      </c>
      <c r="L138" s="9" t="e">
        <f t="array" aca="1" ref="L138" ca="1">IF(D138&lt;&gt;"",IF(AND(H138&gt;=40,I138&gt;=30),IF(AND($N$2&gt;=$T$2,$N$2&lt;=$U$2),_xlfn.IFS(P138&gt;=$AD$2,$AD$1,P138&gt;=$AC$2,$AC$1,P138&gt;=$AB$2,$AB$1,P138&gt;=$AA$2,$AA$1,P138&gt;=$Z$2,$Z$1,P138&gt;=$Y$2,$Y$1,P138&gt;=$X$2,$X$1,P138&gt;=$W$2,$W$1,P138&lt;$W$2,$V$1),(IF(AND($N$2&gt;=$T$3,$N$2&lt;$U$3),_xlfn.IFS(P138&gt;=$AD$3,$AD$1,P138&gt;=$AC$3,$AC$1,P138&gt;=$AB$3,$AB$1,P138&gt;=$AA$3,$AA$1,P138&gt;=$Z$3,$Z$1,P138&gt;=$Y$3,$Y$1,P138&gt;=$X$3,$X$1,P138&gt;=$W$3,$W$1,P138&lt;$W$2,$V$1),(IF(AND($N$2&gt;=$T$4,$N$2&lt;$U$4),_xlfn.IFS(P138&gt;=$AD$4,$AD$1,P138&gt;=$AC$4,$AC$1,P138&gt;=$AB$4,$AB$1,P138&gt;=$AA$4,$AA$1,P138&gt;=$Z$4,$Z$1,P138&gt;=$Y$4,$Y$1,P138&gt;=$X$4,$X$1,P138&gt;=$W$4,$W$1,P138&lt;$W$2,$V$1),(IF(AND($N$2&gt;=$T$5,$N$2&lt;$U$5),_xlfn.IFS(P138&gt;=$AD$5,$AD$1,P138&gt;=$AC$5,$AC$1,P138&gt;=$AB$5,$AB$1,P138&gt;=$AA$5,$AA$1,P138&gt;=$Z$5,$Z$1,P138&gt;=$Y$5,$Y$1,P138&gt;=$X$5,$X$1,P138&gt;=$W$5,$W$1,P138&lt;$W$2,$V$1),(IF(AND($N$2&gt;=$T$6,$N$2&lt;$U$6),_xlfn.IFS(P138&gt;=$AD$6,$AD$1,P138&gt;=$AC$6,$AC$1,P138&gt;=$AB$6,$AB$1,P138&gt;=$AA$6,$AA$1,P138&gt;=$Z$6,$Z$1,P138&gt;=$Y$6,$Y$1,P138&gt;=$X$6,$X$1,P138&gt;=$W$6,$W$1,P138&lt;$W$2,$V$1),(IF(AND($N$2&gt;=$T$7,$N$2&lt;$U$7),_xlfn.IFS(P138&gt;=$AD$7,$AD$1,P138&gt;=$AC$7,$AC$1,P138&gt;=$AB$7,$AB$1,P138&gt;=$AA$7,$AA$1,P138&gt;=$Z$7,$Z$1,P138&gt;=$Y$7,$Y$1,P138&gt;=$X$7,$X$1,P138&gt;=$W$7,$W$1,P138&lt;$W$2,$V$1),(IF(AND($N$2&gt;=$T$8,$N$2&lt;$U$8),_xlfn.IFS(P138&gt;=$AD$8,$AD$1,P138&gt;=$AC$8,$AC$1,P138&gt;=$AB$8,$AB$1,P138&gt;=$AA$8,$AA$1,P138&gt;=$Z$8,$Z$1,P138&gt;=$Y$8,$Y$1,P138&gt;=$X$8,$X$1,P138&gt;=$W$8,$W$1,P138&lt;$W$2,$V$1),(IF(AND($N$2&gt;=$T$9,$N$2&lt;$U$9),_xlfn.IFS(P138&gt;=$AD$9,$AD$1,P138&gt;=$AC$9,$AC$1,P138&gt;=$AB$9,$AB$1,P138&gt;=$AA$9,$AA$1,P138&gt;=$Z$9,$Z$1,P138&gt;=$Y$9,$Y$1,P138&gt;=$X$9,$X$1,P138&gt;=$W$9,$W$1),$W$1))))))))))))))),IF(AND($N$2&gt;=$T$2,$N$2&lt;=$U$2),IF(P138&gt;=$W$2,$W$1,$V$1),IF(AND($N$2&gt;=$T$3,$N$2&lt;$U$3),IF(P138&gt;=$W$3,$W$1,$V$1),IF(AND($N$2&gt;=$T$4,$N$2&lt;$U$4),IF(P138&gt;=$W$4,$W$1,$V$1),IF(AND($N$2&gt;=$T$5,$N$2&lt;$U$5),IF(P138&gt;=$W$5,$W$1,$V$1),IF(AND($N$2&gt;=$T$6,$N$2&lt;$U$6),IF(P138&gt;=$W$6,$W$1,$V$1),IF(AND($N$2&gt;=$T$7,$N$2&lt;$U$7),IF(P138&gt;=$W$7,$W$1,$V$1),IF(AND($N$2&gt;=$T$8,$N$2&lt;$U$8),IF(P138&gt;=$W$8,$W$1,$V$1),IF(AND($N$2&gt;=$T$9,$N$2&lt;$U$9),IF(P138&gt;=$W$9,$W$1,$V$1),""))))))))),"")</f>
        <v>#NAME?</v>
      </c>
      <c r="M138" s="9" t="e">
        <f t="array" aca="1" ref="M138" ca="1">IF(E138&lt;&gt;"",IF(AND(E138&lt;&gt;"GR",E138&gt;=40,J138&gt;=30),_xlfn.IFS(Q138&gt;=$AG$2,$AD$19,Q138&gt;=$AG$3,$AC$19,Q138&gt;=$AG$4,$AB$19,Q138&gt;=$AG$5,$AA$19,Q138&gt;=$AG$6,$Z$19,Q138&gt;=$AG$7,$Y$19,Q138&gt;=$AG$8,$X$19,Q138&gt;=$AG$9,$V$19),L138),"")</f>
        <v>#NAME?</v>
      </c>
      <c r="N138" s="9"/>
      <c r="O138" s="9"/>
      <c r="P138" s="9">
        <f t="shared" si="20"/>
        <v>49</v>
      </c>
      <c r="Q138" s="9">
        <f t="shared" si="21"/>
        <v>49</v>
      </c>
      <c r="R138" s="9">
        <f t="shared" si="22"/>
        <v>-0.1</v>
      </c>
    </row>
    <row r="139" spans="1:18" x14ac:dyDescent="0.25">
      <c r="A139" s="3" t="s">
        <v>8</v>
      </c>
      <c r="B139" s="3">
        <v>138</v>
      </c>
      <c r="C139" s="3">
        <v>45</v>
      </c>
      <c r="D139" s="3">
        <v>21</v>
      </c>
      <c r="E139" s="3">
        <v>45</v>
      </c>
      <c r="F139" s="22">
        <f t="shared" si="23"/>
        <v>45</v>
      </c>
      <c r="G139" s="22">
        <f t="shared" si="24"/>
        <v>45</v>
      </c>
      <c r="H139" s="22">
        <f t="shared" si="25"/>
        <v>21</v>
      </c>
      <c r="I139" s="9">
        <f t="shared" si="26"/>
        <v>30.6</v>
      </c>
      <c r="J139" s="9">
        <f t="shared" si="18"/>
        <v>45</v>
      </c>
      <c r="K139" s="10">
        <f t="shared" si="19"/>
        <v>936.36000000000013</v>
      </c>
      <c r="L139" s="9" t="str">
        <f t="array" ref="L139">IF(D139&lt;&gt;"",IF(AND(H139&gt;=40,I139&gt;=30),IF(AND($N$2&gt;=$T$2,$N$2&lt;=$U$2),_xlfn.IFS(P139&gt;=$AD$2,$AD$1,P139&gt;=$AC$2,$AC$1,P139&gt;=$AB$2,$AB$1,P139&gt;=$AA$2,$AA$1,P139&gt;=$Z$2,$Z$1,P139&gt;=$Y$2,$Y$1,P139&gt;=$X$2,$X$1,P139&gt;=$W$2,$W$1,P139&lt;$W$2,$V$1),(IF(AND($N$2&gt;=$T$3,$N$2&lt;$U$3),_xlfn.IFS(P139&gt;=$AD$3,$AD$1,P139&gt;=$AC$3,$AC$1,P139&gt;=$AB$3,$AB$1,P139&gt;=$AA$3,$AA$1,P139&gt;=$Z$3,$Z$1,P139&gt;=$Y$3,$Y$1,P139&gt;=$X$3,$X$1,P139&gt;=$W$3,$W$1,P139&lt;$W$2,$V$1),(IF(AND($N$2&gt;=$T$4,$N$2&lt;$U$4),_xlfn.IFS(P139&gt;=$AD$4,$AD$1,P139&gt;=$AC$4,$AC$1,P139&gt;=$AB$4,$AB$1,P139&gt;=$AA$4,$AA$1,P139&gt;=$Z$4,$Z$1,P139&gt;=$Y$4,$Y$1,P139&gt;=$X$4,$X$1,P139&gt;=$W$4,$W$1,P139&lt;$W$2,$V$1),(IF(AND($N$2&gt;=$T$5,$N$2&lt;$U$5),_xlfn.IFS(P139&gt;=$AD$5,$AD$1,P139&gt;=$AC$5,$AC$1,P139&gt;=$AB$5,$AB$1,P139&gt;=$AA$5,$AA$1,P139&gt;=$Z$5,$Z$1,P139&gt;=$Y$5,$Y$1,P139&gt;=$X$5,$X$1,P139&gt;=$W$5,$W$1,P139&lt;$W$2,$V$1),(IF(AND($N$2&gt;=$T$6,$N$2&lt;$U$6),_xlfn.IFS(P139&gt;=$AD$6,$AD$1,P139&gt;=$AC$6,$AC$1,P139&gt;=$AB$6,$AB$1,P139&gt;=$AA$6,$AA$1,P139&gt;=$Z$6,$Z$1,P139&gt;=$Y$6,$Y$1,P139&gt;=$X$6,$X$1,P139&gt;=$W$6,$W$1,P139&lt;$W$2,$V$1),(IF(AND($N$2&gt;=$T$7,$N$2&lt;$U$7),_xlfn.IFS(P139&gt;=$AD$7,$AD$1,P139&gt;=$AC$7,$AC$1,P139&gt;=$AB$7,$AB$1,P139&gt;=$AA$7,$AA$1,P139&gt;=$Z$7,$Z$1,P139&gt;=$Y$7,$Y$1,P139&gt;=$X$7,$X$1,P139&gt;=$W$7,$W$1,P139&lt;$W$2,$V$1),(IF(AND($N$2&gt;=$T$8,$N$2&lt;$U$8),_xlfn.IFS(P139&gt;=$AD$8,$AD$1,P139&gt;=$AC$8,$AC$1,P139&gt;=$AB$8,$AB$1,P139&gt;=$AA$8,$AA$1,P139&gt;=$Z$8,$Z$1,P139&gt;=$Y$8,$Y$1,P139&gt;=$X$8,$X$1,P139&gt;=$W$8,$W$1,P139&lt;$W$2,$V$1),(IF(AND($N$2&gt;=$T$9,$N$2&lt;$U$9),_xlfn.IFS(P139&gt;=$AD$9,$AD$1,P139&gt;=$AC$9,$AC$1,P139&gt;=$AB$9,$AB$1,P139&gt;=$AA$9,$AA$1,P139&gt;=$Z$9,$Z$1,P139&gt;=$Y$9,$Y$1,P139&gt;=$X$9,$X$1,P139&gt;=$W$9,$W$1),$W$1))))))))))))))),IF(AND($N$2&gt;=$T$2,$N$2&lt;=$U$2),IF(P139&gt;=$W$2,$W$1,$V$1),IF(AND($N$2&gt;=$T$3,$N$2&lt;$U$3),IF(P139&gt;=$W$3,$W$1,$V$1),IF(AND($N$2&gt;=$T$4,$N$2&lt;$U$4),IF(P139&gt;=$W$4,$W$1,$V$1),IF(AND($N$2&gt;=$T$5,$N$2&lt;$U$5),IF(P139&gt;=$W$5,$W$1,$V$1),IF(AND($N$2&gt;=$T$6,$N$2&lt;$U$6),IF(P139&gt;=$W$6,$W$1,$V$1),IF(AND($N$2&gt;=$T$7,$N$2&lt;$U$7),IF(P139&gt;=$W$7,$W$1,$V$1),IF(AND($N$2&gt;=$T$8,$N$2&lt;$U$8),IF(P139&gt;=$W$8,$W$1,$V$1),IF(AND($N$2&gt;=$T$9,$N$2&lt;$U$9),IF(P139&gt;=$W$9,$W$1,$V$1),""))))))))),"")</f>
        <v>FD</v>
      </c>
      <c r="M139" s="9" t="e">
        <f t="array" aca="1" ref="M139" ca="1">IF(E139&lt;&gt;"",IF(AND(E139&lt;&gt;"GR",E139&gt;=40,J139&gt;=30),_xlfn.IFS(Q139&gt;=$AG$2,$AD$19,Q139&gt;=$AG$3,$AC$19,Q139&gt;=$AG$4,$AB$19,Q139&gt;=$AG$5,$AA$19,Q139&gt;=$AG$6,$Z$19,Q139&gt;=$AG$7,$Y$19,Q139&gt;=$AG$8,$X$19,Q139&gt;=$AG$9,$V$19),L139),"")</f>
        <v>#NAME?</v>
      </c>
      <c r="N139" s="9"/>
      <c r="O139" s="9"/>
      <c r="P139" s="9">
        <f t="shared" si="20"/>
        <v>39</v>
      </c>
      <c r="Q139" s="9">
        <f t="shared" si="21"/>
        <v>49</v>
      </c>
      <c r="R139" s="9">
        <f t="shared" si="22"/>
        <v>-1.1100000000000001</v>
      </c>
    </row>
    <row r="140" spans="1:18" x14ac:dyDescent="0.25">
      <c r="A140" s="3" t="s">
        <v>8</v>
      </c>
      <c r="B140" s="3">
        <v>139</v>
      </c>
      <c r="C140" s="3">
        <v>25</v>
      </c>
      <c r="D140" s="3">
        <v>58</v>
      </c>
      <c r="E140" s="3" t="s">
        <v>34</v>
      </c>
      <c r="F140" s="22">
        <f t="shared" si="23"/>
        <v>58</v>
      </c>
      <c r="G140" s="22">
        <f t="shared" si="24"/>
        <v>25</v>
      </c>
      <c r="H140" s="22">
        <f t="shared" si="25"/>
        <v>58</v>
      </c>
      <c r="I140" s="9">
        <f t="shared" si="26"/>
        <v>44.8</v>
      </c>
      <c r="J140" s="9">
        <f t="shared" si="18"/>
        <v>44.8</v>
      </c>
      <c r="K140" s="10">
        <f t="shared" si="19"/>
        <v>2007.0399999999997</v>
      </c>
      <c r="L140" s="9" t="e">
        <f t="array" aca="1" ref="L140" ca="1">IF(D140&lt;&gt;"",IF(AND(H140&gt;=40,I140&gt;=30),IF(AND($N$2&gt;=$T$2,$N$2&lt;=$U$2),_xlfn.IFS(P140&gt;=$AD$2,$AD$1,P140&gt;=$AC$2,$AC$1,P140&gt;=$AB$2,$AB$1,P140&gt;=$AA$2,$AA$1,P140&gt;=$Z$2,$Z$1,P140&gt;=$Y$2,$Y$1,P140&gt;=$X$2,$X$1,P140&gt;=$W$2,$W$1,P140&lt;$W$2,$V$1),(IF(AND($N$2&gt;=$T$3,$N$2&lt;$U$3),_xlfn.IFS(P140&gt;=$AD$3,$AD$1,P140&gt;=$AC$3,$AC$1,P140&gt;=$AB$3,$AB$1,P140&gt;=$AA$3,$AA$1,P140&gt;=$Z$3,$Z$1,P140&gt;=$Y$3,$Y$1,P140&gt;=$X$3,$X$1,P140&gt;=$W$3,$W$1,P140&lt;$W$2,$V$1),(IF(AND($N$2&gt;=$T$4,$N$2&lt;$U$4),_xlfn.IFS(P140&gt;=$AD$4,$AD$1,P140&gt;=$AC$4,$AC$1,P140&gt;=$AB$4,$AB$1,P140&gt;=$AA$4,$AA$1,P140&gt;=$Z$4,$Z$1,P140&gt;=$Y$4,$Y$1,P140&gt;=$X$4,$X$1,P140&gt;=$W$4,$W$1,P140&lt;$W$2,$V$1),(IF(AND($N$2&gt;=$T$5,$N$2&lt;$U$5),_xlfn.IFS(P140&gt;=$AD$5,$AD$1,P140&gt;=$AC$5,$AC$1,P140&gt;=$AB$5,$AB$1,P140&gt;=$AA$5,$AA$1,P140&gt;=$Z$5,$Z$1,P140&gt;=$Y$5,$Y$1,P140&gt;=$X$5,$X$1,P140&gt;=$W$5,$W$1,P140&lt;$W$2,$V$1),(IF(AND($N$2&gt;=$T$6,$N$2&lt;$U$6),_xlfn.IFS(P140&gt;=$AD$6,$AD$1,P140&gt;=$AC$6,$AC$1,P140&gt;=$AB$6,$AB$1,P140&gt;=$AA$6,$AA$1,P140&gt;=$Z$6,$Z$1,P140&gt;=$Y$6,$Y$1,P140&gt;=$X$6,$X$1,P140&gt;=$W$6,$W$1,P140&lt;$W$2,$V$1),(IF(AND($N$2&gt;=$T$7,$N$2&lt;$U$7),_xlfn.IFS(P140&gt;=$AD$7,$AD$1,P140&gt;=$AC$7,$AC$1,P140&gt;=$AB$7,$AB$1,P140&gt;=$AA$7,$AA$1,P140&gt;=$Z$7,$Z$1,P140&gt;=$Y$7,$Y$1,P140&gt;=$X$7,$X$1,P140&gt;=$W$7,$W$1,P140&lt;$W$2,$V$1),(IF(AND($N$2&gt;=$T$8,$N$2&lt;$U$8),_xlfn.IFS(P140&gt;=$AD$8,$AD$1,P140&gt;=$AC$8,$AC$1,P140&gt;=$AB$8,$AB$1,P140&gt;=$AA$8,$AA$1,P140&gt;=$Z$8,$Z$1,P140&gt;=$Y$8,$Y$1,P140&gt;=$X$8,$X$1,P140&gt;=$W$8,$W$1,P140&lt;$W$2,$V$1),(IF(AND($N$2&gt;=$T$9,$N$2&lt;$U$9),_xlfn.IFS(P140&gt;=$AD$9,$AD$1,P140&gt;=$AC$9,$AC$1,P140&gt;=$AB$9,$AB$1,P140&gt;=$AA$9,$AA$1,P140&gt;=$Z$9,$Z$1,P140&gt;=$Y$9,$Y$1,P140&gt;=$X$9,$X$1,P140&gt;=$W$9,$W$1),$W$1))))))))))))))),IF(AND($N$2&gt;=$T$2,$N$2&lt;=$U$2),IF(P140&gt;=$W$2,$W$1,$V$1),IF(AND($N$2&gt;=$T$3,$N$2&lt;$U$3),IF(P140&gt;=$W$3,$W$1,$V$1),IF(AND($N$2&gt;=$T$4,$N$2&lt;$U$4),IF(P140&gt;=$W$4,$W$1,$V$1),IF(AND($N$2&gt;=$T$5,$N$2&lt;$U$5),IF(P140&gt;=$W$5,$W$1,$V$1),IF(AND($N$2&gt;=$T$6,$N$2&lt;$U$6),IF(P140&gt;=$W$6,$W$1,$V$1),IF(AND($N$2&gt;=$T$7,$N$2&lt;$U$7),IF(P140&gt;=$W$7,$W$1,$V$1),IF(AND($N$2&gt;=$T$8,$N$2&lt;$U$8),IF(P140&gt;=$W$8,$W$1,$V$1),IF(AND($N$2&gt;=$T$9,$N$2&lt;$U$9),IF(P140&gt;=$W$9,$W$1,$V$1),""))))))))),"")</f>
        <v>#NAME?</v>
      </c>
      <c r="M140" s="9" t="e">
        <f t="array" aca="1" ref="M140" ca="1">IF(E140&lt;&gt;"",IF(AND(E140&lt;&gt;"GR",E140&gt;=40,J140&gt;=30),_xlfn.IFS(Q140&gt;=$AG$2,$AD$19,Q140&gt;=$AG$3,$AC$19,Q140&gt;=$AG$4,$AB$19,Q140&gt;=$AG$5,$AA$19,Q140&gt;=$AG$6,$Z$19,Q140&gt;=$AG$7,$Y$19,Q140&gt;=$AG$8,$X$19,Q140&gt;=$AG$9,$V$19),L140),"")</f>
        <v>#NAME?</v>
      </c>
      <c r="N140" s="9"/>
      <c r="O140" s="9"/>
      <c r="P140" s="9">
        <f t="shared" si="20"/>
        <v>49</v>
      </c>
      <c r="Q140" s="9">
        <f t="shared" si="21"/>
        <v>49</v>
      </c>
      <c r="R140" s="9">
        <f t="shared" si="22"/>
        <v>-0.13</v>
      </c>
    </row>
    <row r="141" spans="1:18" x14ac:dyDescent="0.25">
      <c r="A141" s="3" t="s">
        <v>8</v>
      </c>
      <c r="B141" s="3">
        <v>140</v>
      </c>
      <c r="C141" s="3">
        <v>38</v>
      </c>
      <c r="D141" s="3">
        <v>48</v>
      </c>
      <c r="E141" s="3" t="s">
        <v>34</v>
      </c>
      <c r="F141" s="22">
        <f t="shared" si="23"/>
        <v>48</v>
      </c>
      <c r="G141" s="22">
        <f t="shared" si="24"/>
        <v>38</v>
      </c>
      <c r="H141" s="22">
        <f t="shared" si="25"/>
        <v>48</v>
      </c>
      <c r="I141" s="9">
        <f t="shared" si="26"/>
        <v>44</v>
      </c>
      <c r="J141" s="9">
        <f t="shared" si="18"/>
        <v>44</v>
      </c>
      <c r="K141" s="10">
        <f t="shared" si="19"/>
        <v>1936</v>
      </c>
      <c r="L141" s="9" t="e">
        <f t="array" aca="1" ref="L141" ca="1">IF(D141&lt;&gt;"",IF(AND(H141&gt;=40,I141&gt;=30),IF(AND($N$2&gt;=$T$2,$N$2&lt;=$U$2),_xlfn.IFS(P141&gt;=$AD$2,$AD$1,P141&gt;=$AC$2,$AC$1,P141&gt;=$AB$2,$AB$1,P141&gt;=$AA$2,$AA$1,P141&gt;=$Z$2,$Z$1,P141&gt;=$Y$2,$Y$1,P141&gt;=$X$2,$X$1,P141&gt;=$W$2,$W$1,P141&lt;$W$2,$V$1),(IF(AND($N$2&gt;=$T$3,$N$2&lt;$U$3),_xlfn.IFS(P141&gt;=$AD$3,$AD$1,P141&gt;=$AC$3,$AC$1,P141&gt;=$AB$3,$AB$1,P141&gt;=$AA$3,$AA$1,P141&gt;=$Z$3,$Z$1,P141&gt;=$Y$3,$Y$1,P141&gt;=$X$3,$X$1,P141&gt;=$W$3,$W$1,P141&lt;$W$2,$V$1),(IF(AND($N$2&gt;=$T$4,$N$2&lt;$U$4),_xlfn.IFS(P141&gt;=$AD$4,$AD$1,P141&gt;=$AC$4,$AC$1,P141&gt;=$AB$4,$AB$1,P141&gt;=$AA$4,$AA$1,P141&gt;=$Z$4,$Z$1,P141&gt;=$Y$4,$Y$1,P141&gt;=$X$4,$X$1,P141&gt;=$W$4,$W$1,P141&lt;$W$2,$V$1),(IF(AND($N$2&gt;=$T$5,$N$2&lt;$U$5),_xlfn.IFS(P141&gt;=$AD$5,$AD$1,P141&gt;=$AC$5,$AC$1,P141&gt;=$AB$5,$AB$1,P141&gt;=$AA$5,$AA$1,P141&gt;=$Z$5,$Z$1,P141&gt;=$Y$5,$Y$1,P141&gt;=$X$5,$X$1,P141&gt;=$W$5,$W$1,P141&lt;$W$2,$V$1),(IF(AND($N$2&gt;=$T$6,$N$2&lt;$U$6),_xlfn.IFS(P141&gt;=$AD$6,$AD$1,P141&gt;=$AC$6,$AC$1,P141&gt;=$AB$6,$AB$1,P141&gt;=$AA$6,$AA$1,P141&gt;=$Z$6,$Z$1,P141&gt;=$Y$6,$Y$1,P141&gt;=$X$6,$X$1,P141&gt;=$W$6,$W$1,P141&lt;$W$2,$V$1),(IF(AND($N$2&gt;=$T$7,$N$2&lt;$U$7),_xlfn.IFS(P141&gt;=$AD$7,$AD$1,P141&gt;=$AC$7,$AC$1,P141&gt;=$AB$7,$AB$1,P141&gt;=$AA$7,$AA$1,P141&gt;=$Z$7,$Z$1,P141&gt;=$Y$7,$Y$1,P141&gt;=$X$7,$X$1,P141&gt;=$W$7,$W$1,P141&lt;$W$2,$V$1),(IF(AND($N$2&gt;=$T$8,$N$2&lt;$U$8),_xlfn.IFS(P141&gt;=$AD$8,$AD$1,P141&gt;=$AC$8,$AC$1,P141&gt;=$AB$8,$AB$1,P141&gt;=$AA$8,$AA$1,P141&gt;=$Z$8,$Z$1,P141&gt;=$Y$8,$Y$1,P141&gt;=$X$8,$X$1,P141&gt;=$W$8,$W$1,P141&lt;$W$2,$V$1),(IF(AND($N$2&gt;=$T$9,$N$2&lt;$U$9),_xlfn.IFS(P141&gt;=$AD$9,$AD$1,P141&gt;=$AC$9,$AC$1,P141&gt;=$AB$9,$AB$1,P141&gt;=$AA$9,$AA$1,P141&gt;=$Z$9,$Z$1,P141&gt;=$Y$9,$Y$1,P141&gt;=$X$9,$X$1,P141&gt;=$W$9,$W$1),$W$1))))))))))))))),IF(AND($N$2&gt;=$T$2,$N$2&lt;=$U$2),IF(P141&gt;=$W$2,$W$1,$V$1),IF(AND($N$2&gt;=$T$3,$N$2&lt;$U$3),IF(P141&gt;=$W$3,$W$1,$V$1),IF(AND($N$2&gt;=$T$4,$N$2&lt;$U$4),IF(P141&gt;=$W$4,$W$1,$V$1),IF(AND($N$2&gt;=$T$5,$N$2&lt;$U$5),IF(P141&gt;=$W$5,$W$1,$V$1),IF(AND($N$2&gt;=$T$6,$N$2&lt;$U$6),IF(P141&gt;=$W$6,$W$1,$V$1),IF(AND($N$2&gt;=$T$7,$N$2&lt;$U$7),IF(P141&gt;=$W$7,$W$1,$V$1),IF(AND($N$2&gt;=$T$8,$N$2&lt;$U$8),IF(P141&gt;=$W$8,$W$1,$V$1),IF(AND($N$2&gt;=$T$9,$N$2&lt;$U$9),IF(P141&gt;=$W$9,$W$1,$V$1),""))))))))),"")</f>
        <v>#NAME?</v>
      </c>
      <c r="M141" s="9" t="e">
        <f t="array" aca="1" ref="M141" ca="1">IF(E141&lt;&gt;"",IF(AND(E141&lt;&gt;"GR",E141&gt;=40,J141&gt;=30),_xlfn.IFS(Q141&gt;=$AG$2,$AD$19,Q141&gt;=$AG$3,$AC$19,Q141&gt;=$AG$4,$AB$19,Q141&gt;=$AG$5,$AA$19,Q141&gt;=$AG$6,$Z$19,Q141&gt;=$AG$7,$Y$19,Q141&gt;=$AG$8,$X$19,Q141&gt;=$AG$9,$V$19),L141),"")</f>
        <v>#NAME?</v>
      </c>
      <c r="N141" s="9"/>
      <c r="O141" s="9"/>
      <c r="P141" s="9">
        <f t="shared" si="20"/>
        <v>48</v>
      </c>
      <c r="Q141" s="9">
        <f t="shared" si="21"/>
        <v>48</v>
      </c>
      <c r="R141" s="9">
        <f t="shared" si="22"/>
        <v>-0.19</v>
      </c>
    </row>
    <row r="142" spans="1:18" x14ac:dyDescent="0.25">
      <c r="A142" s="3" t="s">
        <v>8</v>
      </c>
      <c r="B142" s="3">
        <v>141</v>
      </c>
      <c r="C142" s="3">
        <v>17</v>
      </c>
      <c r="D142" s="3">
        <v>62</v>
      </c>
      <c r="E142" s="3" t="s">
        <v>34</v>
      </c>
      <c r="F142" s="22">
        <f t="shared" si="23"/>
        <v>62</v>
      </c>
      <c r="G142" s="22">
        <f t="shared" si="24"/>
        <v>17</v>
      </c>
      <c r="H142" s="22">
        <f t="shared" si="25"/>
        <v>62</v>
      </c>
      <c r="I142" s="9">
        <f t="shared" si="26"/>
        <v>44</v>
      </c>
      <c r="J142" s="9">
        <f t="shared" si="18"/>
        <v>44</v>
      </c>
      <c r="K142" s="10">
        <f t="shared" si="19"/>
        <v>1936</v>
      </c>
      <c r="L142" s="9" t="e">
        <f t="array" aca="1" ref="L142" ca="1">IF(D142&lt;&gt;"",IF(AND(H142&gt;=40,I142&gt;=30),IF(AND($N$2&gt;=$T$2,$N$2&lt;=$U$2),_xlfn.IFS(P142&gt;=$AD$2,$AD$1,P142&gt;=$AC$2,$AC$1,P142&gt;=$AB$2,$AB$1,P142&gt;=$AA$2,$AA$1,P142&gt;=$Z$2,$Z$1,P142&gt;=$Y$2,$Y$1,P142&gt;=$X$2,$X$1,P142&gt;=$W$2,$W$1,P142&lt;$W$2,$V$1),(IF(AND($N$2&gt;=$T$3,$N$2&lt;$U$3),_xlfn.IFS(P142&gt;=$AD$3,$AD$1,P142&gt;=$AC$3,$AC$1,P142&gt;=$AB$3,$AB$1,P142&gt;=$AA$3,$AA$1,P142&gt;=$Z$3,$Z$1,P142&gt;=$Y$3,$Y$1,P142&gt;=$X$3,$X$1,P142&gt;=$W$3,$W$1,P142&lt;$W$2,$V$1),(IF(AND($N$2&gt;=$T$4,$N$2&lt;$U$4),_xlfn.IFS(P142&gt;=$AD$4,$AD$1,P142&gt;=$AC$4,$AC$1,P142&gt;=$AB$4,$AB$1,P142&gt;=$AA$4,$AA$1,P142&gt;=$Z$4,$Z$1,P142&gt;=$Y$4,$Y$1,P142&gt;=$X$4,$X$1,P142&gt;=$W$4,$W$1,P142&lt;$W$2,$V$1),(IF(AND($N$2&gt;=$T$5,$N$2&lt;$U$5),_xlfn.IFS(P142&gt;=$AD$5,$AD$1,P142&gt;=$AC$5,$AC$1,P142&gt;=$AB$5,$AB$1,P142&gt;=$AA$5,$AA$1,P142&gt;=$Z$5,$Z$1,P142&gt;=$Y$5,$Y$1,P142&gt;=$X$5,$X$1,P142&gt;=$W$5,$W$1,P142&lt;$W$2,$V$1),(IF(AND($N$2&gt;=$T$6,$N$2&lt;$U$6),_xlfn.IFS(P142&gt;=$AD$6,$AD$1,P142&gt;=$AC$6,$AC$1,P142&gt;=$AB$6,$AB$1,P142&gt;=$AA$6,$AA$1,P142&gt;=$Z$6,$Z$1,P142&gt;=$Y$6,$Y$1,P142&gt;=$X$6,$X$1,P142&gt;=$W$6,$W$1,P142&lt;$W$2,$V$1),(IF(AND($N$2&gt;=$T$7,$N$2&lt;$U$7),_xlfn.IFS(P142&gt;=$AD$7,$AD$1,P142&gt;=$AC$7,$AC$1,P142&gt;=$AB$7,$AB$1,P142&gt;=$AA$7,$AA$1,P142&gt;=$Z$7,$Z$1,P142&gt;=$Y$7,$Y$1,P142&gt;=$X$7,$X$1,P142&gt;=$W$7,$W$1,P142&lt;$W$2,$V$1),(IF(AND($N$2&gt;=$T$8,$N$2&lt;$U$8),_xlfn.IFS(P142&gt;=$AD$8,$AD$1,P142&gt;=$AC$8,$AC$1,P142&gt;=$AB$8,$AB$1,P142&gt;=$AA$8,$AA$1,P142&gt;=$Z$8,$Z$1,P142&gt;=$Y$8,$Y$1,P142&gt;=$X$8,$X$1,P142&gt;=$W$8,$W$1,P142&lt;$W$2,$V$1),(IF(AND($N$2&gt;=$T$9,$N$2&lt;$U$9),_xlfn.IFS(P142&gt;=$AD$9,$AD$1,P142&gt;=$AC$9,$AC$1,P142&gt;=$AB$9,$AB$1,P142&gt;=$AA$9,$AA$1,P142&gt;=$Z$9,$Z$1,P142&gt;=$Y$9,$Y$1,P142&gt;=$X$9,$X$1,P142&gt;=$W$9,$W$1),$W$1))))))))))))))),IF(AND($N$2&gt;=$T$2,$N$2&lt;=$U$2),IF(P142&gt;=$W$2,$W$1,$V$1),IF(AND($N$2&gt;=$T$3,$N$2&lt;$U$3),IF(P142&gt;=$W$3,$W$1,$V$1),IF(AND($N$2&gt;=$T$4,$N$2&lt;$U$4),IF(P142&gt;=$W$4,$W$1,$V$1),IF(AND($N$2&gt;=$T$5,$N$2&lt;$U$5),IF(P142&gt;=$W$5,$W$1,$V$1),IF(AND($N$2&gt;=$T$6,$N$2&lt;$U$6),IF(P142&gt;=$W$6,$W$1,$V$1),IF(AND($N$2&gt;=$T$7,$N$2&lt;$U$7),IF(P142&gt;=$W$7,$W$1,$V$1),IF(AND($N$2&gt;=$T$8,$N$2&lt;$U$8),IF(P142&gt;=$W$8,$W$1,$V$1),IF(AND($N$2&gt;=$T$9,$N$2&lt;$U$9),IF(P142&gt;=$W$9,$W$1,$V$1),""))))))))),"")</f>
        <v>#NAME?</v>
      </c>
      <c r="M142" s="9" t="e">
        <f t="array" aca="1" ref="M142" ca="1">IF(E142&lt;&gt;"",IF(AND(E142&lt;&gt;"GR",E142&gt;=40,J142&gt;=30),_xlfn.IFS(Q142&gt;=$AG$2,$AD$19,Q142&gt;=$AG$3,$AC$19,Q142&gt;=$AG$4,$AB$19,Q142&gt;=$AG$5,$AA$19,Q142&gt;=$AG$6,$Z$19,Q142&gt;=$AG$7,$Y$19,Q142&gt;=$AG$8,$X$19,Q142&gt;=$AG$9,$V$19),L142),"")</f>
        <v>#NAME?</v>
      </c>
      <c r="N142" s="9"/>
      <c r="O142" s="9"/>
      <c r="P142" s="9">
        <f t="shared" si="20"/>
        <v>48</v>
      </c>
      <c r="Q142" s="9">
        <f t="shared" si="21"/>
        <v>48</v>
      </c>
      <c r="R142" s="9">
        <f t="shared" si="22"/>
        <v>-0.19</v>
      </c>
    </row>
    <row r="143" spans="1:18" x14ac:dyDescent="0.25">
      <c r="A143" s="3" t="s">
        <v>8</v>
      </c>
      <c r="B143" s="3">
        <v>142</v>
      </c>
      <c r="C143" s="3">
        <v>37</v>
      </c>
      <c r="D143" s="3">
        <v>48</v>
      </c>
      <c r="E143" s="3" t="s">
        <v>34</v>
      </c>
      <c r="F143" s="22">
        <f t="shared" si="23"/>
        <v>48</v>
      </c>
      <c r="G143" s="22">
        <f t="shared" si="24"/>
        <v>37</v>
      </c>
      <c r="H143" s="22">
        <f t="shared" si="25"/>
        <v>48</v>
      </c>
      <c r="I143" s="9">
        <f t="shared" si="26"/>
        <v>43.599999999999994</v>
      </c>
      <c r="J143" s="9">
        <f t="shared" si="18"/>
        <v>43.6</v>
      </c>
      <c r="K143" s="10">
        <f t="shared" si="19"/>
        <v>1900.9599999999996</v>
      </c>
      <c r="L143" s="9" t="e">
        <f t="array" aca="1" ref="L143" ca="1">IF(D143&lt;&gt;"",IF(AND(H143&gt;=40,I143&gt;=30),IF(AND($N$2&gt;=$T$2,$N$2&lt;=$U$2),_xlfn.IFS(P143&gt;=$AD$2,$AD$1,P143&gt;=$AC$2,$AC$1,P143&gt;=$AB$2,$AB$1,P143&gt;=$AA$2,$AA$1,P143&gt;=$Z$2,$Z$1,P143&gt;=$Y$2,$Y$1,P143&gt;=$X$2,$X$1,P143&gt;=$W$2,$W$1,P143&lt;$W$2,$V$1),(IF(AND($N$2&gt;=$T$3,$N$2&lt;$U$3),_xlfn.IFS(P143&gt;=$AD$3,$AD$1,P143&gt;=$AC$3,$AC$1,P143&gt;=$AB$3,$AB$1,P143&gt;=$AA$3,$AA$1,P143&gt;=$Z$3,$Z$1,P143&gt;=$Y$3,$Y$1,P143&gt;=$X$3,$X$1,P143&gt;=$W$3,$W$1,P143&lt;$W$2,$V$1),(IF(AND($N$2&gt;=$T$4,$N$2&lt;$U$4),_xlfn.IFS(P143&gt;=$AD$4,$AD$1,P143&gt;=$AC$4,$AC$1,P143&gt;=$AB$4,$AB$1,P143&gt;=$AA$4,$AA$1,P143&gt;=$Z$4,$Z$1,P143&gt;=$Y$4,$Y$1,P143&gt;=$X$4,$X$1,P143&gt;=$W$4,$W$1,P143&lt;$W$2,$V$1),(IF(AND($N$2&gt;=$T$5,$N$2&lt;$U$5),_xlfn.IFS(P143&gt;=$AD$5,$AD$1,P143&gt;=$AC$5,$AC$1,P143&gt;=$AB$5,$AB$1,P143&gt;=$AA$5,$AA$1,P143&gt;=$Z$5,$Z$1,P143&gt;=$Y$5,$Y$1,P143&gt;=$X$5,$X$1,P143&gt;=$W$5,$W$1,P143&lt;$W$2,$V$1),(IF(AND($N$2&gt;=$T$6,$N$2&lt;$U$6),_xlfn.IFS(P143&gt;=$AD$6,$AD$1,P143&gt;=$AC$6,$AC$1,P143&gt;=$AB$6,$AB$1,P143&gt;=$AA$6,$AA$1,P143&gt;=$Z$6,$Z$1,P143&gt;=$Y$6,$Y$1,P143&gt;=$X$6,$X$1,P143&gt;=$W$6,$W$1,P143&lt;$W$2,$V$1),(IF(AND($N$2&gt;=$T$7,$N$2&lt;$U$7),_xlfn.IFS(P143&gt;=$AD$7,$AD$1,P143&gt;=$AC$7,$AC$1,P143&gt;=$AB$7,$AB$1,P143&gt;=$AA$7,$AA$1,P143&gt;=$Z$7,$Z$1,P143&gt;=$Y$7,$Y$1,P143&gt;=$X$7,$X$1,P143&gt;=$W$7,$W$1,P143&lt;$W$2,$V$1),(IF(AND($N$2&gt;=$T$8,$N$2&lt;$U$8),_xlfn.IFS(P143&gt;=$AD$8,$AD$1,P143&gt;=$AC$8,$AC$1,P143&gt;=$AB$8,$AB$1,P143&gt;=$AA$8,$AA$1,P143&gt;=$Z$8,$Z$1,P143&gt;=$Y$8,$Y$1,P143&gt;=$X$8,$X$1,P143&gt;=$W$8,$W$1,P143&lt;$W$2,$V$1),(IF(AND($N$2&gt;=$T$9,$N$2&lt;$U$9),_xlfn.IFS(P143&gt;=$AD$9,$AD$1,P143&gt;=$AC$9,$AC$1,P143&gt;=$AB$9,$AB$1,P143&gt;=$AA$9,$AA$1,P143&gt;=$Z$9,$Z$1,P143&gt;=$Y$9,$Y$1,P143&gt;=$X$9,$X$1,P143&gt;=$W$9,$W$1),$W$1))))))))))))))),IF(AND($N$2&gt;=$T$2,$N$2&lt;=$U$2),IF(P143&gt;=$W$2,$W$1,$V$1),IF(AND($N$2&gt;=$T$3,$N$2&lt;$U$3),IF(P143&gt;=$W$3,$W$1,$V$1),IF(AND($N$2&gt;=$T$4,$N$2&lt;$U$4),IF(P143&gt;=$W$4,$W$1,$V$1),IF(AND($N$2&gt;=$T$5,$N$2&lt;$U$5),IF(P143&gt;=$W$5,$W$1,$V$1),IF(AND($N$2&gt;=$T$6,$N$2&lt;$U$6),IF(P143&gt;=$W$6,$W$1,$V$1),IF(AND($N$2&gt;=$T$7,$N$2&lt;$U$7),IF(P143&gt;=$W$7,$W$1,$V$1),IF(AND($N$2&gt;=$T$8,$N$2&lt;$U$8),IF(P143&gt;=$W$8,$W$1,$V$1),IF(AND($N$2&gt;=$T$9,$N$2&lt;$U$9),IF(P143&gt;=$W$9,$W$1,$V$1),""))))))))),"")</f>
        <v>#NAME?</v>
      </c>
      <c r="M143" s="9" t="e">
        <f t="array" aca="1" ref="M143" ca="1">IF(E143&lt;&gt;"",IF(AND(E143&lt;&gt;"GR",E143&gt;=40,J143&gt;=30),_xlfn.IFS(Q143&gt;=$AG$2,$AD$19,Q143&gt;=$AG$3,$AC$19,Q143&gt;=$AG$4,$AB$19,Q143&gt;=$AG$5,$AA$19,Q143&gt;=$AG$6,$Z$19,Q143&gt;=$AG$7,$Y$19,Q143&gt;=$AG$8,$X$19,Q143&gt;=$AG$9,$V$19),L143),"")</f>
        <v>#NAME?</v>
      </c>
      <c r="N143" s="9"/>
      <c r="O143" s="9"/>
      <c r="P143" s="9">
        <f t="shared" si="20"/>
        <v>48</v>
      </c>
      <c r="Q143" s="9">
        <f t="shared" si="21"/>
        <v>48</v>
      </c>
      <c r="R143" s="9">
        <f t="shared" si="22"/>
        <v>-0.21</v>
      </c>
    </row>
    <row r="144" spans="1:18" x14ac:dyDescent="0.25">
      <c r="A144" s="3" t="s">
        <v>8</v>
      </c>
      <c r="B144" s="3">
        <v>143</v>
      </c>
      <c r="C144" s="3">
        <v>32</v>
      </c>
      <c r="D144" s="3">
        <v>51</v>
      </c>
      <c r="E144" s="3" t="s">
        <v>34</v>
      </c>
      <c r="F144" s="22">
        <f t="shared" si="23"/>
        <v>51</v>
      </c>
      <c r="G144" s="22">
        <f t="shared" si="24"/>
        <v>32</v>
      </c>
      <c r="H144" s="22">
        <f t="shared" si="25"/>
        <v>51</v>
      </c>
      <c r="I144" s="9">
        <f t="shared" si="26"/>
        <v>43.4</v>
      </c>
      <c r="J144" s="9">
        <f t="shared" si="18"/>
        <v>43.4</v>
      </c>
      <c r="K144" s="10">
        <f t="shared" si="19"/>
        <v>1883.56</v>
      </c>
      <c r="L144" s="9" t="e">
        <f t="array" aca="1" ref="L144" ca="1">IF(D144&lt;&gt;"",IF(AND(H144&gt;=40,I144&gt;=30),IF(AND($N$2&gt;=$T$2,$N$2&lt;=$U$2),_xlfn.IFS(P144&gt;=$AD$2,$AD$1,P144&gt;=$AC$2,$AC$1,P144&gt;=$AB$2,$AB$1,P144&gt;=$AA$2,$AA$1,P144&gt;=$Z$2,$Z$1,P144&gt;=$Y$2,$Y$1,P144&gt;=$X$2,$X$1,P144&gt;=$W$2,$W$1,P144&lt;$W$2,$V$1),(IF(AND($N$2&gt;=$T$3,$N$2&lt;$U$3),_xlfn.IFS(P144&gt;=$AD$3,$AD$1,P144&gt;=$AC$3,$AC$1,P144&gt;=$AB$3,$AB$1,P144&gt;=$AA$3,$AA$1,P144&gt;=$Z$3,$Z$1,P144&gt;=$Y$3,$Y$1,P144&gt;=$X$3,$X$1,P144&gt;=$W$3,$W$1,P144&lt;$W$2,$V$1),(IF(AND($N$2&gt;=$T$4,$N$2&lt;$U$4),_xlfn.IFS(P144&gt;=$AD$4,$AD$1,P144&gt;=$AC$4,$AC$1,P144&gt;=$AB$4,$AB$1,P144&gt;=$AA$4,$AA$1,P144&gt;=$Z$4,$Z$1,P144&gt;=$Y$4,$Y$1,P144&gt;=$X$4,$X$1,P144&gt;=$W$4,$W$1,P144&lt;$W$2,$V$1),(IF(AND($N$2&gt;=$T$5,$N$2&lt;$U$5),_xlfn.IFS(P144&gt;=$AD$5,$AD$1,P144&gt;=$AC$5,$AC$1,P144&gt;=$AB$5,$AB$1,P144&gt;=$AA$5,$AA$1,P144&gt;=$Z$5,$Z$1,P144&gt;=$Y$5,$Y$1,P144&gt;=$X$5,$X$1,P144&gt;=$W$5,$W$1,P144&lt;$W$2,$V$1),(IF(AND($N$2&gt;=$T$6,$N$2&lt;$U$6),_xlfn.IFS(P144&gt;=$AD$6,$AD$1,P144&gt;=$AC$6,$AC$1,P144&gt;=$AB$6,$AB$1,P144&gt;=$AA$6,$AA$1,P144&gt;=$Z$6,$Z$1,P144&gt;=$Y$6,$Y$1,P144&gt;=$X$6,$X$1,P144&gt;=$W$6,$W$1,P144&lt;$W$2,$V$1),(IF(AND($N$2&gt;=$T$7,$N$2&lt;$U$7),_xlfn.IFS(P144&gt;=$AD$7,$AD$1,P144&gt;=$AC$7,$AC$1,P144&gt;=$AB$7,$AB$1,P144&gt;=$AA$7,$AA$1,P144&gt;=$Z$7,$Z$1,P144&gt;=$Y$7,$Y$1,P144&gt;=$X$7,$X$1,P144&gt;=$W$7,$W$1,P144&lt;$W$2,$V$1),(IF(AND($N$2&gt;=$T$8,$N$2&lt;$U$8),_xlfn.IFS(P144&gt;=$AD$8,$AD$1,P144&gt;=$AC$8,$AC$1,P144&gt;=$AB$8,$AB$1,P144&gt;=$AA$8,$AA$1,P144&gt;=$Z$8,$Z$1,P144&gt;=$Y$8,$Y$1,P144&gt;=$X$8,$X$1,P144&gt;=$W$8,$W$1,P144&lt;$W$2,$V$1),(IF(AND($N$2&gt;=$T$9,$N$2&lt;$U$9),_xlfn.IFS(P144&gt;=$AD$9,$AD$1,P144&gt;=$AC$9,$AC$1,P144&gt;=$AB$9,$AB$1,P144&gt;=$AA$9,$AA$1,P144&gt;=$Z$9,$Z$1,P144&gt;=$Y$9,$Y$1,P144&gt;=$X$9,$X$1,P144&gt;=$W$9,$W$1),$W$1))))))))))))))),IF(AND($N$2&gt;=$T$2,$N$2&lt;=$U$2),IF(P144&gt;=$W$2,$W$1,$V$1),IF(AND($N$2&gt;=$T$3,$N$2&lt;$U$3),IF(P144&gt;=$W$3,$W$1,$V$1),IF(AND($N$2&gt;=$T$4,$N$2&lt;$U$4),IF(P144&gt;=$W$4,$W$1,$V$1),IF(AND($N$2&gt;=$T$5,$N$2&lt;$U$5),IF(P144&gt;=$W$5,$W$1,$V$1),IF(AND($N$2&gt;=$T$6,$N$2&lt;$U$6),IF(P144&gt;=$W$6,$W$1,$V$1),IF(AND($N$2&gt;=$T$7,$N$2&lt;$U$7),IF(P144&gt;=$W$7,$W$1,$V$1),IF(AND($N$2&gt;=$T$8,$N$2&lt;$U$8),IF(P144&gt;=$W$8,$W$1,$V$1),IF(AND($N$2&gt;=$T$9,$N$2&lt;$U$9),IF(P144&gt;=$W$9,$W$1,$V$1),""))))))))),"")</f>
        <v>#NAME?</v>
      </c>
      <c r="M144" s="9" t="e">
        <f t="array" aca="1" ref="M144" ca="1">IF(E144&lt;&gt;"",IF(AND(E144&lt;&gt;"GR",E144&gt;=40,J144&gt;=30),_xlfn.IFS(Q144&gt;=$AG$2,$AD$19,Q144&gt;=$AG$3,$AC$19,Q144&gt;=$AG$4,$AB$19,Q144&gt;=$AG$5,$AA$19,Q144&gt;=$AG$6,$Z$19,Q144&gt;=$AG$7,$Y$19,Q144&gt;=$AG$8,$X$19,Q144&gt;=$AG$9,$V$19),L144),"")</f>
        <v>#NAME?</v>
      </c>
      <c r="N144" s="9"/>
      <c r="O144" s="9"/>
      <c r="P144" s="9">
        <f t="shared" si="20"/>
        <v>48</v>
      </c>
      <c r="Q144" s="9">
        <f t="shared" si="21"/>
        <v>48</v>
      </c>
      <c r="R144" s="9">
        <f t="shared" si="22"/>
        <v>-0.23</v>
      </c>
    </row>
    <row r="145" spans="1:18" x14ac:dyDescent="0.25">
      <c r="A145" s="3" t="s">
        <v>8</v>
      </c>
      <c r="B145" s="3">
        <v>144</v>
      </c>
      <c r="C145" s="3">
        <v>32</v>
      </c>
      <c r="D145" s="3">
        <v>23</v>
      </c>
      <c r="E145" s="3">
        <v>50</v>
      </c>
      <c r="F145" s="22">
        <f t="shared" si="23"/>
        <v>50</v>
      </c>
      <c r="G145" s="22">
        <f t="shared" si="24"/>
        <v>32</v>
      </c>
      <c r="H145" s="22">
        <f t="shared" si="25"/>
        <v>23</v>
      </c>
      <c r="I145" s="9">
        <f t="shared" si="26"/>
        <v>26.6</v>
      </c>
      <c r="J145" s="9">
        <f t="shared" si="18"/>
        <v>42.8</v>
      </c>
      <c r="K145" s="10">
        <f t="shared" si="19"/>
        <v>707.56000000000006</v>
      </c>
      <c r="L145" s="9" t="str">
        <f t="array" ref="L145">IF(D145&lt;&gt;"",IF(AND(H145&gt;=40,I145&gt;=30),IF(AND($N$2&gt;=$T$2,$N$2&lt;=$U$2),_xlfn.IFS(P145&gt;=$AD$2,$AD$1,P145&gt;=$AC$2,$AC$1,P145&gt;=$AB$2,$AB$1,P145&gt;=$AA$2,$AA$1,P145&gt;=$Z$2,$Z$1,P145&gt;=$Y$2,$Y$1,P145&gt;=$X$2,$X$1,P145&gt;=$W$2,$W$1,P145&lt;$W$2,$V$1),(IF(AND($N$2&gt;=$T$3,$N$2&lt;$U$3),_xlfn.IFS(P145&gt;=$AD$3,$AD$1,P145&gt;=$AC$3,$AC$1,P145&gt;=$AB$3,$AB$1,P145&gt;=$AA$3,$AA$1,P145&gt;=$Z$3,$Z$1,P145&gt;=$Y$3,$Y$1,P145&gt;=$X$3,$X$1,P145&gt;=$W$3,$W$1,P145&lt;$W$2,$V$1),(IF(AND($N$2&gt;=$T$4,$N$2&lt;$U$4),_xlfn.IFS(P145&gt;=$AD$4,$AD$1,P145&gt;=$AC$4,$AC$1,P145&gt;=$AB$4,$AB$1,P145&gt;=$AA$4,$AA$1,P145&gt;=$Z$4,$Z$1,P145&gt;=$Y$4,$Y$1,P145&gt;=$X$4,$X$1,P145&gt;=$W$4,$W$1,P145&lt;$W$2,$V$1),(IF(AND($N$2&gt;=$T$5,$N$2&lt;$U$5),_xlfn.IFS(P145&gt;=$AD$5,$AD$1,P145&gt;=$AC$5,$AC$1,P145&gt;=$AB$5,$AB$1,P145&gt;=$AA$5,$AA$1,P145&gt;=$Z$5,$Z$1,P145&gt;=$Y$5,$Y$1,P145&gt;=$X$5,$X$1,P145&gt;=$W$5,$W$1,P145&lt;$W$2,$V$1),(IF(AND($N$2&gt;=$T$6,$N$2&lt;$U$6),_xlfn.IFS(P145&gt;=$AD$6,$AD$1,P145&gt;=$AC$6,$AC$1,P145&gt;=$AB$6,$AB$1,P145&gt;=$AA$6,$AA$1,P145&gt;=$Z$6,$Z$1,P145&gt;=$Y$6,$Y$1,P145&gt;=$X$6,$X$1,P145&gt;=$W$6,$W$1,P145&lt;$W$2,$V$1),(IF(AND($N$2&gt;=$T$7,$N$2&lt;$U$7),_xlfn.IFS(P145&gt;=$AD$7,$AD$1,P145&gt;=$AC$7,$AC$1,P145&gt;=$AB$7,$AB$1,P145&gt;=$AA$7,$AA$1,P145&gt;=$Z$7,$Z$1,P145&gt;=$Y$7,$Y$1,P145&gt;=$X$7,$X$1,P145&gt;=$W$7,$W$1,P145&lt;$W$2,$V$1),(IF(AND($N$2&gt;=$T$8,$N$2&lt;$U$8),_xlfn.IFS(P145&gt;=$AD$8,$AD$1,P145&gt;=$AC$8,$AC$1,P145&gt;=$AB$8,$AB$1,P145&gt;=$AA$8,$AA$1,P145&gt;=$Z$8,$Z$1,P145&gt;=$Y$8,$Y$1,P145&gt;=$X$8,$X$1,P145&gt;=$W$8,$W$1,P145&lt;$W$2,$V$1),(IF(AND($N$2&gt;=$T$9,$N$2&lt;$U$9),_xlfn.IFS(P145&gt;=$AD$9,$AD$1,P145&gt;=$AC$9,$AC$1,P145&gt;=$AB$9,$AB$1,P145&gt;=$AA$9,$AA$1,P145&gt;=$Z$9,$Z$1,P145&gt;=$Y$9,$Y$1,P145&gt;=$X$9,$X$1,P145&gt;=$W$9,$W$1),$W$1))))))))))))))),IF(AND($N$2&gt;=$T$2,$N$2&lt;=$U$2),IF(P145&gt;=$W$2,$W$1,$V$1),IF(AND($N$2&gt;=$T$3,$N$2&lt;$U$3),IF(P145&gt;=$W$3,$W$1,$V$1),IF(AND($N$2&gt;=$T$4,$N$2&lt;$U$4),IF(P145&gt;=$W$4,$W$1,$V$1),IF(AND($N$2&gt;=$T$5,$N$2&lt;$U$5),IF(P145&gt;=$W$5,$W$1,$V$1),IF(AND($N$2&gt;=$T$6,$N$2&lt;$U$6),IF(P145&gt;=$W$6,$W$1,$V$1),IF(AND($N$2&gt;=$T$7,$N$2&lt;$U$7),IF(P145&gt;=$W$7,$W$1,$V$1),IF(AND($N$2&gt;=$T$8,$N$2&lt;$U$8),IF(P145&gt;=$W$8,$W$1,$V$1),IF(AND($N$2&gt;=$T$9,$N$2&lt;$U$9),IF(P145&gt;=$W$9,$W$1,$V$1),""))))))))),"")</f>
        <v>FD</v>
      </c>
      <c r="M145" s="9" t="e">
        <f t="array" aca="1" ref="M145" ca="1">IF(E145&lt;&gt;"",IF(AND(E145&lt;&gt;"GR",E145&gt;=40,J145&gt;=30),_xlfn.IFS(Q145&gt;=$AG$2,$AD$19,Q145&gt;=$AG$3,$AC$19,Q145&gt;=$AG$4,$AB$19,Q145&gt;=$AG$5,$AA$19,Q145&gt;=$AG$6,$Z$19,Q145&gt;=$AG$7,$Y$19,Q145&gt;=$AG$8,$X$19,Q145&gt;=$AG$9,$V$19),L145),"")</f>
        <v>#NAME?</v>
      </c>
      <c r="N145" s="9"/>
      <c r="O145" s="9"/>
      <c r="P145" s="9">
        <f t="shared" si="20"/>
        <v>36</v>
      </c>
      <c r="Q145" s="9">
        <f t="shared" si="21"/>
        <v>47</v>
      </c>
      <c r="R145" s="9">
        <f t="shared" si="22"/>
        <v>-1.38</v>
      </c>
    </row>
    <row r="146" spans="1:18" x14ac:dyDescent="0.25">
      <c r="A146" s="3" t="s">
        <v>8</v>
      </c>
      <c r="B146" s="3">
        <v>145</v>
      </c>
      <c r="C146" s="3">
        <v>32</v>
      </c>
      <c r="D146" s="3">
        <v>33</v>
      </c>
      <c r="E146" s="3">
        <v>50</v>
      </c>
      <c r="F146" s="22">
        <f t="shared" si="23"/>
        <v>50</v>
      </c>
      <c r="G146" s="22">
        <f t="shared" si="24"/>
        <v>32</v>
      </c>
      <c r="H146" s="22">
        <f t="shared" si="25"/>
        <v>33</v>
      </c>
      <c r="I146" s="9">
        <f t="shared" si="26"/>
        <v>32.6</v>
      </c>
      <c r="J146" s="9">
        <f t="shared" si="18"/>
        <v>42.8</v>
      </c>
      <c r="K146" s="10">
        <f t="shared" si="19"/>
        <v>1062.76</v>
      </c>
      <c r="L146" s="9" t="str">
        <f t="array" ref="L146">IF(D146&lt;&gt;"",IF(AND(H146&gt;=40,I146&gt;=30),IF(AND($N$2&gt;=$T$2,$N$2&lt;=$U$2),_xlfn.IFS(P146&gt;=$AD$2,$AD$1,P146&gt;=$AC$2,$AC$1,P146&gt;=$AB$2,$AB$1,P146&gt;=$AA$2,$AA$1,P146&gt;=$Z$2,$Z$1,P146&gt;=$Y$2,$Y$1,P146&gt;=$X$2,$X$1,P146&gt;=$W$2,$W$1,P146&lt;$W$2,$V$1),(IF(AND($N$2&gt;=$T$3,$N$2&lt;$U$3),_xlfn.IFS(P146&gt;=$AD$3,$AD$1,P146&gt;=$AC$3,$AC$1,P146&gt;=$AB$3,$AB$1,P146&gt;=$AA$3,$AA$1,P146&gt;=$Z$3,$Z$1,P146&gt;=$Y$3,$Y$1,P146&gt;=$X$3,$X$1,P146&gt;=$W$3,$W$1,P146&lt;$W$2,$V$1),(IF(AND($N$2&gt;=$T$4,$N$2&lt;$U$4),_xlfn.IFS(P146&gt;=$AD$4,$AD$1,P146&gt;=$AC$4,$AC$1,P146&gt;=$AB$4,$AB$1,P146&gt;=$AA$4,$AA$1,P146&gt;=$Z$4,$Z$1,P146&gt;=$Y$4,$Y$1,P146&gt;=$X$4,$X$1,P146&gt;=$W$4,$W$1,P146&lt;$W$2,$V$1),(IF(AND($N$2&gt;=$T$5,$N$2&lt;$U$5),_xlfn.IFS(P146&gt;=$AD$5,$AD$1,P146&gt;=$AC$5,$AC$1,P146&gt;=$AB$5,$AB$1,P146&gt;=$AA$5,$AA$1,P146&gt;=$Z$5,$Z$1,P146&gt;=$Y$5,$Y$1,P146&gt;=$X$5,$X$1,P146&gt;=$W$5,$W$1,P146&lt;$W$2,$V$1),(IF(AND($N$2&gt;=$T$6,$N$2&lt;$U$6),_xlfn.IFS(P146&gt;=$AD$6,$AD$1,P146&gt;=$AC$6,$AC$1,P146&gt;=$AB$6,$AB$1,P146&gt;=$AA$6,$AA$1,P146&gt;=$Z$6,$Z$1,P146&gt;=$Y$6,$Y$1,P146&gt;=$X$6,$X$1,P146&gt;=$W$6,$W$1,P146&lt;$W$2,$V$1),(IF(AND($N$2&gt;=$T$7,$N$2&lt;$U$7),_xlfn.IFS(P146&gt;=$AD$7,$AD$1,P146&gt;=$AC$7,$AC$1,P146&gt;=$AB$7,$AB$1,P146&gt;=$AA$7,$AA$1,P146&gt;=$Z$7,$Z$1,P146&gt;=$Y$7,$Y$1,P146&gt;=$X$7,$X$1,P146&gt;=$W$7,$W$1,P146&lt;$W$2,$V$1),(IF(AND($N$2&gt;=$T$8,$N$2&lt;$U$8),_xlfn.IFS(P146&gt;=$AD$8,$AD$1,P146&gt;=$AC$8,$AC$1,P146&gt;=$AB$8,$AB$1,P146&gt;=$AA$8,$AA$1,P146&gt;=$Z$8,$Z$1,P146&gt;=$Y$8,$Y$1,P146&gt;=$X$8,$X$1,P146&gt;=$W$8,$W$1,P146&lt;$W$2,$V$1),(IF(AND($N$2&gt;=$T$9,$N$2&lt;$U$9),_xlfn.IFS(P146&gt;=$AD$9,$AD$1,P146&gt;=$AC$9,$AC$1,P146&gt;=$AB$9,$AB$1,P146&gt;=$AA$9,$AA$1,P146&gt;=$Z$9,$Z$1,P146&gt;=$Y$9,$Y$1,P146&gt;=$X$9,$X$1,P146&gt;=$W$9,$W$1),$W$1))))))))))))))),IF(AND($N$2&gt;=$T$2,$N$2&lt;=$U$2),IF(P146&gt;=$W$2,$W$1,$V$1),IF(AND($N$2&gt;=$T$3,$N$2&lt;$U$3),IF(P146&gt;=$W$3,$W$1,$V$1),IF(AND($N$2&gt;=$T$4,$N$2&lt;$U$4),IF(P146&gt;=$W$4,$W$1,$V$1),IF(AND($N$2&gt;=$T$5,$N$2&lt;$U$5),IF(P146&gt;=$W$5,$W$1,$V$1),IF(AND($N$2&gt;=$T$6,$N$2&lt;$U$6),IF(P146&gt;=$W$6,$W$1,$V$1),IF(AND($N$2&gt;=$T$7,$N$2&lt;$U$7),IF(P146&gt;=$W$7,$W$1,$V$1),IF(AND($N$2&gt;=$T$8,$N$2&lt;$U$8),IF(P146&gt;=$W$8,$W$1,$V$1),IF(AND($N$2&gt;=$T$9,$N$2&lt;$U$9),IF(P146&gt;=$W$9,$W$1,$V$1),""))))))))),"")</f>
        <v>FD</v>
      </c>
      <c r="M146" s="9" t="e">
        <f t="array" aca="1" ref="M146" ca="1">IF(E146&lt;&gt;"",IF(AND(E146&lt;&gt;"GR",E146&gt;=40,J146&gt;=30),_xlfn.IFS(Q146&gt;=$AG$2,$AD$19,Q146&gt;=$AG$3,$AC$19,Q146&gt;=$AG$4,$AB$19,Q146&gt;=$AG$5,$AA$19,Q146&gt;=$AG$6,$Z$19,Q146&gt;=$AG$7,$Y$19,Q146&gt;=$AG$8,$X$19,Q146&gt;=$AG$9,$V$19),L146),"")</f>
        <v>#NAME?</v>
      </c>
      <c r="N146" s="9"/>
      <c r="O146" s="9"/>
      <c r="P146" s="9">
        <f t="shared" si="20"/>
        <v>40</v>
      </c>
      <c r="Q146" s="9">
        <f t="shared" si="21"/>
        <v>47</v>
      </c>
      <c r="R146" s="9">
        <f t="shared" si="22"/>
        <v>-0.97</v>
      </c>
    </row>
    <row r="147" spans="1:18" x14ac:dyDescent="0.25">
      <c r="A147" s="3" t="s">
        <v>8</v>
      </c>
      <c r="B147" s="3">
        <v>146</v>
      </c>
      <c r="C147" s="3">
        <v>14</v>
      </c>
      <c r="D147" s="3">
        <v>62</v>
      </c>
      <c r="E147" s="3" t="s">
        <v>34</v>
      </c>
      <c r="F147" s="22">
        <f t="shared" si="23"/>
        <v>62</v>
      </c>
      <c r="G147" s="22">
        <f t="shared" si="24"/>
        <v>14</v>
      </c>
      <c r="H147" s="22">
        <f t="shared" si="25"/>
        <v>62</v>
      </c>
      <c r="I147" s="9">
        <f t="shared" si="26"/>
        <v>42.8</v>
      </c>
      <c r="J147" s="9">
        <f t="shared" si="18"/>
        <v>42.8</v>
      </c>
      <c r="K147" s="10">
        <f t="shared" si="19"/>
        <v>1831.8399999999997</v>
      </c>
      <c r="L147" s="9" t="e">
        <f t="array" aca="1" ref="L147" ca="1">IF(D147&lt;&gt;"",IF(AND(H147&gt;=40,I147&gt;=30),IF(AND($N$2&gt;=$T$2,$N$2&lt;=$U$2),_xlfn.IFS(P147&gt;=$AD$2,$AD$1,P147&gt;=$AC$2,$AC$1,P147&gt;=$AB$2,$AB$1,P147&gt;=$AA$2,$AA$1,P147&gt;=$Z$2,$Z$1,P147&gt;=$Y$2,$Y$1,P147&gt;=$X$2,$X$1,P147&gt;=$W$2,$W$1,P147&lt;$W$2,$V$1),(IF(AND($N$2&gt;=$T$3,$N$2&lt;$U$3),_xlfn.IFS(P147&gt;=$AD$3,$AD$1,P147&gt;=$AC$3,$AC$1,P147&gt;=$AB$3,$AB$1,P147&gt;=$AA$3,$AA$1,P147&gt;=$Z$3,$Z$1,P147&gt;=$Y$3,$Y$1,P147&gt;=$X$3,$X$1,P147&gt;=$W$3,$W$1,P147&lt;$W$2,$V$1),(IF(AND($N$2&gt;=$T$4,$N$2&lt;$U$4),_xlfn.IFS(P147&gt;=$AD$4,$AD$1,P147&gt;=$AC$4,$AC$1,P147&gt;=$AB$4,$AB$1,P147&gt;=$AA$4,$AA$1,P147&gt;=$Z$4,$Z$1,P147&gt;=$Y$4,$Y$1,P147&gt;=$X$4,$X$1,P147&gt;=$W$4,$W$1,P147&lt;$W$2,$V$1),(IF(AND($N$2&gt;=$T$5,$N$2&lt;$U$5),_xlfn.IFS(P147&gt;=$AD$5,$AD$1,P147&gt;=$AC$5,$AC$1,P147&gt;=$AB$5,$AB$1,P147&gt;=$AA$5,$AA$1,P147&gt;=$Z$5,$Z$1,P147&gt;=$Y$5,$Y$1,P147&gt;=$X$5,$X$1,P147&gt;=$W$5,$W$1,P147&lt;$W$2,$V$1),(IF(AND($N$2&gt;=$T$6,$N$2&lt;$U$6),_xlfn.IFS(P147&gt;=$AD$6,$AD$1,P147&gt;=$AC$6,$AC$1,P147&gt;=$AB$6,$AB$1,P147&gt;=$AA$6,$AA$1,P147&gt;=$Z$6,$Z$1,P147&gt;=$Y$6,$Y$1,P147&gt;=$X$6,$X$1,P147&gt;=$W$6,$W$1,P147&lt;$W$2,$V$1),(IF(AND($N$2&gt;=$T$7,$N$2&lt;$U$7),_xlfn.IFS(P147&gt;=$AD$7,$AD$1,P147&gt;=$AC$7,$AC$1,P147&gt;=$AB$7,$AB$1,P147&gt;=$AA$7,$AA$1,P147&gt;=$Z$7,$Z$1,P147&gt;=$Y$7,$Y$1,P147&gt;=$X$7,$X$1,P147&gt;=$W$7,$W$1,P147&lt;$W$2,$V$1),(IF(AND($N$2&gt;=$T$8,$N$2&lt;$U$8),_xlfn.IFS(P147&gt;=$AD$8,$AD$1,P147&gt;=$AC$8,$AC$1,P147&gt;=$AB$8,$AB$1,P147&gt;=$AA$8,$AA$1,P147&gt;=$Z$8,$Z$1,P147&gt;=$Y$8,$Y$1,P147&gt;=$X$8,$X$1,P147&gt;=$W$8,$W$1,P147&lt;$W$2,$V$1),(IF(AND($N$2&gt;=$T$9,$N$2&lt;$U$9),_xlfn.IFS(P147&gt;=$AD$9,$AD$1,P147&gt;=$AC$9,$AC$1,P147&gt;=$AB$9,$AB$1,P147&gt;=$AA$9,$AA$1,P147&gt;=$Z$9,$Z$1,P147&gt;=$Y$9,$Y$1,P147&gt;=$X$9,$X$1,P147&gt;=$W$9,$W$1),$W$1))))))))))))))),IF(AND($N$2&gt;=$T$2,$N$2&lt;=$U$2),IF(P147&gt;=$W$2,$W$1,$V$1),IF(AND($N$2&gt;=$T$3,$N$2&lt;$U$3),IF(P147&gt;=$W$3,$W$1,$V$1),IF(AND($N$2&gt;=$T$4,$N$2&lt;$U$4),IF(P147&gt;=$W$4,$W$1,$V$1),IF(AND($N$2&gt;=$T$5,$N$2&lt;$U$5),IF(P147&gt;=$W$5,$W$1,$V$1),IF(AND($N$2&gt;=$T$6,$N$2&lt;$U$6),IF(P147&gt;=$W$6,$W$1,$V$1),IF(AND($N$2&gt;=$T$7,$N$2&lt;$U$7),IF(P147&gt;=$W$7,$W$1,$V$1),IF(AND($N$2&gt;=$T$8,$N$2&lt;$U$8),IF(P147&gt;=$W$8,$W$1,$V$1),IF(AND($N$2&gt;=$T$9,$N$2&lt;$U$9),IF(P147&gt;=$W$9,$W$1,$V$1),""))))))))),"")</f>
        <v>#NAME?</v>
      </c>
      <c r="M147" s="9" t="e">
        <f t="array" aca="1" ref="M147" ca="1">IF(E147&lt;&gt;"",IF(AND(E147&lt;&gt;"GR",E147&gt;=40,J147&gt;=30),_xlfn.IFS(Q147&gt;=$AG$2,$AD$19,Q147&gt;=$AG$3,$AC$19,Q147&gt;=$AG$4,$AB$19,Q147&gt;=$AG$5,$AA$19,Q147&gt;=$AG$6,$Z$19,Q147&gt;=$AG$7,$Y$19,Q147&gt;=$AG$8,$X$19,Q147&gt;=$AG$9,$V$19),L147),"")</f>
        <v>#NAME?</v>
      </c>
      <c r="N147" s="9"/>
      <c r="O147" s="9"/>
      <c r="P147" s="9">
        <f t="shared" si="20"/>
        <v>47</v>
      </c>
      <c r="Q147" s="9">
        <f t="shared" si="21"/>
        <v>47</v>
      </c>
      <c r="R147" s="9">
        <f t="shared" si="22"/>
        <v>-0.27</v>
      </c>
    </row>
    <row r="148" spans="1:18" x14ac:dyDescent="0.25">
      <c r="A148" s="3" t="s">
        <v>8</v>
      </c>
      <c r="B148" s="3">
        <v>147</v>
      </c>
      <c r="C148" s="3">
        <v>29</v>
      </c>
      <c r="D148" s="3">
        <v>52</v>
      </c>
      <c r="E148" s="3" t="s">
        <v>34</v>
      </c>
      <c r="F148" s="22">
        <f t="shared" si="23"/>
        <v>52</v>
      </c>
      <c r="G148" s="22">
        <f t="shared" si="24"/>
        <v>29</v>
      </c>
      <c r="H148" s="22">
        <f t="shared" si="25"/>
        <v>52</v>
      </c>
      <c r="I148" s="9">
        <f t="shared" si="26"/>
        <v>42.8</v>
      </c>
      <c r="J148" s="9">
        <f t="shared" si="18"/>
        <v>42.8</v>
      </c>
      <c r="K148" s="10">
        <f t="shared" si="19"/>
        <v>1831.8399999999997</v>
      </c>
      <c r="L148" s="9" t="e">
        <f t="array" aca="1" ref="L148" ca="1">IF(D148&lt;&gt;"",IF(AND(H148&gt;=40,I148&gt;=30),IF(AND($N$2&gt;=$T$2,$N$2&lt;=$U$2),_xlfn.IFS(P148&gt;=$AD$2,$AD$1,P148&gt;=$AC$2,$AC$1,P148&gt;=$AB$2,$AB$1,P148&gt;=$AA$2,$AA$1,P148&gt;=$Z$2,$Z$1,P148&gt;=$Y$2,$Y$1,P148&gt;=$X$2,$X$1,P148&gt;=$W$2,$W$1,P148&lt;$W$2,$V$1),(IF(AND($N$2&gt;=$T$3,$N$2&lt;$U$3),_xlfn.IFS(P148&gt;=$AD$3,$AD$1,P148&gt;=$AC$3,$AC$1,P148&gt;=$AB$3,$AB$1,P148&gt;=$AA$3,$AA$1,P148&gt;=$Z$3,$Z$1,P148&gt;=$Y$3,$Y$1,P148&gt;=$X$3,$X$1,P148&gt;=$W$3,$W$1,P148&lt;$W$2,$V$1),(IF(AND($N$2&gt;=$T$4,$N$2&lt;$U$4),_xlfn.IFS(P148&gt;=$AD$4,$AD$1,P148&gt;=$AC$4,$AC$1,P148&gt;=$AB$4,$AB$1,P148&gt;=$AA$4,$AA$1,P148&gt;=$Z$4,$Z$1,P148&gt;=$Y$4,$Y$1,P148&gt;=$X$4,$X$1,P148&gt;=$W$4,$W$1,P148&lt;$W$2,$V$1),(IF(AND($N$2&gt;=$T$5,$N$2&lt;$U$5),_xlfn.IFS(P148&gt;=$AD$5,$AD$1,P148&gt;=$AC$5,$AC$1,P148&gt;=$AB$5,$AB$1,P148&gt;=$AA$5,$AA$1,P148&gt;=$Z$5,$Z$1,P148&gt;=$Y$5,$Y$1,P148&gt;=$X$5,$X$1,P148&gt;=$W$5,$W$1,P148&lt;$W$2,$V$1),(IF(AND($N$2&gt;=$T$6,$N$2&lt;$U$6),_xlfn.IFS(P148&gt;=$AD$6,$AD$1,P148&gt;=$AC$6,$AC$1,P148&gt;=$AB$6,$AB$1,P148&gt;=$AA$6,$AA$1,P148&gt;=$Z$6,$Z$1,P148&gt;=$Y$6,$Y$1,P148&gt;=$X$6,$X$1,P148&gt;=$W$6,$W$1,P148&lt;$W$2,$V$1),(IF(AND($N$2&gt;=$T$7,$N$2&lt;$U$7),_xlfn.IFS(P148&gt;=$AD$7,$AD$1,P148&gt;=$AC$7,$AC$1,P148&gt;=$AB$7,$AB$1,P148&gt;=$AA$7,$AA$1,P148&gt;=$Z$7,$Z$1,P148&gt;=$Y$7,$Y$1,P148&gt;=$X$7,$X$1,P148&gt;=$W$7,$W$1,P148&lt;$W$2,$V$1),(IF(AND($N$2&gt;=$T$8,$N$2&lt;$U$8),_xlfn.IFS(P148&gt;=$AD$8,$AD$1,P148&gt;=$AC$8,$AC$1,P148&gt;=$AB$8,$AB$1,P148&gt;=$AA$8,$AA$1,P148&gt;=$Z$8,$Z$1,P148&gt;=$Y$8,$Y$1,P148&gt;=$X$8,$X$1,P148&gt;=$W$8,$W$1,P148&lt;$W$2,$V$1),(IF(AND($N$2&gt;=$T$9,$N$2&lt;$U$9),_xlfn.IFS(P148&gt;=$AD$9,$AD$1,P148&gt;=$AC$9,$AC$1,P148&gt;=$AB$9,$AB$1,P148&gt;=$AA$9,$AA$1,P148&gt;=$Z$9,$Z$1,P148&gt;=$Y$9,$Y$1,P148&gt;=$X$9,$X$1,P148&gt;=$W$9,$W$1),$W$1))))))))))))))),IF(AND($N$2&gt;=$T$2,$N$2&lt;=$U$2),IF(P148&gt;=$W$2,$W$1,$V$1),IF(AND($N$2&gt;=$T$3,$N$2&lt;$U$3),IF(P148&gt;=$W$3,$W$1,$V$1),IF(AND($N$2&gt;=$T$4,$N$2&lt;$U$4),IF(P148&gt;=$W$4,$W$1,$V$1),IF(AND($N$2&gt;=$T$5,$N$2&lt;$U$5),IF(P148&gt;=$W$5,$W$1,$V$1),IF(AND($N$2&gt;=$T$6,$N$2&lt;$U$6),IF(P148&gt;=$W$6,$W$1,$V$1),IF(AND($N$2&gt;=$T$7,$N$2&lt;$U$7),IF(P148&gt;=$W$7,$W$1,$V$1),IF(AND($N$2&gt;=$T$8,$N$2&lt;$U$8),IF(P148&gt;=$W$8,$W$1,$V$1),IF(AND($N$2&gt;=$T$9,$N$2&lt;$U$9),IF(P148&gt;=$W$9,$W$1,$V$1),""))))))))),"")</f>
        <v>#NAME?</v>
      </c>
      <c r="M148" s="9" t="e">
        <f t="array" aca="1" ref="M148" ca="1">IF(E148&lt;&gt;"",IF(AND(E148&lt;&gt;"GR",E148&gt;=40,J148&gt;=30),_xlfn.IFS(Q148&gt;=$AG$2,$AD$19,Q148&gt;=$AG$3,$AC$19,Q148&gt;=$AG$4,$AB$19,Q148&gt;=$AG$5,$AA$19,Q148&gt;=$AG$6,$Z$19,Q148&gt;=$AG$7,$Y$19,Q148&gt;=$AG$8,$X$19,Q148&gt;=$AG$9,$V$19),L148),"")</f>
        <v>#NAME?</v>
      </c>
      <c r="N148" s="9"/>
      <c r="O148" s="9"/>
      <c r="P148" s="9">
        <f t="shared" si="20"/>
        <v>47</v>
      </c>
      <c r="Q148" s="9">
        <f t="shared" si="21"/>
        <v>47</v>
      </c>
      <c r="R148" s="9">
        <f t="shared" si="22"/>
        <v>-0.27</v>
      </c>
    </row>
    <row r="149" spans="1:18" x14ac:dyDescent="0.25">
      <c r="A149" s="3" t="s">
        <v>8</v>
      </c>
      <c r="B149" s="3">
        <v>148</v>
      </c>
      <c r="C149" s="3">
        <v>24</v>
      </c>
      <c r="D149" s="3" t="s">
        <v>34</v>
      </c>
      <c r="E149" s="3">
        <v>55</v>
      </c>
      <c r="F149" s="22">
        <f t="shared" si="23"/>
        <v>55</v>
      </c>
      <c r="G149" s="22">
        <f t="shared" si="24"/>
        <v>24</v>
      </c>
      <c r="H149" s="22">
        <f t="shared" si="25"/>
        <v>0</v>
      </c>
      <c r="I149" s="9">
        <f t="shared" si="26"/>
        <v>9.6000000000000014</v>
      </c>
      <c r="J149" s="9">
        <f t="shared" si="18"/>
        <v>42.6</v>
      </c>
      <c r="K149" s="10">
        <f t="shared" si="19"/>
        <v>92.160000000000025</v>
      </c>
      <c r="L149" s="9" t="str">
        <f t="array" ref="L149">IF(D149&lt;&gt;"",IF(AND(H149&gt;=40,I149&gt;=30),IF(AND($N$2&gt;=$T$2,$N$2&lt;=$U$2),_xlfn.IFS(P149&gt;=$AD$2,$AD$1,P149&gt;=$AC$2,$AC$1,P149&gt;=$AB$2,$AB$1,P149&gt;=$AA$2,$AA$1,P149&gt;=$Z$2,$Z$1,P149&gt;=$Y$2,$Y$1,P149&gt;=$X$2,$X$1,P149&gt;=$W$2,$W$1,P149&lt;$W$2,$V$1),(IF(AND($N$2&gt;=$T$3,$N$2&lt;$U$3),_xlfn.IFS(P149&gt;=$AD$3,$AD$1,P149&gt;=$AC$3,$AC$1,P149&gt;=$AB$3,$AB$1,P149&gt;=$AA$3,$AA$1,P149&gt;=$Z$3,$Z$1,P149&gt;=$Y$3,$Y$1,P149&gt;=$X$3,$X$1,P149&gt;=$W$3,$W$1,P149&lt;$W$2,$V$1),(IF(AND($N$2&gt;=$T$4,$N$2&lt;$U$4),_xlfn.IFS(P149&gt;=$AD$4,$AD$1,P149&gt;=$AC$4,$AC$1,P149&gt;=$AB$4,$AB$1,P149&gt;=$AA$4,$AA$1,P149&gt;=$Z$4,$Z$1,P149&gt;=$Y$4,$Y$1,P149&gt;=$X$4,$X$1,P149&gt;=$W$4,$W$1,P149&lt;$W$2,$V$1),(IF(AND($N$2&gt;=$T$5,$N$2&lt;$U$5),_xlfn.IFS(P149&gt;=$AD$5,$AD$1,P149&gt;=$AC$5,$AC$1,P149&gt;=$AB$5,$AB$1,P149&gt;=$AA$5,$AA$1,P149&gt;=$Z$5,$Z$1,P149&gt;=$Y$5,$Y$1,P149&gt;=$X$5,$X$1,P149&gt;=$W$5,$W$1,P149&lt;$W$2,$V$1),(IF(AND($N$2&gt;=$T$6,$N$2&lt;$U$6),_xlfn.IFS(P149&gt;=$AD$6,$AD$1,P149&gt;=$AC$6,$AC$1,P149&gt;=$AB$6,$AB$1,P149&gt;=$AA$6,$AA$1,P149&gt;=$Z$6,$Z$1,P149&gt;=$Y$6,$Y$1,P149&gt;=$X$6,$X$1,P149&gt;=$W$6,$W$1,P149&lt;$W$2,$V$1),(IF(AND($N$2&gt;=$T$7,$N$2&lt;$U$7),_xlfn.IFS(P149&gt;=$AD$7,$AD$1,P149&gt;=$AC$7,$AC$1,P149&gt;=$AB$7,$AB$1,P149&gt;=$AA$7,$AA$1,P149&gt;=$Z$7,$Z$1,P149&gt;=$Y$7,$Y$1,P149&gt;=$X$7,$X$1,P149&gt;=$W$7,$W$1,P149&lt;$W$2,$V$1),(IF(AND($N$2&gt;=$T$8,$N$2&lt;$U$8),_xlfn.IFS(P149&gt;=$AD$8,$AD$1,P149&gt;=$AC$8,$AC$1,P149&gt;=$AB$8,$AB$1,P149&gt;=$AA$8,$AA$1,P149&gt;=$Z$8,$Z$1,P149&gt;=$Y$8,$Y$1,P149&gt;=$X$8,$X$1,P149&gt;=$W$8,$W$1,P149&lt;$W$2,$V$1),(IF(AND($N$2&gt;=$T$9,$N$2&lt;$U$9),_xlfn.IFS(P149&gt;=$AD$9,$AD$1,P149&gt;=$AC$9,$AC$1,P149&gt;=$AB$9,$AB$1,P149&gt;=$AA$9,$AA$1,P149&gt;=$Z$9,$Z$1,P149&gt;=$Y$9,$Y$1,P149&gt;=$X$9,$X$1,P149&gt;=$W$9,$W$1),$W$1))))))))))))))),IF(AND($N$2&gt;=$T$2,$N$2&lt;=$U$2),IF(P149&gt;=$W$2,$W$1,$V$1),IF(AND($N$2&gt;=$T$3,$N$2&lt;$U$3),IF(P149&gt;=$W$3,$W$1,$V$1),IF(AND($N$2&gt;=$T$4,$N$2&lt;$U$4),IF(P149&gt;=$W$4,$W$1,$V$1),IF(AND($N$2&gt;=$T$5,$N$2&lt;$U$5),IF(P149&gt;=$W$5,$W$1,$V$1),IF(AND($N$2&gt;=$T$6,$N$2&lt;$U$6),IF(P149&gt;=$W$6,$W$1,$V$1),IF(AND($N$2&gt;=$T$7,$N$2&lt;$U$7),IF(P149&gt;=$W$7,$W$1,$V$1),IF(AND($N$2&gt;=$T$8,$N$2&lt;$U$8),IF(P149&gt;=$W$8,$W$1,$V$1),IF(AND($N$2&gt;=$T$9,$N$2&lt;$U$9),IF(P149&gt;=$W$9,$W$1,$V$1),""))))))))),"")</f>
        <v>FF</v>
      </c>
      <c r="M149" s="9" t="e">
        <f t="array" aca="1" ref="M149" ca="1">IF(E149&lt;&gt;"",IF(AND(E149&lt;&gt;"GR",E149&gt;=40,J149&gt;=30),_xlfn.IFS(Q149&gt;=$AG$2,$AD$19,Q149&gt;=$AG$3,$AC$19,Q149&gt;=$AG$4,$AB$19,Q149&gt;=$AG$5,$AA$19,Q149&gt;=$AG$6,$Z$19,Q149&gt;=$AG$7,$Y$19,Q149&gt;=$AG$8,$X$19,Q149&gt;=$AG$9,$V$19),L149),"")</f>
        <v>#NAME?</v>
      </c>
      <c r="N149" s="9"/>
      <c r="O149" s="9"/>
      <c r="P149" s="9">
        <f t="shared" si="20"/>
        <v>25</v>
      </c>
      <c r="Q149" s="9">
        <f t="shared" si="21"/>
        <v>47</v>
      </c>
      <c r="R149" s="9">
        <f t="shared" si="22"/>
        <v>-2.5499999999999998</v>
      </c>
    </row>
    <row r="150" spans="1:18" x14ac:dyDescent="0.25">
      <c r="A150" s="3" t="s">
        <v>8</v>
      </c>
      <c r="B150" s="3">
        <v>149</v>
      </c>
      <c r="C150" s="3">
        <v>18</v>
      </c>
      <c r="D150" s="3">
        <v>59</v>
      </c>
      <c r="E150" s="3" t="s">
        <v>34</v>
      </c>
      <c r="F150" s="22">
        <f t="shared" si="23"/>
        <v>59</v>
      </c>
      <c r="G150" s="22">
        <f t="shared" si="24"/>
        <v>18</v>
      </c>
      <c r="H150" s="22">
        <f t="shared" si="25"/>
        <v>59</v>
      </c>
      <c r="I150" s="9">
        <f t="shared" si="26"/>
        <v>42.6</v>
      </c>
      <c r="J150" s="9">
        <f t="shared" si="18"/>
        <v>42.6</v>
      </c>
      <c r="K150" s="10">
        <f t="shared" si="19"/>
        <v>1814.7600000000002</v>
      </c>
      <c r="L150" s="9" t="e">
        <f t="array" aca="1" ref="L150" ca="1">IF(D150&lt;&gt;"",IF(AND(H150&gt;=40,I150&gt;=30),IF(AND($N$2&gt;=$T$2,$N$2&lt;=$U$2),_xlfn.IFS(P150&gt;=$AD$2,$AD$1,P150&gt;=$AC$2,$AC$1,P150&gt;=$AB$2,$AB$1,P150&gt;=$AA$2,$AA$1,P150&gt;=$Z$2,$Z$1,P150&gt;=$Y$2,$Y$1,P150&gt;=$X$2,$X$1,P150&gt;=$W$2,$W$1,P150&lt;$W$2,$V$1),(IF(AND($N$2&gt;=$T$3,$N$2&lt;$U$3),_xlfn.IFS(P150&gt;=$AD$3,$AD$1,P150&gt;=$AC$3,$AC$1,P150&gt;=$AB$3,$AB$1,P150&gt;=$AA$3,$AA$1,P150&gt;=$Z$3,$Z$1,P150&gt;=$Y$3,$Y$1,P150&gt;=$X$3,$X$1,P150&gt;=$W$3,$W$1,P150&lt;$W$2,$V$1),(IF(AND($N$2&gt;=$T$4,$N$2&lt;$U$4),_xlfn.IFS(P150&gt;=$AD$4,$AD$1,P150&gt;=$AC$4,$AC$1,P150&gt;=$AB$4,$AB$1,P150&gt;=$AA$4,$AA$1,P150&gt;=$Z$4,$Z$1,P150&gt;=$Y$4,$Y$1,P150&gt;=$X$4,$X$1,P150&gt;=$W$4,$W$1,P150&lt;$W$2,$V$1),(IF(AND($N$2&gt;=$T$5,$N$2&lt;$U$5),_xlfn.IFS(P150&gt;=$AD$5,$AD$1,P150&gt;=$AC$5,$AC$1,P150&gt;=$AB$5,$AB$1,P150&gt;=$AA$5,$AA$1,P150&gt;=$Z$5,$Z$1,P150&gt;=$Y$5,$Y$1,P150&gt;=$X$5,$X$1,P150&gt;=$W$5,$W$1,P150&lt;$W$2,$V$1),(IF(AND($N$2&gt;=$T$6,$N$2&lt;$U$6),_xlfn.IFS(P150&gt;=$AD$6,$AD$1,P150&gt;=$AC$6,$AC$1,P150&gt;=$AB$6,$AB$1,P150&gt;=$AA$6,$AA$1,P150&gt;=$Z$6,$Z$1,P150&gt;=$Y$6,$Y$1,P150&gt;=$X$6,$X$1,P150&gt;=$W$6,$W$1,P150&lt;$W$2,$V$1),(IF(AND($N$2&gt;=$T$7,$N$2&lt;$U$7),_xlfn.IFS(P150&gt;=$AD$7,$AD$1,P150&gt;=$AC$7,$AC$1,P150&gt;=$AB$7,$AB$1,P150&gt;=$AA$7,$AA$1,P150&gt;=$Z$7,$Z$1,P150&gt;=$Y$7,$Y$1,P150&gt;=$X$7,$X$1,P150&gt;=$W$7,$W$1,P150&lt;$W$2,$V$1),(IF(AND($N$2&gt;=$T$8,$N$2&lt;$U$8),_xlfn.IFS(P150&gt;=$AD$8,$AD$1,P150&gt;=$AC$8,$AC$1,P150&gt;=$AB$8,$AB$1,P150&gt;=$AA$8,$AA$1,P150&gt;=$Z$8,$Z$1,P150&gt;=$Y$8,$Y$1,P150&gt;=$X$8,$X$1,P150&gt;=$W$8,$W$1,P150&lt;$W$2,$V$1),(IF(AND($N$2&gt;=$T$9,$N$2&lt;$U$9),_xlfn.IFS(P150&gt;=$AD$9,$AD$1,P150&gt;=$AC$9,$AC$1,P150&gt;=$AB$9,$AB$1,P150&gt;=$AA$9,$AA$1,P150&gt;=$Z$9,$Z$1,P150&gt;=$Y$9,$Y$1,P150&gt;=$X$9,$X$1,P150&gt;=$W$9,$W$1),$W$1))))))))))))))),IF(AND($N$2&gt;=$T$2,$N$2&lt;=$U$2),IF(P150&gt;=$W$2,$W$1,$V$1),IF(AND($N$2&gt;=$T$3,$N$2&lt;$U$3),IF(P150&gt;=$W$3,$W$1,$V$1),IF(AND($N$2&gt;=$T$4,$N$2&lt;$U$4),IF(P150&gt;=$W$4,$W$1,$V$1),IF(AND($N$2&gt;=$T$5,$N$2&lt;$U$5),IF(P150&gt;=$W$5,$W$1,$V$1),IF(AND($N$2&gt;=$T$6,$N$2&lt;$U$6),IF(P150&gt;=$W$6,$W$1,$V$1),IF(AND($N$2&gt;=$T$7,$N$2&lt;$U$7),IF(P150&gt;=$W$7,$W$1,$V$1),IF(AND($N$2&gt;=$T$8,$N$2&lt;$U$8),IF(P150&gt;=$W$8,$W$1,$V$1),IF(AND($N$2&gt;=$T$9,$N$2&lt;$U$9),IF(P150&gt;=$W$9,$W$1,$V$1),""))))))))),"")</f>
        <v>#NAME?</v>
      </c>
      <c r="M150" s="9" t="e">
        <f t="array" aca="1" ref="M150" ca="1">IF(E150&lt;&gt;"",IF(AND(E150&lt;&gt;"GR",E150&gt;=40,J150&gt;=30),_xlfn.IFS(Q150&gt;=$AG$2,$AD$19,Q150&gt;=$AG$3,$AC$19,Q150&gt;=$AG$4,$AB$19,Q150&gt;=$AG$5,$AA$19,Q150&gt;=$AG$6,$Z$19,Q150&gt;=$AG$7,$Y$19,Q150&gt;=$AG$8,$X$19,Q150&gt;=$AG$9,$V$19),L150),"")</f>
        <v>#NAME?</v>
      </c>
      <c r="N150" s="9"/>
      <c r="O150" s="9"/>
      <c r="P150" s="9">
        <f t="shared" si="20"/>
        <v>47</v>
      </c>
      <c r="Q150" s="9">
        <f t="shared" si="21"/>
        <v>47</v>
      </c>
      <c r="R150" s="9">
        <f t="shared" si="22"/>
        <v>-0.28000000000000003</v>
      </c>
    </row>
    <row r="151" spans="1:18" x14ac:dyDescent="0.25">
      <c r="A151" s="3" t="s">
        <v>8</v>
      </c>
      <c r="B151" s="3">
        <v>150</v>
      </c>
      <c r="C151" s="3">
        <v>46</v>
      </c>
      <c r="D151" s="3">
        <v>40</v>
      </c>
      <c r="E151" s="3" t="s">
        <v>34</v>
      </c>
      <c r="F151" s="22">
        <f t="shared" si="23"/>
        <v>40</v>
      </c>
      <c r="G151" s="22">
        <f t="shared" si="24"/>
        <v>46</v>
      </c>
      <c r="H151" s="22">
        <f t="shared" si="25"/>
        <v>40</v>
      </c>
      <c r="I151" s="9">
        <f t="shared" si="26"/>
        <v>42.400000000000006</v>
      </c>
      <c r="J151" s="9">
        <f t="shared" si="18"/>
        <v>42.4</v>
      </c>
      <c r="K151" s="10">
        <f t="shared" si="19"/>
        <v>1797.7600000000004</v>
      </c>
      <c r="L151" s="9" t="e">
        <f t="array" aca="1" ref="L151" ca="1">IF(D151&lt;&gt;"",IF(AND(H151&gt;=40,I151&gt;=30),IF(AND($N$2&gt;=$T$2,$N$2&lt;=$U$2),_xlfn.IFS(P151&gt;=$AD$2,$AD$1,P151&gt;=$AC$2,$AC$1,P151&gt;=$AB$2,$AB$1,P151&gt;=$AA$2,$AA$1,P151&gt;=$Z$2,$Z$1,P151&gt;=$Y$2,$Y$1,P151&gt;=$X$2,$X$1,P151&gt;=$W$2,$W$1,P151&lt;$W$2,$V$1),(IF(AND($N$2&gt;=$T$3,$N$2&lt;$U$3),_xlfn.IFS(P151&gt;=$AD$3,$AD$1,P151&gt;=$AC$3,$AC$1,P151&gt;=$AB$3,$AB$1,P151&gt;=$AA$3,$AA$1,P151&gt;=$Z$3,$Z$1,P151&gt;=$Y$3,$Y$1,P151&gt;=$X$3,$X$1,P151&gt;=$W$3,$W$1,P151&lt;$W$2,$V$1),(IF(AND($N$2&gt;=$T$4,$N$2&lt;$U$4),_xlfn.IFS(P151&gt;=$AD$4,$AD$1,P151&gt;=$AC$4,$AC$1,P151&gt;=$AB$4,$AB$1,P151&gt;=$AA$4,$AA$1,P151&gt;=$Z$4,$Z$1,P151&gt;=$Y$4,$Y$1,P151&gt;=$X$4,$X$1,P151&gt;=$W$4,$W$1,P151&lt;$W$2,$V$1),(IF(AND($N$2&gt;=$T$5,$N$2&lt;$U$5),_xlfn.IFS(P151&gt;=$AD$5,$AD$1,P151&gt;=$AC$5,$AC$1,P151&gt;=$AB$5,$AB$1,P151&gt;=$AA$5,$AA$1,P151&gt;=$Z$5,$Z$1,P151&gt;=$Y$5,$Y$1,P151&gt;=$X$5,$X$1,P151&gt;=$W$5,$W$1,P151&lt;$W$2,$V$1),(IF(AND($N$2&gt;=$T$6,$N$2&lt;$U$6),_xlfn.IFS(P151&gt;=$AD$6,$AD$1,P151&gt;=$AC$6,$AC$1,P151&gt;=$AB$6,$AB$1,P151&gt;=$AA$6,$AA$1,P151&gt;=$Z$6,$Z$1,P151&gt;=$Y$6,$Y$1,P151&gt;=$X$6,$X$1,P151&gt;=$W$6,$W$1,P151&lt;$W$2,$V$1),(IF(AND($N$2&gt;=$T$7,$N$2&lt;$U$7),_xlfn.IFS(P151&gt;=$AD$7,$AD$1,P151&gt;=$AC$7,$AC$1,P151&gt;=$AB$7,$AB$1,P151&gt;=$AA$7,$AA$1,P151&gt;=$Z$7,$Z$1,P151&gt;=$Y$7,$Y$1,P151&gt;=$X$7,$X$1,P151&gt;=$W$7,$W$1,P151&lt;$W$2,$V$1),(IF(AND($N$2&gt;=$T$8,$N$2&lt;$U$8),_xlfn.IFS(P151&gt;=$AD$8,$AD$1,P151&gt;=$AC$8,$AC$1,P151&gt;=$AB$8,$AB$1,P151&gt;=$AA$8,$AA$1,P151&gt;=$Z$8,$Z$1,P151&gt;=$Y$8,$Y$1,P151&gt;=$X$8,$X$1,P151&gt;=$W$8,$W$1,P151&lt;$W$2,$V$1),(IF(AND($N$2&gt;=$T$9,$N$2&lt;$U$9),_xlfn.IFS(P151&gt;=$AD$9,$AD$1,P151&gt;=$AC$9,$AC$1,P151&gt;=$AB$9,$AB$1,P151&gt;=$AA$9,$AA$1,P151&gt;=$Z$9,$Z$1,P151&gt;=$Y$9,$Y$1,P151&gt;=$X$9,$X$1,P151&gt;=$W$9,$W$1),$W$1))))))))))))))),IF(AND($N$2&gt;=$T$2,$N$2&lt;=$U$2),IF(P151&gt;=$W$2,$W$1,$V$1),IF(AND($N$2&gt;=$T$3,$N$2&lt;$U$3),IF(P151&gt;=$W$3,$W$1,$V$1),IF(AND($N$2&gt;=$T$4,$N$2&lt;$U$4),IF(P151&gt;=$W$4,$W$1,$V$1),IF(AND($N$2&gt;=$T$5,$N$2&lt;$U$5),IF(P151&gt;=$W$5,$W$1,$V$1),IF(AND($N$2&gt;=$T$6,$N$2&lt;$U$6),IF(P151&gt;=$W$6,$W$1,$V$1),IF(AND($N$2&gt;=$T$7,$N$2&lt;$U$7),IF(P151&gt;=$W$7,$W$1,$V$1),IF(AND($N$2&gt;=$T$8,$N$2&lt;$U$8),IF(P151&gt;=$W$8,$W$1,$V$1),IF(AND($N$2&gt;=$T$9,$N$2&lt;$U$9),IF(P151&gt;=$W$9,$W$1,$V$1),""))))))))),"")</f>
        <v>#NAME?</v>
      </c>
      <c r="M151" s="9" t="e">
        <f t="array" aca="1" ref="M151" ca="1">IF(E151&lt;&gt;"",IF(AND(E151&lt;&gt;"GR",E151&gt;=40,J151&gt;=30),_xlfn.IFS(Q151&gt;=$AG$2,$AD$19,Q151&gt;=$AG$3,$AC$19,Q151&gt;=$AG$4,$AB$19,Q151&gt;=$AG$5,$AA$19,Q151&gt;=$AG$6,$Z$19,Q151&gt;=$AG$7,$Y$19,Q151&gt;=$AG$8,$X$19,Q151&gt;=$AG$9,$V$19),L151),"")</f>
        <v>#NAME?</v>
      </c>
      <c r="N151" s="9"/>
      <c r="O151" s="9"/>
      <c r="P151" s="9">
        <f t="shared" si="20"/>
        <v>47</v>
      </c>
      <c r="Q151" s="9">
        <f t="shared" si="21"/>
        <v>47</v>
      </c>
      <c r="R151" s="9">
        <f t="shared" si="22"/>
        <v>-0.3</v>
      </c>
    </row>
    <row r="152" spans="1:18" x14ac:dyDescent="0.25">
      <c r="A152" s="3" t="s">
        <v>8</v>
      </c>
      <c r="B152" s="3">
        <v>151</v>
      </c>
      <c r="C152" s="3">
        <v>28</v>
      </c>
      <c r="D152" s="3">
        <v>52</v>
      </c>
      <c r="E152" s="3" t="s">
        <v>34</v>
      </c>
      <c r="F152" s="22">
        <f t="shared" si="23"/>
        <v>52</v>
      </c>
      <c r="G152" s="22">
        <f t="shared" si="24"/>
        <v>28</v>
      </c>
      <c r="H152" s="22">
        <f t="shared" si="25"/>
        <v>52</v>
      </c>
      <c r="I152" s="9">
        <f t="shared" si="26"/>
        <v>42.4</v>
      </c>
      <c r="J152" s="9">
        <f t="shared" si="18"/>
        <v>42.4</v>
      </c>
      <c r="K152" s="10">
        <f t="shared" si="19"/>
        <v>1797.76</v>
      </c>
      <c r="L152" s="9" t="e">
        <f t="array" aca="1" ref="L152" ca="1">IF(D152&lt;&gt;"",IF(AND(H152&gt;=40,I152&gt;=30),IF(AND($N$2&gt;=$T$2,$N$2&lt;=$U$2),_xlfn.IFS(P152&gt;=$AD$2,$AD$1,P152&gt;=$AC$2,$AC$1,P152&gt;=$AB$2,$AB$1,P152&gt;=$AA$2,$AA$1,P152&gt;=$Z$2,$Z$1,P152&gt;=$Y$2,$Y$1,P152&gt;=$X$2,$X$1,P152&gt;=$W$2,$W$1,P152&lt;$W$2,$V$1),(IF(AND($N$2&gt;=$T$3,$N$2&lt;$U$3),_xlfn.IFS(P152&gt;=$AD$3,$AD$1,P152&gt;=$AC$3,$AC$1,P152&gt;=$AB$3,$AB$1,P152&gt;=$AA$3,$AA$1,P152&gt;=$Z$3,$Z$1,P152&gt;=$Y$3,$Y$1,P152&gt;=$X$3,$X$1,P152&gt;=$W$3,$W$1,P152&lt;$W$2,$V$1),(IF(AND($N$2&gt;=$T$4,$N$2&lt;$U$4),_xlfn.IFS(P152&gt;=$AD$4,$AD$1,P152&gt;=$AC$4,$AC$1,P152&gt;=$AB$4,$AB$1,P152&gt;=$AA$4,$AA$1,P152&gt;=$Z$4,$Z$1,P152&gt;=$Y$4,$Y$1,P152&gt;=$X$4,$X$1,P152&gt;=$W$4,$W$1,P152&lt;$W$2,$V$1),(IF(AND($N$2&gt;=$T$5,$N$2&lt;$U$5),_xlfn.IFS(P152&gt;=$AD$5,$AD$1,P152&gt;=$AC$5,$AC$1,P152&gt;=$AB$5,$AB$1,P152&gt;=$AA$5,$AA$1,P152&gt;=$Z$5,$Z$1,P152&gt;=$Y$5,$Y$1,P152&gt;=$X$5,$X$1,P152&gt;=$W$5,$W$1,P152&lt;$W$2,$V$1),(IF(AND($N$2&gt;=$T$6,$N$2&lt;$U$6),_xlfn.IFS(P152&gt;=$AD$6,$AD$1,P152&gt;=$AC$6,$AC$1,P152&gt;=$AB$6,$AB$1,P152&gt;=$AA$6,$AA$1,P152&gt;=$Z$6,$Z$1,P152&gt;=$Y$6,$Y$1,P152&gt;=$X$6,$X$1,P152&gt;=$W$6,$W$1,P152&lt;$W$2,$V$1),(IF(AND($N$2&gt;=$T$7,$N$2&lt;$U$7),_xlfn.IFS(P152&gt;=$AD$7,$AD$1,P152&gt;=$AC$7,$AC$1,P152&gt;=$AB$7,$AB$1,P152&gt;=$AA$7,$AA$1,P152&gt;=$Z$7,$Z$1,P152&gt;=$Y$7,$Y$1,P152&gt;=$X$7,$X$1,P152&gt;=$W$7,$W$1,P152&lt;$W$2,$V$1),(IF(AND($N$2&gt;=$T$8,$N$2&lt;$U$8),_xlfn.IFS(P152&gt;=$AD$8,$AD$1,P152&gt;=$AC$8,$AC$1,P152&gt;=$AB$8,$AB$1,P152&gt;=$AA$8,$AA$1,P152&gt;=$Z$8,$Z$1,P152&gt;=$Y$8,$Y$1,P152&gt;=$X$8,$X$1,P152&gt;=$W$8,$W$1,P152&lt;$W$2,$V$1),(IF(AND($N$2&gt;=$T$9,$N$2&lt;$U$9),_xlfn.IFS(P152&gt;=$AD$9,$AD$1,P152&gt;=$AC$9,$AC$1,P152&gt;=$AB$9,$AB$1,P152&gt;=$AA$9,$AA$1,P152&gt;=$Z$9,$Z$1,P152&gt;=$Y$9,$Y$1,P152&gt;=$X$9,$X$1,P152&gt;=$W$9,$W$1),$W$1))))))))))))))),IF(AND($N$2&gt;=$T$2,$N$2&lt;=$U$2),IF(P152&gt;=$W$2,$W$1,$V$1),IF(AND($N$2&gt;=$T$3,$N$2&lt;$U$3),IF(P152&gt;=$W$3,$W$1,$V$1),IF(AND($N$2&gt;=$T$4,$N$2&lt;$U$4),IF(P152&gt;=$W$4,$W$1,$V$1),IF(AND($N$2&gt;=$T$5,$N$2&lt;$U$5),IF(P152&gt;=$W$5,$W$1,$V$1),IF(AND($N$2&gt;=$T$6,$N$2&lt;$U$6),IF(P152&gt;=$W$6,$W$1,$V$1),IF(AND($N$2&gt;=$T$7,$N$2&lt;$U$7),IF(P152&gt;=$W$7,$W$1,$V$1),IF(AND($N$2&gt;=$T$8,$N$2&lt;$U$8),IF(P152&gt;=$W$8,$W$1,$V$1),IF(AND($N$2&gt;=$T$9,$N$2&lt;$U$9),IF(P152&gt;=$W$9,$W$1,$V$1),""))))))))),"")</f>
        <v>#NAME?</v>
      </c>
      <c r="M152" s="9" t="e">
        <f t="array" aca="1" ref="M152" ca="1">IF(E152&lt;&gt;"",IF(AND(E152&lt;&gt;"GR",E152&gt;=40,J152&gt;=30),_xlfn.IFS(Q152&gt;=$AG$2,$AD$19,Q152&gt;=$AG$3,$AC$19,Q152&gt;=$AG$4,$AB$19,Q152&gt;=$AG$5,$AA$19,Q152&gt;=$AG$6,$Z$19,Q152&gt;=$AG$7,$Y$19,Q152&gt;=$AG$8,$X$19,Q152&gt;=$AG$9,$V$19),L152),"")</f>
        <v>#NAME?</v>
      </c>
      <c r="N152" s="9"/>
      <c r="O152" s="9"/>
      <c r="P152" s="9">
        <f t="shared" si="20"/>
        <v>47</v>
      </c>
      <c r="Q152" s="9">
        <f t="shared" si="21"/>
        <v>47</v>
      </c>
      <c r="R152" s="9">
        <f t="shared" si="22"/>
        <v>-0.3</v>
      </c>
    </row>
    <row r="153" spans="1:18" x14ac:dyDescent="0.25">
      <c r="A153" s="3" t="s">
        <v>8</v>
      </c>
      <c r="B153" s="3">
        <v>152</v>
      </c>
      <c r="C153" s="3">
        <v>35</v>
      </c>
      <c r="D153" s="3">
        <v>47</v>
      </c>
      <c r="E153" s="3" t="s">
        <v>34</v>
      </c>
      <c r="F153" s="22">
        <f t="shared" si="23"/>
        <v>47</v>
      </c>
      <c r="G153" s="22">
        <f t="shared" si="24"/>
        <v>35</v>
      </c>
      <c r="H153" s="22">
        <f t="shared" si="25"/>
        <v>47</v>
      </c>
      <c r="I153" s="9">
        <f t="shared" si="26"/>
        <v>42.2</v>
      </c>
      <c r="J153" s="9">
        <f t="shared" si="18"/>
        <v>42.2</v>
      </c>
      <c r="K153" s="10">
        <f t="shared" si="19"/>
        <v>1780.8400000000001</v>
      </c>
      <c r="L153" s="9" t="e">
        <f t="array" aca="1" ref="L153" ca="1">IF(D153&lt;&gt;"",IF(AND(H153&gt;=40,I153&gt;=30),IF(AND($N$2&gt;=$T$2,$N$2&lt;=$U$2),_xlfn.IFS(P153&gt;=$AD$2,$AD$1,P153&gt;=$AC$2,$AC$1,P153&gt;=$AB$2,$AB$1,P153&gt;=$AA$2,$AA$1,P153&gt;=$Z$2,$Z$1,P153&gt;=$Y$2,$Y$1,P153&gt;=$X$2,$X$1,P153&gt;=$W$2,$W$1,P153&lt;$W$2,$V$1),(IF(AND($N$2&gt;=$T$3,$N$2&lt;$U$3),_xlfn.IFS(P153&gt;=$AD$3,$AD$1,P153&gt;=$AC$3,$AC$1,P153&gt;=$AB$3,$AB$1,P153&gt;=$AA$3,$AA$1,P153&gt;=$Z$3,$Z$1,P153&gt;=$Y$3,$Y$1,P153&gt;=$X$3,$X$1,P153&gt;=$W$3,$W$1,P153&lt;$W$2,$V$1),(IF(AND($N$2&gt;=$T$4,$N$2&lt;$U$4),_xlfn.IFS(P153&gt;=$AD$4,$AD$1,P153&gt;=$AC$4,$AC$1,P153&gt;=$AB$4,$AB$1,P153&gt;=$AA$4,$AA$1,P153&gt;=$Z$4,$Z$1,P153&gt;=$Y$4,$Y$1,P153&gt;=$X$4,$X$1,P153&gt;=$W$4,$W$1,P153&lt;$W$2,$V$1),(IF(AND($N$2&gt;=$T$5,$N$2&lt;$U$5),_xlfn.IFS(P153&gt;=$AD$5,$AD$1,P153&gt;=$AC$5,$AC$1,P153&gt;=$AB$5,$AB$1,P153&gt;=$AA$5,$AA$1,P153&gt;=$Z$5,$Z$1,P153&gt;=$Y$5,$Y$1,P153&gt;=$X$5,$X$1,P153&gt;=$W$5,$W$1,P153&lt;$W$2,$V$1),(IF(AND($N$2&gt;=$T$6,$N$2&lt;$U$6),_xlfn.IFS(P153&gt;=$AD$6,$AD$1,P153&gt;=$AC$6,$AC$1,P153&gt;=$AB$6,$AB$1,P153&gt;=$AA$6,$AA$1,P153&gt;=$Z$6,$Z$1,P153&gt;=$Y$6,$Y$1,P153&gt;=$X$6,$X$1,P153&gt;=$W$6,$W$1,P153&lt;$W$2,$V$1),(IF(AND($N$2&gt;=$T$7,$N$2&lt;$U$7),_xlfn.IFS(P153&gt;=$AD$7,$AD$1,P153&gt;=$AC$7,$AC$1,P153&gt;=$AB$7,$AB$1,P153&gt;=$AA$7,$AA$1,P153&gt;=$Z$7,$Z$1,P153&gt;=$Y$7,$Y$1,P153&gt;=$X$7,$X$1,P153&gt;=$W$7,$W$1,P153&lt;$W$2,$V$1),(IF(AND($N$2&gt;=$T$8,$N$2&lt;$U$8),_xlfn.IFS(P153&gt;=$AD$8,$AD$1,P153&gt;=$AC$8,$AC$1,P153&gt;=$AB$8,$AB$1,P153&gt;=$AA$8,$AA$1,P153&gt;=$Z$8,$Z$1,P153&gt;=$Y$8,$Y$1,P153&gt;=$X$8,$X$1,P153&gt;=$W$8,$W$1,P153&lt;$W$2,$V$1),(IF(AND($N$2&gt;=$T$9,$N$2&lt;$U$9),_xlfn.IFS(P153&gt;=$AD$9,$AD$1,P153&gt;=$AC$9,$AC$1,P153&gt;=$AB$9,$AB$1,P153&gt;=$AA$9,$AA$1,P153&gt;=$Z$9,$Z$1,P153&gt;=$Y$9,$Y$1,P153&gt;=$X$9,$X$1,P153&gt;=$W$9,$W$1),$W$1))))))))))))))),IF(AND($N$2&gt;=$T$2,$N$2&lt;=$U$2),IF(P153&gt;=$W$2,$W$1,$V$1),IF(AND($N$2&gt;=$T$3,$N$2&lt;$U$3),IF(P153&gt;=$W$3,$W$1,$V$1),IF(AND($N$2&gt;=$T$4,$N$2&lt;$U$4),IF(P153&gt;=$W$4,$W$1,$V$1),IF(AND($N$2&gt;=$T$5,$N$2&lt;$U$5),IF(P153&gt;=$W$5,$W$1,$V$1),IF(AND($N$2&gt;=$T$6,$N$2&lt;$U$6),IF(P153&gt;=$W$6,$W$1,$V$1),IF(AND($N$2&gt;=$T$7,$N$2&lt;$U$7),IF(P153&gt;=$W$7,$W$1,$V$1),IF(AND($N$2&gt;=$T$8,$N$2&lt;$U$8),IF(P153&gt;=$W$8,$W$1,$V$1),IF(AND($N$2&gt;=$T$9,$N$2&lt;$U$9),IF(P153&gt;=$W$9,$W$1,$V$1),""))))))))),"")</f>
        <v>#NAME?</v>
      </c>
      <c r="M153" s="9" t="e">
        <f t="array" aca="1" ref="M153" ca="1">IF(E153&lt;&gt;"",IF(AND(E153&lt;&gt;"GR",E153&gt;=40,J153&gt;=30),_xlfn.IFS(Q153&gt;=$AG$2,$AD$19,Q153&gt;=$AG$3,$AC$19,Q153&gt;=$AG$4,$AB$19,Q153&gt;=$AG$5,$AA$19,Q153&gt;=$AG$6,$Z$19,Q153&gt;=$AG$7,$Y$19,Q153&gt;=$AG$8,$X$19,Q153&gt;=$AG$9,$V$19),L153),"")</f>
        <v>#NAME?</v>
      </c>
      <c r="N153" s="9"/>
      <c r="O153" s="9"/>
      <c r="P153" s="9">
        <f t="shared" si="20"/>
        <v>47</v>
      </c>
      <c r="Q153" s="9">
        <f t="shared" si="21"/>
        <v>47</v>
      </c>
      <c r="R153" s="9">
        <f t="shared" si="22"/>
        <v>-0.31</v>
      </c>
    </row>
    <row r="154" spans="1:18" x14ac:dyDescent="0.25">
      <c r="A154" s="3" t="s">
        <v>8</v>
      </c>
      <c r="B154" s="3">
        <v>153</v>
      </c>
      <c r="C154" s="3">
        <v>23</v>
      </c>
      <c r="D154" s="3">
        <v>55</v>
      </c>
      <c r="E154" s="3" t="s">
        <v>34</v>
      </c>
      <c r="F154" s="22">
        <f t="shared" si="23"/>
        <v>55</v>
      </c>
      <c r="G154" s="22">
        <f t="shared" si="24"/>
        <v>23</v>
      </c>
      <c r="H154" s="22">
        <f t="shared" si="25"/>
        <v>55</v>
      </c>
      <c r="I154" s="9">
        <f t="shared" si="26"/>
        <v>42.2</v>
      </c>
      <c r="J154" s="9">
        <f t="shared" si="18"/>
        <v>42.2</v>
      </c>
      <c r="K154" s="10">
        <f t="shared" si="19"/>
        <v>1780.8400000000001</v>
      </c>
      <c r="L154" s="9" t="e">
        <f t="array" aca="1" ref="L154" ca="1">IF(D154&lt;&gt;"",IF(AND(H154&gt;=40,I154&gt;=30),IF(AND($N$2&gt;=$T$2,$N$2&lt;=$U$2),_xlfn.IFS(P154&gt;=$AD$2,$AD$1,P154&gt;=$AC$2,$AC$1,P154&gt;=$AB$2,$AB$1,P154&gt;=$AA$2,$AA$1,P154&gt;=$Z$2,$Z$1,P154&gt;=$Y$2,$Y$1,P154&gt;=$X$2,$X$1,P154&gt;=$W$2,$W$1,P154&lt;$W$2,$V$1),(IF(AND($N$2&gt;=$T$3,$N$2&lt;$U$3),_xlfn.IFS(P154&gt;=$AD$3,$AD$1,P154&gt;=$AC$3,$AC$1,P154&gt;=$AB$3,$AB$1,P154&gt;=$AA$3,$AA$1,P154&gt;=$Z$3,$Z$1,P154&gt;=$Y$3,$Y$1,P154&gt;=$X$3,$X$1,P154&gt;=$W$3,$W$1,P154&lt;$W$2,$V$1),(IF(AND($N$2&gt;=$T$4,$N$2&lt;$U$4),_xlfn.IFS(P154&gt;=$AD$4,$AD$1,P154&gt;=$AC$4,$AC$1,P154&gt;=$AB$4,$AB$1,P154&gt;=$AA$4,$AA$1,P154&gt;=$Z$4,$Z$1,P154&gt;=$Y$4,$Y$1,P154&gt;=$X$4,$X$1,P154&gt;=$W$4,$W$1,P154&lt;$W$2,$V$1),(IF(AND($N$2&gt;=$T$5,$N$2&lt;$U$5),_xlfn.IFS(P154&gt;=$AD$5,$AD$1,P154&gt;=$AC$5,$AC$1,P154&gt;=$AB$5,$AB$1,P154&gt;=$AA$5,$AA$1,P154&gt;=$Z$5,$Z$1,P154&gt;=$Y$5,$Y$1,P154&gt;=$X$5,$X$1,P154&gt;=$W$5,$W$1,P154&lt;$W$2,$V$1),(IF(AND($N$2&gt;=$T$6,$N$2&lt;$U$6),_xlfn.IFS(P154&gt;=$AD$6,$AD$1,P154&gt;=$AC$6,$AC$1,P154&gt;=$AB$6,$AB$1,P154&gt;=$AA$6,$AA$1,P154&gt;=$Z$6,$Z$1,P154&gt;=$Y$6,$Y$1,P154&gt;=$X$6,$X$1,P154&gt;=$W$6,$W$1,P154&lt;$W$2,$V$1),(IF(AND($N$2&gt;=$T$7,$N$2&lt;$U$7),_xlfn.IFS(P154&gt;=$AD$7,$AD$1,P154&gt;=$AC$7,$AC$1,P154&gt;=$AB$7,$AB$1,P154&gt;=$AA$7,$AA$1,P154&gt;=$Z$7,$Z$1,P154&gt;=$Y$7,$Y$1,P154&gt;=$X$7,$X$1,P154&gt;=$W$7,$W$1,P154&lt;$W$2,$V$1),(IF(AND($N$2&gt;=$T$8,$N$2&lt;$U$8),_xlfn.IFS(P154&gt;=$AD$8,$AD$1,P154&gt;=$AC$8,$AC$1,P154&gt;=$AB$8,$AB$1,P154&gt;=$AA$8,$AA$1,P154&gt;=$Z$8,$Z$1,P154&gt;=$Y$8,$Y$1,P154&gt;=$X$8,$X$1,P154&gt;=$W$8,$W$1,P154&lt;$W$2,$V$1),(IF(AND($N$2&gt;=$T$9,$N$2&lt;$U$9),_xlfn.IFS(P154&gt;=$AD$9,$AD$1,P154&gt;=$AC$9,$AC$1,P154&gt;=$AB$9,$AB$1,P154&gt;=$AA$9,$AA$1,P154&gt;=$Z$9,$Z$1,P154&gt;=$Y$9,$Y$1,P154&gt;=$X$9,$X$1,P154&gt;=$W$9,$W$1),$W$1))))))))))))))),IF(AND($N$2&gt;=$T$2,$N$2&lt;=$U$2),IF(P154&gt;=$W$2,$W$1,$V$1),IF(AND($N$2&gt;=$T$3,$N$2&lt;$U$3),IF(P154&gt;=$W$3,$W$1,$V$1),IF(AND($N$2&gt;=$T$4,$N$2&lt;$U$4),IF(P154&gt;=$W$4,$W$1,$V$1),IF(AND($N$2&gt;=$T$5,$N$2&lt;$U$5),IF(P154&gt;=$W$5,$W$1,$V$1),IF(AND($N$2&gt;=$T$6,$N$2&lt;$U$6),IF(P154&gt;=$W$6,$W$1,$V$1),IF(AND($N$2&gt;=$T$7,$N$2&lt;$U$7),IF(P154&gt;=$W$7,$W$1,$V$1),IF(AND($N$2&gt;=$T$8,$N$2&lt;$U$8),IF(P154&gt;=$W$8,$W$1,$V$1),IF(AND($N$2&gt;=$T$9,$N$2&lt;$U$9),IF(P154&gt;=$W$9,$W$1,$V$1),""))))))))),"")</f>
        <v>#NAME?</v>
      </c>
      <c r="M154" s="9" t="e">
        <f t="array" aca="1" ref="M154" ca="1">IF(E154&lt;&gt;"",IF(AND(E154&lt;&gt;"GR",E154&gt;=40,J154&gt;=30),_xlfn.IFS(Q154&gt;=$AG$2,$AD$19,Q154&gt;=$AG$3,$AC$19,Q154&gt;=$AG$4,$AB$19,Q154&gt;=$AG$5,$AA$19,Q154&gt;=$AG$6,$Z$19,Q154&gt;=$AG$7,$Y$19,Q154&gt;=$AG$8,$X$19,Q154&gt;=$AG$9,$V$19),L154),"")</f>
        <v>#NAME?</v>
      </c>
      <c r="N154" s="9"/>
      <c r="O154" s="9"/>
      <c r="P154" s="9">
        <f t="shared" si="20"/>
        <v>47</v>
      </c>
      <c r="Q154" s="9">
        <f t="shared" si="21"/>
        <v>47</v>
      </c>
      <c r="R154" s="9">
        <f t="shared" si="22"/>
        <v>-0.31</v>
      </c>
    </row>
    <row r="155" spans="1:18" x14ac:dyDescent="0.25">
      <c r="A155" s="3" t="s">
        <v>8</v>
      </c>
      <c r="B155" s="3">
        <v>154</v>
      </c>
      <c r="C155" s="3">
        <v>23</v>
      </c>
      <c r="D155" s="3">
        <v>32</v>
      </c>
      <c r="E155" s="3">
        <v>55</v>
      </c>
      <c r="F155" s="22">
        <f t="shared" si="23"/>
        <v>55</v>
      </c>
      <c r="G155" s="22">
        <f t="shared" si="24"/>
        <v>23</v>
      </c>
      <c r="H155" s="22">
        <f t="shared" si="25"/>
        <v>32</v>
      </c>
      <c r="I155" s="9">
        <f t="shared" si="26"/>
        <v>28.4</v>
      </c>
      <c r="J155" s="9">
        <f t="shared" si="18"/>
        <v>42.2</v>
      </c>
      <c r="K155" s="10">
        <f t="shared" si="19"/>
        <v>806.56</v>
      </c>
      <c r="L155" s="9" t="str">
        <f t="array" ref="L155">IF(D155&lt;&gt;"",IF(AND(H155&gt;=40,I155&gt;=30),IF(AND($N$2&gt;=$T$2,$N$2&lt;=$U$2),_xlfn.IFS(P155&gt;=$AD$2,$AD$1,P155&gt;=$AC$2,$AC$1,P155&gt;=$AB$2,$AB$1,P155&gt;=$AA$2,$AA$1,P155&gt;=$Z$2,$Z$1,P155&gt;=$Y$2,$Y$1,P155&gt;=$X$2,$X$1,P155&gt;=$W$2,$W$1,P155&lt;$W$2,$V$1),(IF(AND($N$2&gt;=$T$3,$N$2&lt;$U$3),_xlfn.IFS(P155&gt;=$AD$3,$AD$1,P155&gt;=$AC$3,$AC$1,P155&gt;=$AB$3,$AB$1,P155&gt;=$AA$3,$AA$1,P155&gt;=$Z$3,$Z$1,P155&gt;=$Y$3,$Y$1,P155&gt;=$X$3,$X$1,P155&gt;=$W$3,$W$1,P155&lt;$W$2,$V$1),(IF(AND($N$2&gt;=$T$4,$N$2&lt;$U$4),_xlfn.IFS(P155&gt;=$AD$4,$AD$1,P155&gt;=$AC$4,$AC$1,P155&gt;=$AB$4,$AB$1,P155&gt;=$AA$4,$AA$1,P155&gt;=$Z$4,$Z$1,P155&gt;=$Y$4,$Y$1,P155&gt;=$X$4,$X$1,P155&gt;=$W$4,$W$1,P155&lt;$W$2,$V$1),(IF(AND($N$2&gt;=$T$5,$N$2&lt;$U$5),_xlfn.IFS(P155&gt;=$AD$5,$AD$1,P155&gt;=$AC$5,$AC$1,P155&gt;=$AB$5,$AB$1,P155&gt;=$AA$5,$AA$1,P155&gt;=$Z$5,$Z$1,P155&gt;=$Y$5,$Y$1,P155&gt;=$X$5,$X$1,P155&gt;=$W$5,$W$1,P155&lt;$W$2,$V$1),(IF(AND($N$2&gt;=$T$6,$N$2&lt;$U$6),_xlfn.IFS(P155&gt;=$AD$6,$AD$1,P155&gt;=$AC$6,$AC$1,P155&gt;=$AB$6,$AB$1,P155&gt;=$AA$6,$AA$1,P155&gt;=$Z$6,$Z$1,P155&gt;=$Y$6,$Y$1,P155&gt;=$X$6,$X$1,P155&gt;=$W$6,$W$1,P155&lt;$W$2,$V$1),(IF(AND($N$2&gt;=$T$7,$N$2&lt;$U$7),_xlfn.IFS(P155&gt;=$AD$7,$AD$1,P155&gt;=$AC$7,$AC$1,P155&gt;=$AB$7,$AB$1,P155&gt;=$AA$7,$AA$1,P155&gt;=$Z$7,$Z$1,P155&gt;=$Y$7,$Y$1,P155&gt;=$X$7,$X$1,P155&gt;=$W$7,$W$1,P155&lt;$W$2,$V$1),(IF(AND($N$2&gt;=$T$8,$N$2&lt;$U$8),_xlfn.IFS(P155&gt;=$AD$8,$AD$1,P155&gt;=$AC$8,$AC$1,P155&gt;=$AB$8,$AB$1,P155&gt;=$AA$8,$AA$1,P155&gt;=$Z$8,$Z$1,P155&gt;=$Y$8,$Y$1,P155&gt;=$X$8,$X$1,P155&gt;=$W$8,$W$1,P155&lt;$W$2,$V$1),(IF(AND($N$2&gt;=$T$9,$N$2&lt;$U$9),_xlfn.IFS(P155&gt;=$AD$9,$AD$1,P155&gt;=$AC$9,$AC$1,P155&gt;=$AB$9,$AB$1,P155&gt;=$AA$9,$AA$1,P155&gt;=$Z$9,$Z$1,P155&gt;=$Y$9,$Y$1,P155&gt;=$X$9,$X$1,P155&gt;=$W$9,$W$1),$W$1))))))))))))))),IF(AND($N$2&gt;=$T$2,$N$2&lt;=$U$2),IF(P155&gt;=$W$2,$W$1,$V$1),IF(AND($N$2&gt;=$T$3,$N$2&lt;$U$3),IF(P155&gt;=$W$3,$W$1,$V$1),IF(AND($N$2&gt;=$T$4,$N$2&lt;$U$4),IF(P155&gt;=$W$4,$W$1,$V$1),IF(AND($N$2&gt;=$T$5,$N$2&lt;$U$5),IF(P155&gt;=$W$5,$W$1,$V$1),IF(AND($N$2&gt;=$T$6,$N$2&lt;$U$6),IF(P155&gt;=$W$6,$W$1,$V$1),IF(AND($N$2&gt;=$T$7,$N$2&lt;$U$7),IF(P155&gt;=$W$7,$W$1,$V$1),IF(AND($N$2&gt;=$T$8,$N$2&lt;$U$8),IF(P155&gt;=$W$8,$W$1,$V$1),IF(AND($N$2&gt;=$T$9,$N$2&lt;$U$9),IF(P155&gt;=$W$9,$W$1,$V$1),""))))))))),"")</f>
        <v>FD</v>
      </c>
      <c r="M155" s="9" t="e">
        <f t="array" aca="1" ref="M155" ca="1">IF(E155&lt;&gt;"",IF(AND(E155&lt;&gt;"GR",E155&gt;=40,J155&gt;=30),_xlfn.IFS(Q155&gt;=$AG$2,$AD$19,Q155&gt;=$AG$3,$AC$19,Q155&gt;=$AG$4,$AB$19,Q155&gt;=$AG$5,$AA$19,Q155&gt;=$AG$6,$Z$19,Q155&gt;=$AG$7,$Y$19,Q155&gt;=$AG$8,$X$19,Q155&gt;=$AG$9,$V$19),L155),"")</f>
        <v>#NAME?</v>
      </c>
      <c r="N155" s="9"/>
      <c r="O155" s="9"/>
      <c r="P155" s="9">
        <f t="shared" si="20"/>
        <v>37</v>
      </c>
      <c r="Q155" s="9">
        <f t="shared" si="21"/>
        <v>47</v>
      </c>
      <c r="R155" s="9">
        <f t="shared" si="22"/>
        <v>-1.26</v>
      </c>
    </row>
    <row r="156" spans="1:18" x14ac:dyDescent="0.25">
      <c r="A156" s="3" t="s">
        <v>8</v>
      </c>
      <c r="B156" s="3">
        <v>155</v>
      </c>
      <c r="C156" s="3">
        <v>24</v>
      </c>
      <c r="D156" s="3">
        <v>54</v>
      </c>
      <c r="E156" s="3" t="s">
        <v>34</v>
      </c>
      <c r="F156" s="22">
        <f t="shared" si="23"/>
        <v>54</v>
      </c>
      <c r="G156" s="22">
        <f t="shared" si="24"/>
        <v>24</v>
      </c>
      <c r="H156" s="22">
        <f t="shared" si="25"/>
        <v>54</v>
      </c>
      <c r="I156" s="9">
        <f t="shared" si="26"/>
        <v>42</v>
      </c>
      <c r="J156" s="9">
        <f t="shared" si="18"/>
        <v>42</v>
      </c>
      <c r="K156" s="10">
        <f t="shared" si="19"/>
        <v>1764</v>
      </c>
      <c r="L156" s="9" t="e">
        <f t="array" aca="1" ref="L156" ca="1">IF(D156&lt;&gt;"",IF(AND(H156&gt;=40,I156&gt;=30),IF(AND($N$2&gt;=$T$2,$N$2&lt;=$U$2),_xlfn.IFS(P156&gt;=$AD$2,$AD$1,P156&gt;=$AC$2,$AC$1,P156&gt;=$AB$2,$AB$1,P156&gt;=$AA$2,$AA$1,P156&gt;=$Z$2,$Z$1,P156&gt;=$Y$2,$Y$1,P156&gt;=$X$2,$X$1,P156&gt;=$W$2,$W$1,P156&lt;$W$2,$V$1),(IF(AND($N$2&gt;=$T$3,$N$2&lt;$U$3),_xlfn.IFS(P156&gt;=$AD$3,$AD$1,P156&gt;=$AC$3,$AC$1,P156&gt;=$AB$3,$AB$1,P156&gt;=$AA$3,$AA$1,P156&gt;=$Z$3,$Z$1,P156&gt;=$Y$3,$Y$1,P156&gt;=$X$3,$X$1,P156&gt;=$W$3,$W$1,P156&lt;$W$2,$V$1),(IF(AND($N$2&gt;=$T$4,$N$2&lt;$U$4),_xlfn.IFS(P156&gt;=$AD$4,$AD$1,P156&gt;=$AC$4,$AC$1,P156&gt;=$AB$4,$AB$1,P156&gt;=$AA$4,$AA$1,P156&gt;=$Z$4,$Z$1,P156&gt;=$Y$4,$Y$1,P156&gt;=$X$4,$X$1,P156&gt;=$W$4,$W$1,P156&lt;$W$2,$V$1),(IF(AND($N$2&gt;=$T$5,$N$2&lt;$U$5),_xlfn.IFS(P156&gt;=$AD$5,$AD$1,P156&gt;=$AC$5,$AC$1,P156&gt;=$AB$5,$AB$1,P156&gt;=$AA$5,$AA$1,P156&gt;=$Z$5,$Z$1,P156&gt;=$Y$5,$Y$1,P156&gt;=$X$5,$X$1,P156&gt;=$W$5,$W$1,P156&lt;$W$2,$V$1),(IF(AND($N$2&gt;=$T$6,$N$2&lt;$U$6),_xlfn.IFS(P156&gt;=$AD$6,$AD$1,P156&gt;=$AC$6,$AC$1,P156&gt;=$AB$6,$AB$1,P156&gt;=$AA$6,$AA$1,P156&gt;=$Z$6,$Z$1,P156&gt;=$Y$6,$Y$1,P156&gt;=$X$6,$X$1,P156&gt;=$W$6,$W$1,P156&lt;$W$2,$V$1),(IF(AND($N$2&gt;=$T$7,$N$2&lt;$U$7),_xlfn.IFS(P156&gt;=$AD$7,$AD$1,P156&gt;=$AC$7,$AC$1,P156&gt;=$AB$7,$AB$1,P156&gt;=$AA$7,$AA$1,P156&gt;=$Z$7,$Z$1,P156&gt;=$Y$7,$Y$1,P156&gt;=$X$7,$X$1,P156&gt;=$W$7,$W$1,P156&lt;$W$2,$V$1),(IF(AND($N$2&gt;=$T$8,$N$2&lt;$U$8),_xlfn.IFS(P156&gt;=$AD$8,$AD$1,P156&gt;=$AC$8,$AC$1,P156&gt;=$AB$8,$AB$1,P156&gt;=$AA$8,$AA$1,P156&gt;=$Z$8,$Z$1,P156&gt;=$Y$8,$Y$1,P156&gt;=$X$8,$X$1,P156&gt;=$W$8,$W$1,P156&lt;$W$2,$V$1),(IF(AND($N$2&gt;=$T$9,$N$2&lt;$U$9),_xlfn.IFS(P156&gt;=$AD$9,$AD$1,P156&gt;=$AC$9,$AC$1,P156&gt;=$AB$9,$AB$1,P156&gt;=$AA$9,$AA$1,P156&gt;=$Z$9,$Z$1,P156&gt;=$Y$9,$Y$1,P156&gt;=$X$9,$X$1,P156&gt;=$W$9,$W$1),$W$1))))))))))))))),IF(AND($N$2&gt;=$T$2,$N$2&lt;=$U$2),IF(P156&gt;=$W$2,$W$1,$V$1),IF(AND($N$2&gt;=$T$3,$N$2&lt;$U$3),IF(P156&gt;=$W$3,$W$1,$V$1),IF(AND($N$2&gt;=$T$4,$N$2&lt;$U$4),IF(P156&gt;=$W$4,$W$1,$V$1),IF(AND($N$2&gt;=$T$5,$N$2&lt;$U$5),IF(P156&gt;=$W$5,$W$1,$V$1),IF(AND($N$2&gt;=$T$6,$N$2&lt;$U$6),IF(P156&gt;=$W$6,$W$1,$V$1),IF(AND($N$2&gt;=$T$7,$N$2&lt;$U$7),IF(P156&gt;=$W$7,$W$1,$V$1),IF(AND($N$2&gt;=$T$8,$N$2&lt;$U$8),IF(P156&gt;=$W$8,$W$1,$V$1),IF(AND($N$2&gt;=$T$9,$N$2&lt;$U$9),IF(P156&gt;=$W$9,$W$1,$V$1),""))))))))),"")</f>
        <v>#NAME?</v>
      </c>
      <c r="M156" s="9" t="e">
        <f t="array" aca="1" ref="M156" ca="1">IF(E156&lt;&gt;"",IF(AND(E156&lt;&gt;"GR",E156&gt;=40,J156&gt;=30),_xlfn.IFS(Q156&gt;=$AG$2,$AD$19,Q156&gt;=$AG$3,$AC$19,Q156&gt;=$AG$4,$AB$19,Q156&gt;=$AG$5,$AA$19,Q156&gt;=$AG$6,$Z$19,Q156&gt;=$AG$7,$Y$19,Q156&gt;=$AG$8,$X$19,Q156&gt;=$AG$9,$V$19),L156),"")</f>
        <v>#NAME?</v>
      </c>
      <c r="N156" s="9"/>
      <c r="O156" s="9"/>
      <c r="P156" s="9">
        <f t="shared" si="20"/>
        <v>47</v>
      </c>
      <c r="Q156" s="9">
        <f t="shared" si="21"/>
        <v>47</v>
      </c>
      <c r="R156" s="9">
        <f t="shared" si="22"/>
        <v>-0.32</v>
      </c>
    </row>
    <row r="157" spans="1:18" x14ac:dyDescent="0.25">
      <c r="A157" s="3" t="s">
        <v>8</v>
      </c>
      <c r="B157" s="3">
        <v>156</v>
      </c>
      <c r="C157" s="3">
        <v>12</v>
      </c>
      <c r="D157" s="3">
        <v>23</v>
      </c>
      <c r="E157" s="3">
        <v>62</v>
      </c>
      <c r="F157" s="22">
        <f t="shared" si="23"/>
        <v>62</v>
      </c>
      <c r="G157" s="22">
        <f t="shared" si="24"/>
        <v>12</v>
      </c>
      <c r="H157" s="22">
        <f t="shared" si="25"/>
        <v>23</v>
      </c>
      <c r="I157" s="9">
        <f t="shared" si="26"/>
        <v>18.600000000000001</v>
      </c>
      <c r="J157" s="9">
        <f t="shared" si="18"/>
        <v>42</v>
      </c>
      <c r="K157" s="10">
        <f t="shared" si="19"/>
        <v>345.96000000000004</v>
      </c>
      <c r="L157" s="9" t="str">
        <f t="array" ref="L157">IF(D157&lt;&gt;"",IF(AND(H157&gt;=40,I157&gt;=30),IF(AND($N$2&gt;=$T$2,$N$2&lt;=$U$2),_xlfn.IFS(P157&gt;=$AD$2,$AD$1,P157&gt;=$AC$2,$AC$1,P157&gt;=$AB$2,$AB$1,P157&gt;=$AA$2,$AA$1,P157&gt;=$Z$2,$Z$1,P157&gt;=$Y$2,$Y$1,P157&gt;=$X$2,$X$1,P157&gt;=$W$2,$W$1,P157&lt;$W$2,$V$1),(IF(AND($N$2&gt;=$T$3,$N$2&lt;$U$3),_xlfn.IFS(P157&gt;=$AD$3,$AD$1,P157&gt;=$AC$3,$AC$1,P157&gt;=$AB$3,$AB$1,P157&gt;=$AA$3,$AA$1,P157&gt;=$Z$3,$Z$1,P157&gt;=$Y$3,$Y$1,P157&gt;=$X$3,$X$1,P157&gt;=$W$3,$W$1,P157&lt;$W$2,$V$1),(IF(AND($N$2&gt;=$T$4,$N$2&lt;$U$4),_xlfn.IFS(P157&gt;=$AD$4,$AD$1,P157&gt;=$AC$4,$AC$1,P157&gt;=$AB$4,$AB$1,P157&gt;=$AA$4,$AA$1,P157&gt;=$Z$4,$Z$1,P157&gt;=$Y$4,$Y$1,P157&gt;=$X$4,$X$1,P157&gt;=$W$4,$W$1,P157&lt;$W$2,$V$1),(IF(AND($N$2&gt;=$T$5,$N$2&lt;$U$5),_xlfn.IFS(P157&gt;=$AD$5,$AD$1,P157&gt;=$AC$5,$AC$1,P157&gt;=$AB$5,$AB$1,P157&gt;=$AA$5,$AA$1,P157&gt;=$Z$5,$Z$1,P157&gt;=$Y$5,$Y$1,P157&gt;=$X$5,$X$1,P157&gt;=$W$5,$W$1,P157&lt;$W$2,$V$1),(IF(AND($N$2&gt;=$T$6,$N$2&lt;$U$6),_xlfn.IFS(P157&gt;=$AD$6,$AD$1,P157&gt;=$AC$6,$AC$1,P157&gt;=$AB$6,$AB$1,P157&gt;=$AA$6,$AA$1,P157&gt;=$Z$6,$Z$1,P157&gt;=$Y$6,$Y$1,P157&gt;=$X$6,$X$1,P157&gt;=$W$6,$W$1,P157&lt;$W$2,$V$1),(IF(AND($N$2&gt;=$T$7,$N$2&lt;$U$7),_xlfn.IFS(P157&gt;=$AD$7,$AD$1,P157&gt;=$AC$7,$AC$1,P157&gt;=$AB$7,$AB$1,P157&gt;=$AA$7,$AA$1,P157&gt;=$Z$7,$Z$1,P157&gt;=$Y$7,$Y$1,P157&gt;=$X$7,$X$1,P157&gt;=$W$7,$W$1,P157&lt;$W$2,$V$1),(IF(AND($N$2&gt;=$T$8,$N$2&lt;$U$8),_xlfn.IFS(P157&gt;=$AD$8,$AD$1,P157&gt;=$AC$8,$AC$1,P157&gt;=$AB$8,$AB$1,P157&gt;=$AA$8,$AA$1,P157&gt;=$Z$8,$Z$1,P157&gt;=$Y$8,$Y$1,P157&gt;=$X$8,$X$1,P157&gt;=$W$8,$W$1,P157&lt;$W$2,$V$1),(IF(AND($N$2&gt;=$T$9,$N$2&lt;$U$9),_xlfn.IFS(P157&gt;=$AD$9,$AD$1,P157&gt;=$AC$9,$AC$1,P157&gt;=$AB$9,$AB$1,P157&gt;=$AA$9,$AA$1,P157&gt;=$Z$9,$Z$1,P157&gt;=$Y$9,$Y$1,P157&gt;=$X$9,$X$1,P157&gt;=$W$9,$W$1),$W$1))))))))))))))),IF(AND($N$2&gt;=$T$2,$N$2&lt;=$U$2),IF(P157&gt;=$W$2,$W$1,$V$1),IF(AND($N$2&gt;=$T$3,$N$2&lt;$U$3),IF(P157&gt;=$W$3,$W$1,$V$1),IF(AND($N$2&gt;=$T$4,$N$2&lt;$U$4),IF(P157&gt;=$W$4,$W$1,$V$1),IF(AND($N$2&gt;=$T$5,$N$2&lt;$U$5),IF(P157&gt;=$W$5,$W$1,$V$1),IF(AND($N$2&gt;=$T$6,$N$2&lt;$U$6),IF(P157&gt;=$W$6,$W$1,$V$1),IF(AND($N$2&gt;=$T$7,$N$2&lt;$U$7),IF(P157&gt;=$W$7,$W$1,$V$1),IF(AND($N$2&gt;=$T$8,$N$2&lt;$U$8),IF(P157&gt;=$W$8,$W$1,$V$1),IF(AND($N$2&gt;=$T$9,$N$2&lt;$U$9),IF(P157&gt;=$W$9,$W$1,$V$1),""))))))))),"")</f>
        <v>FF</v>
      </c>
      <c r="M157" s="9" t="e">
        <f t="array" aca="1" ref="M157" ca="1">IF(E157&lt;&gt;"",IF(AND(E157&lt;&gt;"GR",E157&gt;=40,J157&gt;=30),_xlfn.IFS(Q157&gt;=$AG$2,$AD$19,Q157&gt;=$AG$3,$AC$19,Q157&gt;=$AG$4,$AB$19,Q157&gt;=$AG$5,$AA$19,Q157&gt;=$AG$6,$Z$19,Q157&gt;=$AG$7,$Y$19,Q157&gt;=$AG$8,$X$19,Q157&gt;=$AG$9,$V$19),L157),"")</f>
        <v>#NAME?</v>
      </c>
      <c r="N157" s="9"/>
      <c r="O157" s="9"/>
      <c r="P157" s="9">
        <f t="shared" si="20"/>
        <v>31</v>
      </c>
      <c r="Q157" s="9">
        <f t="shared" si="21"/>
        <v>47</v>
      </c>
      <c r="R157" s="9">
        <f t="shared" si="22"/>
        <v>-1.93</v>
      </c>
    </row>
    <row r="158" spans="1:18" x14ac:dyDescent="0.25">
      <c r="A158" s="3" t="s">
        <v>8</v>
      </c>
      <c r="B158" s="3">
        <v>157</v>
      </c>
      <c r="C158" s="3">
        <v>19</v>
      </c>
      <c r="D158" s="3">
        <v>57</v>
      </c>
      <c r="E158" s="3" t="s">
        <v>34</v>
      </c>
      <c r="F158" s="22">
        <f t="shared" si="23"/>
        <v>57</v>
      </c>
      <c r="G158" s="22">
        <f t="shared" si="24"/>
        <v>19</v>
      </c>
      <c r="H158" s="22">
        <f t="shared" si="25"/>
        <v>57</v>
      </c>
      <c r="I158" s="9">
        <f t="shared" si="26"/>
        <v>41.8</v>
      </c>
      <c r="J158" s="9">
        <f t="shared" si="18"/>
        <v>41.8</v>
      </c>
      <c r="K158" s="10">
        <f t="shared" si="19"/>
        <v>1747.2399999999998</v>
      </c>
      <c r="L158" s="9" t="e">
        <f t="array" aca="1" ref="L158" ca="1">IF(D158&lt;&gt;"",IF(AND(H158&gt;=40,I158&gt;=30),IF(AND($N$2&gt;=$T$2,$N$2&lt;=$U$2),_xlfn.IFS(P158&gt;=$AD$2,$AD$1,P158&gt;=$AC$2,$AC$1,P158&gt;=$AB$2,$AB$1,P158&gt;=$AA$2,$AA$1,P158&gt;=$Z$2,$Z$1,P158&gt;=$Y$2,$Y$1,P158&gt;=$X$2,$X$1,P158&gt;=$W$2,$W$1,P158&lt;$W$2,$V$1),(IF(AND($N$2&gt;=$T$3,$N$2&lt;$U$3),_xlfn.IFS(P158&gt;=$AD$3,$AD$1,P158&gt;=$AC$3,$AC$1,P158&gt;=$AB$3,$AB$1,P158&gt;=$AA$3,$AA$1,P158&gt;=$Z$3,$Z$1,P158&gt;=$Y$3,$Y$1,P158&gt;=$X$3,$X$1,P158&gt;=$W$3,$W$1,P158&lt;$W$2,$V$1),(IF(AND($N$2&gt;=$T$4,$N$2&lt;$U$4),_xlfn.IFS(P158&gt;=$AD$4,$AD$1,P158&gt;=$AC$4,$AC$1,P158&gt;=$AB$4,$AB$1,P158&gt;=$AA$4,$AA$1,P158&gt;=$Z$4,$Z$1,P158&gt;=$Y$4,$Y$1,P158&gt;=$X$4,$X$1,P158&gt;=$W$4,$W$1,P158&lt;$W$2,$V$1),(IF(AND($N$2&gt;=$T$5,$N$2&lt;$U$5),_xlfn.IFS(P158&gt;=$AD$5,$AD$1,P158&gt;=$AC$5,$AC$1,P158&gt;=$AB$5,$AB$1,P158&gt;=$AA$5,$AA$1,P158&gt;=$Z$5,$Z$1,P158&gt;=$Y$5,$Y$1,P158&gt;=$X$5,$X$1,P158&gt;=$W$5,$W$1,P158&lt;$W$2,$V$1),(IF(AND($N$2&gt;=$T$6,$N$2&lt;$U$6),_xlfn.IFS(P158&gt;=$AD$6,$AD$1,P158&gt;=$AC$6,$AC$1,P158&gt;=$AB$6,$AB$1,P158&gt;=$AA$6,$AA$1,P158&gt;=$Z$6,$Z$1,P158&gt;=$Y$6,$Y$1,P158&gt;=$X$6,$X$1,P158&gt;=$W$6,$W$1,P158&lt;$W$2,$V$1),(IF(AND($N$2&gt;=$T$7,$N$2&lt;$U$7),_xlfn.IFS(P158&gt;=$AD$7,$AD$1,P158&gt;=$AC$7,$AC$1,P158&gt;=$AB$7,$AB$1,P158&gt;=$AA$7,$AA$1,P158&gt;=$Z$7,$Z$1,P158&gt;=$Y$7,$Y$1,P158&gt;=$X$7,$X$1,P158&gt;=$W$7,$W$1,P158&lt;$W$2,$V$1),(IF(AND($N$2&gt;=$T$8,$N$2&lt;$U$8),_xlfn.IFS(P158&gt;=$AD$8,$AD$1,P158&gt;=$AC$8,$AC$1,P158&gt;=$AB$8,$AB$1,P158&gt;=$AA$8,$AA$1,P158&gt;=$Z$8,$Z$1,P158&gt;=$Y$8,$Y$1,P158&gt;=$X$8,$X$1,P158&gt;=$W$8,$W$1,P158&lt;$W$2,$V$1),(IF(AND($N$2&gt;=$T$9,$N$2&lt;$U$9),_xlfn.IFS(P158&gt;=$AD$9,$AD$1,P158&gt;=$AC$9,$AC$1,P158&gt;=$AB$9,$AB$1,P158&gt;=$AA$9,$AA$1,P158&gt;=$Z$9,$Z$1,P158&gt;=$Y$9,$Y$1,P158&gt;=$X$9,$X$1,P158&gt;=$W$9,$W$1),$W$1))))))))))))))),IF(AND($N$2&gt;=$T$2,$N$2&lt;=$U$2),IF(P158&gt;=$W$2,$W$1,$V$1),IF(AND($N$2&gt;=$T$3,$N$2&lt;$U$3),IF(P158&gt;=$W$3,$W$1,$V$1),IF(AND($N$2&gt;=$T$4,$N$2&lt;$U$4),IF(P158&gt;=$W$4,$W$1,$V$1),IF(AND($N$2&gt;=$T$5,$N$2&lt;$U$5),IF(P158&gt;=$W$5,$W$1,$V$1),IF(AND($N$2&gt;=$T$6,$N$2&lt;$U$6),IF(P158&gt;=$W$6,$W$1,$V$1),IF(AND($N$2&gt;=$T$7,$N$2&lt;$U$7),IF(P158&gt;=$W$7,$W$1,$V$1),IF(AND($N$2&gt;=$T$8,$N$2&lt;$U$8),IF(P158&gt;=$W$8,$W$1,$V$1),IF(AND($N$2&gt;=$T$9,$N$2&lt;$U$9),IF(P158&gt;=$W$9,$W$1,$V$1),""))))))))),"")</f>
        <v>#NAME?</v>
      </c>
      <c r="M158" s="9" t="e">
        <f t="array" aca="1" ref="M158" ca="1">IF(E158&lt;&gt;"",IF(AND(E158&lt;&gt;"GR",E158&gt;=40,J158&gt;=30),_xlfn.IFS(Q158&gt;=$AG$2,$AD$19,Q158&gt;=$AG$3,$AC$19,Q158&gt;=$AG$4,$AB$19,Q158&gt;=$AG$5,$AA$19,Q158&gt;=$AG$6,$Z$19,Q158&gt;=$AG$7,$Y$19,Q158&gt;=$AG$8,$X$19,Q158&gt;=$AG$9,$V$19),L158),"")</f>
        <v>#NAME?</v>
      </c>
      <c r="N158" s="9"/>
      <c r="O158" s="9"/>
      <c r="P158" s="9">
        <f t="shared" si="20"/>
        <v>47</v>
      </c>
      <c r="Q158" s="9">
        <f t="shared" si="21"/>
        <v>47</v>
      </c>
      <c r="R158" s="9">
        <f t="shared" si="22"/>
        <v>-0.34</v>
      </c>
    </row>
    <row r="159" spans="1:18" x14ac:dyDescent="0.25">
      <c r="A159" s="3" t="s">
        <v>8</v>
      </c>
      <c r="B159" s="3">
        <v>158</v>
      </c>
      <c r="C159" s="3">
        <v>25</v>
      </c>
      <c r="D159" s="3">
        <v>53</v>
      </c>
      <c r="E159" s="3" t="s">
        <v>34</v>
      </c>
      <c r="F159" s="22">
        <f t="shared" si="23"/>
        <v>53</v>
      </c>
      <c r="G159" s="22">
        <f t="shared" si="24"/>
        <v>25</v>
      </c>
      <c r="H159" s="22">
        <f t="shared" si="25"/>
        <v>53</v>
      </c>
      <c r="I159" s="9">
        <f t="shared" si="26"/>
        <v>41.8</v>
      </c>
      <c r="J159" s="9">
        <f t="shared" si="18"/>
        <v>41.8</v>
      </c>
      <c r="K159" s="10">
        <f t="shared" si="19"/>
        <v>1747.2399999999998</v>
      </c>
      <c r="L159" s="9" t="e">
        <f t="array" aca="1" ref="L159" ca="1">IF(D159&lt;&gt;"",IF(AND(H159&gt;=40,I159&gt;=30),IF(AND($N$2&gt;=$T$2,$N$2&lt;=$U$2),_xlfn.IFS(P159&gt;=$AD$2,$AD$1,P159&gt;=$AC$2,$AC$1,P159&gt;=$AB$2,$AB$1,P159&gt;=$AA$2,$AA$1,P159&gt;=$Z$2,$Z$1,P159&gt;=$Y$2,$Y$1,P159&gt;=$X$2,$X$1,P159&gt;=$W$2,$W$1,P159&lt;$W$2,$V$1),(IF(AND($N$2&gt;=$T$3,$N$2&lt;$U$3),_xlfn.IFS(P159&gt;=$AD$3,$AD$1,P159&gt;=$AC$3,$AC$1,P159&gt;=$AB$3,$AB$1,P159&gt;=$AA$3,$AA$1,P159&gt;=$Z$3,$Z$1,P159&gt;=$Y$3,$Y$1,P159&gt;=$X$3,$X$1,P159&gt;=$W$3,$W$1,P159&lt;$W$2,$V$1),(IF(AND($N$2&gt;=$T$4,$N$2&lt;$U$4),_xlfn.IFS(P159&gt;=$AD$4,$AD$1,P159&gt;=$AC$4,$AC$1,P159&gt;=$AB$4,$AB$1,P159&gt;=$AA$4,$AA$1,P159&gt;=$Z$4,$Z$1,P159&gt;=$Y$4,$Y$1,P159&gt;=$X$4,$X$1,P159&gt;=$W$4,$W$1,P159&lt;$W$2,$V$1),(IF(AND($N$2&gt;=$T$5,$N$2&lt;$U$5),_xlfn.IFS(P159&gt;=$AD$5,$AD$1,P159&gt;=$AC$5,$AC$1,P159&gt;=$AB$5,$AB$1,P159&gt;=$AA$5,$AA$1,P159&gt;=$Z$5,$Z$1,P159&gt;=$Y$5,$Y$1,P159&gt;=$X$5,$X$1,P159&gt;=$W$5,$W$1,P159&lt;$W$2,$V$1),(IF(AND($N$2&gt;=$T$6,$N$2&lt;$U$6),_xlfn.IFS(P159&gt;=$AD$6,$AD$1,P159&gt;=$AC$6,$AC$1,P159&gt;=$AB$6,$AB$1,P159&gt;=$AA$6,$AA$1,P159&gt;=$Z$6,$Z$1,P159&gt;=$Y$6,$Y$1,P159&gt;=$X$6,$X$1,P159&gt;=$W$6,$W$1,P159&lt;$W$2,$V$1),(IF(AND($N$2&gt;=$T$7,$N$2&lt;$U$7),_xlfn.IFS(P159&gt;=$AD$7,$AD$1,P159&gt;=$AC$7,$AC$1,P159&gt;=$AB$7,$AB$1,P159&gt;=$AA$7,$AA$1,P159&gt;=$Z$7,$Z$1,P159&gt;=$Y$7,$Y$1,P159&gt;=$X$7,$X$1,P159&gt;=$W$7,$W$1,P159&lt;$W$2,$V$1),(IF(AND($N$2&gt;=$T$8,$N$2&lt;$U$8),_xlfn.IFS(P159&gt;=$AD$8,$AD$1,P159&gt;=$AC$8,$AC$1,P159&gt;=$AB$8,$AB$1,P159&gt;=$AA$8,$AA$1,P159&gt;=$Z$8,$Z$1,P159&gt;=$Y$8,$Y$1,P159&gt;=$X$8,$X$1,P159&gt;=$W$8,$W$1,P159&lt;$W$2,$V$1),(IF(AND($N$2&gt;=$T$9,$N$2&lt;$U$9),_xlfn.IFS(P159&gt;=$AD$9,$AD$1,P159&gt;=$AC$9,$AC$1,P159&gt;=$AB$9,$AB$1,P159&gt;=$AA$9,$AA$1,P159&gt;=$Z$9,$Z$1,P159&gt;=$Y$9,$Y$1,P159&gt;=$X$9,$X$1,P159&gt;=$W$9,$W$1),$W$1))))))))))))))),IF(AND($N$2&gt;=$T$2,$N$2&lt;=$U$2),IF(P159&gt;=$W$2,$W$1,$V$1),IF(AND($N$2&gt;=$T$3,$N$2&lt;$U$3),IF(P159&gt;=$W$3,$W$1,$V$1),IF(AND($N$2&gt;=$T$4,$N$2&lt;$U$4),IF(P159&gt;=$W$4,$W$1,$V$1),IF(AND($N$2&gt;=$T$5,$N$2&lt;$U$5),IF(P159&gt;=$W$5,$W$1,$V$1),IF(AND($N$2&gt;=$T$6,$N$2&lt;$U$6),IF(P159&gt;=$W$6,$W$1,$V$1),IF(AND($N$2&gt;=$T$7,$N$2&lt;$U$7),IF(P159&gt;=$W$7,$W$1,$V$1),IF(AND($N$2&gt;=$T$8,$N$2&lt;$U$8),IF(P159&gt;=$W$8,$W$1,$V$1),IF(AND($N$2&gt;=$T$9,$N$2&lt;$U$9),IF(P159&gt;=$W$9,$W$1,$V$1),""))))))))),"")</f>
        <v>#NAME?</v>
      </c>
      <c r="M159" s="9" t="e">
        <f t="array" aca="1" ref="M159" ca="1">IF(E159&lt;&gt;"",IF(AND(E159&lt;&gt;"GR",E159&gt;=40,J159&gt;=30),_xlfn.IFS(Q159&gt;=$AG$2,$AD$19,Q159&gt;=$AG$3,$AC$19,Q159&gt;=$AG$4,$AB$19,Q159&gt;=$AG$5,$AA$19,Q159&gt;=$AG$6,$Z$19,Q159&gt;=$AG$7,$Y$19,Q159&gt;=$AG$8,$X$19,Q159&gt;=$AG$9,$V$19),L159),"")</f>
        <v>#NAME?</v>
      </c>
      <c r="N159" s="9"/>
      <c r="O159" s="9"/>
      <c r="P159" s="9">
        <f t="shared" si="20"/>
        <v>47</v>
      </c>
      <c r="Q159" s="9">
        <f t="shared" si="21"/>
        <v>47</v>
      </c>
      <c r="R159" s="9">
        <f t="shared" si="22"/>
        <v>-0.34</v>
      </c>
    </row>
    <row r="160" spans="1:18" x14ac:dyDescent="0.25">
      <c r="A160" s="3" t="s">
        <v>8</v>
      </c>
      <c r="B160" s="3">
        <v>159</v>
      </c>
      <c r="C160" s="3">
        <v>5</v>
      </c>
      <c r="D160" s="3">
        <v>30</v>
      </c>
      <c r="E160" s="3">
        <v>66</v>
      </c>
      <c r="F160" s="22">
        <f t="shared" si="23"/>
        <v>66</v>
      </c>
      <c r="G160" s="22">
        <f t="shared" si="24"/>
        <v>5</v>
      </c>
      <c r="H160" s="22">
        <f t="shared" si="25"/>
        <v>30</v>
      </c>
      <c r="I160" s="9">
        <f t="shared" si="26"/>
        <v>20</v>
      </c>
      <c r="J160" s="9">
        <f t="shared" si="18"/>
        <v>41.6</v>
      </c>
      <c r="K160" s="10">
        <f t="shared" si="19"/>
        <v>400</v>
      </c>
      <c r="L160" s="9" t="str">
        <f t="array" ref="L160">IF(D160&lt;&gt;"",IF(AND(H160&gt;=40,I160&gt;=30),IF(AND($N$2&gt;=$T$2,$N$2&lt;=$U$2),_xlfn.IFS(P160&gt;=$AD$2,$AD$1,P160&gt;=$AC$2,$AC$1,P160&gt;=$AB$2,$AB$1,P160&gt;=$AA$2,$AA$1,P160&gt;=$Z$2,$Z$1,P160&gt;=$Y$2,$Y$1,P160&gt;=$X$2,$X$1,P160&gt;=$W$2,$W$1,P160&lt;$W$2,$V$1),(IF(AND($N$2&gt;=$T$3,$N$2&lt;$U$3),_xlfn.IFS(P160&gt;=$AD$3,$AD$1,P160&gt;=$AC$3,$AC$1,P160&gt;=$AB$3,$AB$1,P160&gt;=$AA$3,$AA$1,P160&gt;=$Z$3,$Z$1,P160&gt;=$Y$3,$Y$1,P160&gt;=$X$3,$X$1,P160&gt;=$W$3,$W$1,P160&lt;$W$2,$V$1),(IF(AND($N$2&gt;=$T$4,$N$2&lt;$U$4),_xlfn.IFS(P160&gt;=$AD$4,$AD$1,P160&gt;=$AC$4,$AC$1,P160&gt;=$AB$4,$AB$1,P160&gt;=$AA$4,$AA$1,P160&gt;=$Z$4,$Z$1,P160&gt;=$Y$4,$Y$1,P160&gt;=$X$4,$X$1,P160&gt;=$W$4,$W$1,P160&lt;$W$2,$V$1),(IF(AND($N$2&gt;=$T$5,$N$2&lt;$U$5),_xlfn.IFS(P160&gt;=$AD$5,$AD$1,P160&gt;=$AC$5,$AC$1,P160&gt;=$AB$5,$AB$1,P160&gt;=$AA$5,$AA$1,P160&gt;=$Z$5,$Z$1,P160&gt;=$Y$5,$Y$1,P160&gt;=$X$5,$X$1,P160&gt;=$W$5,$W$1,P160&lt;$W$2,$V$1),(IF(AND($N$2&gt;=$T$6,$N$2&lt;$U$6),_xlfn.IFS(P160&gt;=$AD$6,$AD$1,P160&gt;=$AC$6,$AC$1,P160&gt;=$AB$6,$AB$1,P160&gt;=$AA$6,$AA$1,P160&gt;=$Z$6,$Z$1,P160&gt;=$Y$6,$Y$1,P160&gt;=$X$6,$X$1,P160&gt;=$W$6,$W$1,P160&lt;$W$2,$V$1),(IF(AND($N$2&gt;=$T$7,$N$2&lt;$U$7),_xlfn.IFS(P160&gt;=$AD$7,$AD$1,P160&gt;=$AC$7,$AC$1,P160&gt;=$AB$7,$AB$1,P160&gt;=$AA$7,$AA$1,P160&gt;=$Z$7,$Z$1,P160&gt;=$Y$7,$Y$1,P160&gt;=$X$7,$X$1,P160&gt;=$W$7,$W$1,P160&lt;$W$2,$V$1),(IF(AND($N$2&gt;=$T$8,$N$2&lt;$U$8),_xlfn.IFS(P160&gt;=$AD$8,$AD$1,P160&gt;=$AC$8,$AC$1,P160&gt;=$AB$8,$AB$1,P160&gt;=$AA$8,$AA$1,P160&gt;=$Z$8,$Z$1,P160&gt;=$Y$8,$Y$1,P160&gt;=$X$8,$X$1,P160&gt;=$W$8,$W$1,P160&lt;$W$2,$V$1),(IF(AND($N$2&gt;=$T$9,$N$2&lt;$U$9),_xlfn.IFS(P160&gt;=$AD$9,$AD$1,P160&gt;=$AC$9,$AC$1,P160&gt;=$AB$9,$AB$1,P160&gt;=$AA$9,$AA$1,P160&gt;=$Z$9,$Z$1,P160&gt;=$Y$9,$Y$1,P160&gt;=$X$9,$X$1,P160&gt;=$W$9,$W$1),$W$1))))))))))))))),IF(AND($N$2&gt;=$T$2,$N$2&lt;=$U$2),IF(P160&gt;=$W$2,$W$1,$V$1),IF(AND($N$2&gt;=$T$3,$N$2&lt;$U$3),IF(P160&gt;=$W$3,$W$1,$V$1),IF(AND($N$2&gt;=$T$4,$N$2&lt;$U$4),IF(P160&gt;=$W$4,$W$1,$V$1),IF(AND($N$2&gt;=$T$5,$N$2&lt;$U$5),IF(P160&gt;=$W$5,$W$1,$V$1),IF(AND($N$2&gt;=$T$6,$N$2&lt;$U$6),IF(P160&gt;=$W$6,$W$1,$V$1),IF(AND($N$2&gt;=$T$7,$N$2&lt;$U$7),IF(P160&gt;=$W$7,$W$1,$V$1),IF(AND($N$2&gt;=$T$8,$N$2&lt;$U$8),IF(P160&gt;=$W$8,$W$1,$V$1),IF(AND($N$2&gt;=$T$9,$N$2&lt;$U$9),IF(P160&gt;=$W$9,$W$1,$V$1),""))))))))),"")</f>
        <v>FF</v>
      </c>
      <c r="M160" s="9" t="e">
        <f t="array" aca="1" ref="M160" ca="1">IF(E160&lt;&gt;"",IF(AND(E160&lt;&gt;"GR",E160&gt;=40,J160&gt;=30),_xlfn.IFS(Q160&gt;=$AG$2,$AD$19,Q160&gt;=$AG$3,$AC$19,Q160&gt;=$AG$4,$AB$19,Q160&gt;=$AG$5,$AA$19,Q160&gt;=$AG$6,$Z$19,Q160&gt;=$AG$7,$Y$19,Q160&gt;=$AG$8,$X$19,Q160&gt;=$AG$9,$V$19),L160),"")</f>
        <v>#NAME?</v>
      </c>
      <c r="N160" s="9"/>
      <c r="O160" s="9"/>
      <c r="P160" s="9">
        <f t="shared" si="20"/>
        <v>32</v>
      </c>
      <c r="Q160" s="9">
        <f t="shared" si="21"/>
        <v>46</v>
      </c>
      <c r="R160" s="9">
        <f t="shared" si="22"/>
        <v>-1.83</v>
      </c>
    </row>
    <row r="161" spans="1:18" x14ac:dyDescent="0.25">
      <c r="A161" s="3" t="s">
        <v>8</v>
      </c>
      <c r="B161" s="3">
        <v>160</v>
      </c>
      <c r="C161" s="3">
        <v>24</v>
      </c>
      <c r="D161" s="3">
        <v>53</v>
      </c>
      <c r="E161" s="3" t="s">
        <v>34</v>
      </c>
      <c r="F161" s="22">
        <f t="shared" si="23"/>
        <v>53</v>
      </c>
      <c r="G161" s="22">
        <f t="shared" si="24"/>
        <v>24</v>
      </c>
      <c r="H161" s="22">
        <f t="shared" si="25"/>
        <v>53</v>
      </c>
      <c r="I161" s="9">
        <f t="shared" si="26"/>
        <v>41.4</v>
      </c>
      <c r="J161" s="9">
        <f t="shared" si="18"/>
        <v>41.4</v>
      </c>
      <c r="K161" s="10">
        <f t="shared" si="19"/>
        <v>1713.9599999999998</v>
      </c>
      <c r="L161" s="9" t="e">
        <f t="array" aca="1" ref="L161" ca="1">IF(D161&lt;&gt;"",IF(AND(H161&gt;=40,I161&gt;=30),IF(AND($N$2&gt;=$T$2,$N$2&lt;=$U$2),_xlfn.IFS(P161&gt;=$AD$2,$AD$1,P161&gt;=$AC$2,$AC$1,P161&gt;=$AB$2,$AB$1,P161&gt;=$AA$2,$AA$1,P161&gt;=$Z$2,$Z$1,P161&gt;=$Y$2,$Y$1,P161&gt;=$X$2,$X$1,P161&gt;=$W$2,$W$1,P161&lt;$W$2,$V$1),(IF(AND($N$2&gt;=$T$3,$N$2&lt;$U$3),_xlfn.IFS(P161&gt;=$AD$3,$AD$1,P161&gt;=$AC$3,$AC$1,P161&gt;=$AB$3,$AB$1,P161&gt;=$AA$3,$AA$1,P161&gt;=$Z$3,$Z$1,P161&gt;=$Y$3,$Y$1,P161&gt;=$X$3,$X$1,P161&gt;=$W$3,$W$1,P161&lt;$W$2,$V$1),(IF(AND($N$2&gt;=$T$4,$N$2&lt;$U$4),_xlfn.IFS(P161&gt;=$AD$4,$AD$1,P161&gt;=$AC$4,$AC$1,P161&gt;=$AB$4,$AB$1,P161&gt;=$AA$4,$AA$1,P161&gt;=$Z$4,$Z$1,P161&gt;=$Y$4,$Y$1,P161&gt;=$X$4,$X$1,P161&gt;=$W$4,$W$1,P161&lt;$W$2,$V$1),(IF(AND($N$2&gt;=$T$5,$N$2&lt;$U$5),_xlfn.IFS(P161&gt;=$AD$5,$AD$1,P161&gt;=$AC$5,$AC$1,P161&gt;=$AB$5,$AB$1,P161&gt;=$AA$5,$AA$1,P161&gt;=$Z$5,$Z$1,P161&gt;=$Y$5,$Y$1,P161&gt;=$X$5,$X$1,P161&gt;=$W$5,$W$1,P161&lt;$W$2,$V$1),(IF(AND($N$2&gt;=$T$6,$N$2&lt;$U$6),_xlfn.IFS(P161&gt;=$AD$6,$AD$1,P161&gt;=$AC$6,$AC$1,P161&gt;=$AB$6,$AB$1,P161&gt;=$AA$6,$AA$1,P161&gt;=$Z$6,$Z$1,P161&gt;=$Y$6,$Y$1,P161&gt;=$X$6,$X$1,P161&gt;=$W$6,$W$1,P161&lt;$W$2,$V$1),(IF(AND($N$2&gt;=$T$7,$N$2&lt;$U$7),_xlfn.IFS(P161&gt;=$AD$7,$AD$1,P161&gt;=$AC$7,$AC$1,P161&gt;=$AB$7,$AB$1,P161&gt;=$AA$7,$AA$1,P161&gt;=$Z$7,$Z$1,P161&gt;=$Y$7,$Y$1,P161&gt;=$X$7,$X$1,P161&gt;=$W$7,$W$1,P161&lt;$W$2,$V$1),(IF(AND($N$2&gt;=$T$8,$N$2&lt;$U$8),_xlfn.IFS(P161&gt;=$AD$8,$AD$1,P161&gt;=$AC$8,$AC$1,P161&gt;=$AB$8,$AB$1,P161&gt;=$AA$8,$AA$1,P161&gt;=$Z$8,$Z$1,P161&gt;=$Y$8,$Y$1,P161&gt;=$X$8,$X$1,P161&gt;=$W$8,$W$1,P161&lt;$W$2,$V$1),(IF(AND($N$2&gt;=$T$9,$N$2&lt;$U$9),_xlfn.IFS(P161&gt;=$AD$9,$AD$1,P161&gt;=$AC$9,$AC$1,P161&gt;=$AB$9,$AB$1,P161&gt;=$AA$9,$AA$1,P161&gt;=$Z$9,$Z$1,P161&gt;=$Y$9,$Y$1,P161&gt;=$X$9,$X$1,P161&gt;=$W$9,$W$1),$W$1))))))))))))))),IF(AND($N$2&gt;=$T$2,$N$2&lt;=$U$2),IF(P161&gt;=$W$2,$W$1,$V$1),IF(AND($N$2&gt;=$T$3,$N$2&lt;$U$3),IF(P161&gt;=$W$3,$W$1,$V$1),IF(AND($N$2&gt;=$T$4,$N$2&lt;$U$4),IF(P161&gt;=$W$4,$W$1,$V$1),IF(AND($N$2&gt;=$T$5,$N$2&lt;$U$5),IF(P161&gt;=$W$5,$W$1,$V$1),IF(AND($N$2&gt;=$T$6,$N$2&lt;$U$6),IF(P161&gt;=$W$6,$W$1,$V$1),IF(AND($N$2&gt;=$T$7,$N$2&lt;$U$7),IF(P161&gt;=$W$7,$W$1,$V$1),IF(AND($N$2&gt;=$T$8,$N$2&lt;$U$8),IF(P161&gt;=$W$8,$W$1,$V$1),IF(AND($N$2&gt;=$T$9,$N$2&lt;$U$9),IF(P161&gt;=$W$9,$W$1,$V$1),""))))))))),"")</f>
        <v>#NAME?</v>
      </c>
      <c r="M161" s="9" t="e">
        <f t="array" aca="1" ref="M161" ca="1">IF(E161&lt;&gt;"",IF(AND(E161&lt;&gt;"GR",E161&gt;=40,J161&gt;=30),_xlfn.IFS(Q161&gt;=$AG$2,$AD$19,Q161&gt;=$AG$3,$AC$19,Q161&gt;=$AG$4,$AB$19,Q161&gt;=$AG$5,$AA$19,Q161&gt;=$AG$6,$Z$19,Q161&gt;=$AG$7,$Y$19,Q161&gt;=$AG$8,$X$19,Q161&gt;=$AG$9,$V$19),L161),"")</f>
        <v>#NAME?</v>
      </c>
      <c r="N161" s="9"/>
      <c r="O161" s="9"/>
      <c r="P161" s="9">
        <f t="shared" si="20"/>
        <v>46</v>
      </c>
      <c r="Q161" s="9">
        <f t="shared" si="21"/>
        <v>46</v>
      </c>
      <c r="R161" s="9">
        <f t="shared" si="22"/>
        <v>-0.36</v>
      </c>
    </row>
    <row r="162" spans="1:18" x14ac:dyDescent="0.25">
      <c r="A162" s="3" t="s">
        <v>8</v>
      </c>
      <c r="B162" s="3">
        <v>161</v>
      </c>
      <c r="C162" s="3">
        <v>35</v>
      </c>
      <c r="D162" s="3">
        <v>45</v>
      </c>
      <c r="E162" s="3" t="s">
        <v>34</v>
      </c>
      <c r="F162" s="22">
        <f t="shared" si="23"/>
        <v>45</v>
      </c>
      <c r="G162" s="22">
        <f t="shared" si="24"/>
        <v>35</v>
      </c>
      <c r="H162" s="22">
        <f t="shared" si="25"/>
        <v>45</v>
      </c>
      <c r="I162" s="9">
        <f t="shared" si="26"/>
        <v>41</v>
      </c>
      <c r="J162" s="9">
        <f t="shared" si="18"/>
        <v>41</v>
      </c>
      <c r="K162" s="10">
        <f t="shared" si="19"/>
        <v>1681</v>
      </c>
      <c r="L162" s="9" t="e">
        <f t="array" aca="1" ref="L162" ca="1">IF(D162&lt;&gt;"",IF(AND(H162&gt;=40,I162&gt;=30),IF(AND($N$2&gt;=$T$2,$N$2&lt;=$U$2),_xlfn.IFS(P162&gt;=$AD$2,$AD$1,P162&gt;=$AC$2,$AC$1,P162&gt;=$AB$2,$AB$1,P162&gt;=$AA$2,$AA$1,P162&gt;=$Z$2,$Z$1,P162&gt;=$Y$2,$Y$1,P162&gt;=$X$2,$X$1,P162&gt;=$W$2,$W$1,P162&lt;$W$2,$V$1),(IF(AND($N$2&gt;=$T$3,$N$2&lt;$U$3),_xlfn.IFS(P162&gt;=$AD$3,$AD$1,P162&gt;=$AC$3,$AC$1,P162&gt;=$AB$3,$AB$1,P162&gt;=$AA$3,$AA$1,P162&gt;=$Z$3,$Z$1,P162&gt;=$Y$3,$Y$1,P162&gt;=$X$3,$X$1,P162&gt;=$W$3,$W$1,P162&lt;$W$2,$V$1),(IF(AND($N$2&gt;=$T$4,$N$2&lt;$U$4),_xlfn.IFS(P162&gt;=$AD$4,$AD$1,P162&gt;=$AC$4,$AC$1,P162&gt;=$AB$4,$AB$1,P162&gt;=$AA$4,$AA$1,P162&gt;=$Z$4,$Z$1,P162&gt;=$Y$4,$Y$1,P162&gt;=$X$4,$X$1,P162&gt;=$W$4,$W$1,P162&lt;$W$2,$V$1),(IF(AND($N$2&gt;=$T$5,$N$2&lt;$U$5),_xlfn.IFS(P162&gt;=$AD$5,$AD$1,P162&gt;=$AC$5,$AC$1,P162&gt;=$AB$5,$AB$1,P162&gt;=$AA$5,$AA$1,P162&gt;=$Z$5,$Z$1,P162&gt;=$Y$5,$Y$1,P162&gt;=$X$5,$X$1,P162&gt;=$W$5,$W$1,P162&lt;$W$2,$V$1),(IF(AND($N$2&gt;=$T$6,$N$2&lt;$U$6),_xlfn.IFS(P162&gt;=$AD$6,$AD$1,P162&gt;=$AC$6,$AC$1,P162&gt;=$AB$6,$AB$1,P162&gt;=$AA$6,$AA$1,P162&gt;=$Z$6,$Z$1,P162&gt;=$Y$6,$Y$1,P162&gt;=$X$6,$X$1,P162&gt;=$W$6,$W$1,P162&lt;$W$2,$V$1),(IF(AND($N$2&gt;=$T$7,$N$2&lt;$U$7),_xlfn.IFS(P162&gt;=$AD$7,$AD$1,P162&gt;=$AC$7,$AC$1,P162&gt;=$AB$7,$AB$1,P162&gt;=$AA$7,$AA$1,P162&gt;=$Z$7,$Z$1,P162&gt;=$Y$7,$Y$1,P162&gt;=$X$7,$X$1,P162&gt;=$W$7,$W$1,P162&lt;$W$2,$V$1),(IF(AND($N$2&gt;=$T$8,$N$2&lt;$U$8),_xlfn.IFS(P162&gt;=$AD$8,$AD$1,P162&gt;=$AC$8,$AC$1,P162&gt;=$AB$8,$AB$1,P162&gt;=$AA$8,$AA$1,P162&gt;=$Z$8,$Z$1,P162&gt;=$Y$8,$Y$1,P162&gt;=$X$8,$X$1,P162&gt;=$W$8,$W$1,P162&lt;$W$2,$V$1),(IF(AND($N$2&gt;=$T$9,$N$2&lt;$U$9),_xlfn.IFS(P162&gt;=$AD$9,$AD$1,P162&gt;=$AC$9,$AC$1,P162&gt;=$AB$9,$AB$1,P162&gt;=$AA$9,$AA$1,P162&gt;=$Z$9,$Z$1,P162&gt;=$Y$9,$Y$1,P162&gt;=$X$9,$X$1,P162&gt;=$W$9,$W$1),$W$1))))))))))))))),IF(AND($N$2&gt;=$T$2,$N$2&lt;=$U$2),IF(P162&gt;=$W$2,$W$1,$V$1),IF(AND($N$2&gt;=$T$3,$N$2&lt;$U$3),IF(P162&gt;=$W$3,$W$1,$V$1),IF(AND($N$2&gt;=$T$4,$N$2&lt;$U$4),IF(P162&gt;=$W$4,$W$1,$V$1),IF(AND($N$2&gt;=$T$5,$N$2&lt;$U$5),IF(P162&gt;=$W$5,$W$1,$V$1),IF(AND($N$2&gt;=$T$6,$N$2&lt;$U$6),IF(P162&gt;=$W$6,$W$1,$V$1),IF(AND($N$2&gt;=$T$7,$N$2&lt;$U$7),IF(P162&gt;=$W$7,$W$1,$V$1),IF(AND($N$2&gt;=$T$8,$N$2&lt;$U$8),IF(P162&gt;=$W$8,$W$1,$V$1),IF(AND($N$2&gt;=$T$9,$N$2&lt;$U$9),IF(P162&gt;=$W$9,$W$1,$V$1),""))))))))),"")</f>
        <v>#NAME?</v>
      </c>
      <c r="M162" s="9" t="e">
        <f t="array" aca="1" ref="M162" ca="1">IF(E162&lt;&gt;"",IF(AND(E162&lt;&gt;"GR",E162&gt;=40,J162&gt;=30),_xlfn.IFS(Q162&gt;=$AG$2,$AD$19,Q162&gt;=$AG$3,$AC$19,Q162&gt;=$AG$4,$AB$19,Q162&gt;=$AG$5,$AA$19,Q162&gt;=$AG$6,$Z$19,Q162&gt;=$AG$7,$Y$19,Q162&gt;=$AG$8,$X$19,Q162&gt;=$AG$9,$V$19),L162),"")</f>
        <v>#NAME?</v>
      </c>
      <c r="N162" s="9"/>
      <c r="O162" s="9"/>
      <c r="P162" s="9">
        <f t="shared" si="20"/>
        <v>46</v>
      </c>
      <c r="Q162" s="9">
        <f t="shared" si="21"/>
        <v>46</v>
      </c>
      <c r="R162" s="9">
        <f t="shared" si="22"/>
        <v>-0.39</v>
      </c>
    </row>
    <row r="163" spans="1:18" x14ac:dyDescent="0.25">
      <c r="A163" s="3" t="s">
        <v>8</v>
      </c>
      <c r="B163" s="3">
        <v>162</v>
      </c>
      <c r="C163" s="3">
        <v>5</v>
      </c>
      <c r="D163" s="3" t="s">
        <v>34</v>
      </c>
      <c r="E163" s="3">
        <v>65</v>
      </c>
      <c r="F163" s="22">
        <f t="shared" si="23"/>
        <v>65</v>
      </c>
      <c r="G163" s="22">
        <f t="shared" si="24"/>
        <v>5</v>
      </c>
      <c r="H163" s="22">
        <f t="shared" si="25"/>
        <v>0</v>
      </c>
      <c r="I163" s="9">
        <f t="shared" si="26"/>
        <v>2</v>
      </c>
      <c r="J163" s="9">
        <f t="shared" si="18"/>
        <v>41</v>
      </c>
      <c r="K163" s="10">
        <f t="shared" si="19"/>
        <v>4</v>
      </c>
      <c r="L163" s="9" t="str">
        <f t="array" ref="L163">IF(D163&lt;&gt;"",IF(AND(H163&gt;=40,I163&gt;=30),IF(AND($N$2&gt;=$T$2,$N$2&lt;=$U$2),_xlfn.IFS(P163&gt;=$AD$2,$AD$1,P163&gt;=$AC$2,$AC$1,P163&gt;=$AB$2,$AB$1,P163&gt;=$AA$2,$AA$1,P163&gt;=$Z$2,$Z$1,P163&gt;=$Y$2,$Y$1,P163&gt;=$X$2,$X$1,P163&gt;=$W$2,$W$1,P163&lt;$W$2,$V$1),(IF(AND($N$2&gt;=$T$3,$N$2&lt;$U$3),_xlfn.IFS(P163&gt;=$AD$3,$AD$1,P163&gt;=$AC$3,$AC$1,P163&gt;=$AB$3,$AB$1,P163&gt;=$AA$3,$AA$1,P163&gt;=$Z$3,$Z$1,P163&gt;=$Y$3,$Y$1,P163&gt;=$X$3,$X$1,P163&gt;=$W$3,$W$1,P163&lt;$W$2,$V$1),(IF(AND($N$2&gt;=$T$4,$N$2&lt;$U$4),_xlfn.IFS(P163&gt;=$AD$4,$AD$1,P163&gt;=$AC$4,$AC$1,P163&gt;=$AB$4,$AB$1,P163&gt;=$AA$4,$AA$1,P163&gt;=$Z$4,$Z$1,P163&gt;=$Y$4,$Y$1,P163&gt;=$X$4,$X$1,P163&gt;=$W$4,$W$1,P163&lt;$W$2,$V$1),(IF(AND($N$2&gt;=$T$5,$N$2&lt;$U$5),_xlfn.IFS(P163&gt;=$AD$5,$AD$1,P163&gt;=$AC$5,$AC$1,P163&gt;=$AB$5,$AB$1,P163&gt;=$AA$5,$AA$1,P163&gt;=$Z$5,$Z$1,P163&gt;=$Y$5,$Y$1,P163&gt;=$X$5,$X$1,P163&gt;=$W$5,$W$1,P163&lt;$W$2,$V$1),(IF(AND($N$2&gt;=$T$6,$N$2&lt;$U$6),_xlfn.IFS(P163&gt;=$AD$6,$AD$1,P163&gt;=$AC$6,$AC$1,P163&gt;=$AB$6,$AB$1,P163&gt;=$AA$6,$AA$1,P163&gt;=$Z$6,$Z$1,P163&gt;=$Y$6,$Y$1,P163&gt;=$X$6,$X$1,P163&gt;=$W$6,$W$1,P163&lt;$W$2,$V$1),(IF(AND($N$2&gt;=$T$7,$N$2&lt;$U$7),_xlfn.IFS(P163&gt;=$AD$7,$AD$1,P163&gt;=$AC$7,$AC$1,P163&gt;=$AB$7,$AB$1,P163&gt;=$AA$7,$AA$1,P163&gt;=$Z$7,$Z$1,P163&gt;=$Y$7,$Y$1,P163&gt;=$X$7,$X$1,P163&gt;=$W$7,$W$1,P163&lt;$W$2,$V$1),(IF(AND($N$2&gt;=$T$8,$N$2&lt;$U$8),_xlfn.IFS(P163&gt;=$AD$8,$AD$1,P163&gt;=$AC$8,$AC$1,P163&gt;=$AB$8,$AB$1,P163&gt;=$AA$8,$AA$1,P163&gt;=$Z$8,$Z$1,P163&gt;=$Y$8,$Y$1,P163&gt;=$X$8,$X$1,P163&gt;=$W$8,$W$1,P163&lt;$W$2,$V$1),(IF(AND($N$2&gt;=$T$9,$N$2&lt;$U$9),_xlfn.IFS(P163&gt;=$AD$9,$AD$1,P163&gt;=$AC$9,$AC$1,P163&gt;=$AB$9,$AB$1,P163&gt;=$AA$9,$AA$1,P163&gt;=$Z$9,$Z$1,P163&gt;=$Y$9,$Y$1,P163&gt;=$X$9,$X$1,P163&gt;=$W$9,$W$1),$W$1))))))))))))))),IF(AND($N$2&gt;=$T$2,$N$2&lt;=$U$2),IF(P163&gt;=$W$2,$W$1,$V$1),IF(AND($N$2&gt;=$T$3,$N$2&lt;$U$3),IF(P163&gt;=$W$3,$W$1,$V$1),IF(AND($N$2&gt;=$T$4,$N$2&lt;$U$4),IF(P163&gt;=$W$4,$W$1,$V$1),IF(AND($N$2&gt;=$T$5,$N$2&lt;$U$5),IF(P163&gt;=$W$5,$W$1,$V$1),IF(AND($N$2&gt;=$T$6,$N$2&lt;$U$6),IF(P163&gt;=$W$6,$W$1,$V$1),IF(AND($N$2&gt;=$T$7,$N$2&lt;$U$7),IF(P163&gt;=$W$7,$W$1,$V$1),IF(AND($N$2&gt;=$T$8,$N$2&lt;$U$8),IF(P163&gt;=$W$8,$W$1,$V$1),IF(AND($N$2&gt;=$T$9,$N$2&lt;$U$9),IF(P163&gt;=$W$9,$W$1,$V$1),""))))))))),"")</f>
        <v>FF</v>
      </c>
      <c r="M163" s="9" t="e">
        <f t="array" aca="1" ref="M163" ca="1">IF(E163&lt;&gt;"",IF(AND(E163&lt;&gt;"GR",E163&gt;=40,J163&gt;=30),_xlfn.IFS(Q163&gt;=$AG$2,$AD$19,Q163&gt;=$AG$3,$AC$19,Q163&gt;=$AG$4,$AB$19,Q163&gt;=$AG$5,$AA$19,Q163&gt;=$AG$6,$Z$19,Q163&gt;=$AG$7,$Y$19,Q163&gt;=$AG$8,$X$19,Q163&gt;=$AG$9,$V$19),L163),"")</f>
        <v>#NAME?</v>
      </c>
      <c r="N163" s="9"/>
      <c r="O163" s="9"/>
      <c r="P163" s="9">
        <f t="shared" si="20"/>
        <v>19</v>
      </c>
      <c r="Q163" s="9">
        <f t="shared" si="21"/>
        <v>46</v>
      </c>
      <c r="R163" s="9">
        <f t="shared" si="22"/>
        <v>-3.07</v>
      </c>
    </row>
    <row r="164" spans="1:18" x14ac:dyDescent="0.25">
      <c r="A164" s="3" t="s">
        <v>8</v>
      </c>
      <c r="B164" s="3">
        <v>163</v>
      </c>
      <c r="C164" s="3">
        <v>35</v>
      </c>
      <c r="D164" s="3">
        <v>45</v>
      </c>
      <c r="E164" s="3" t="s">
        <v>34</v>
      </c>
      <c r="F164" s="22">
        <f t="shared" si="23"/>
        <v>45</v>
      </c>
      <c r="G164" s="22">
        <f t="shared" si="24"/>
        <v>35</v>
      </c>
      <c r="H164" s="22">
        <f t="shared" si="25"/>
        <v>45</v>
      </c>
      <c r="I164" s="9">
        <f t="shared" si="26"/>
        <v>41</v>
      </c>
      <c r="J164" s="9">
        <f t="shared" si="18"/>
        <v>41</v>
      </c>
      <c r="K164" s="10">
        <f t="shared" si="19"/>
        <v>1681</v>
      </c>
      <c r="L164" s="9" t="e">
        <f t="array" aca="1" ref="L164" ca="1">IF(D164&lt;&gt;"",IF(AND(H164&gt;=40,I164&gt;=30),IF(AND($N$2&gt;=$T$2,$N$2&lt;=$U$2),_xlfn.IFS(P164&gt;=$AD$2,$AD$1,P164&gt;=$AC$2,$AC$1,P164&gt;=$AB$2,$AB$1,P164&gt;=$AA$2,$AA$1,P164&gt;=$Z$2,$Z$1,P164&gt;=$Y$2,$Y$1,P164&gt;=$X$2,$X$1,P164&gt;=$W$2,$W$1,P164&lt;$W$2,$V$1),(IF(AND($N$2&gt;=$T$3,$N$2&lt;$U$3),_xlfn.IFS(P164&gt;=$AD$3,$AD$1,P164&gt;=$AC$3,$AC$1,P164&gt;=$AB$3,$AB$1,P164&gt;=$AA$3,$AA$1,P164&gt;=$Z$3,$Z$1,P164&gt;=$Y$3,$Y$1,P164&gt;=$X$3,$X$1,P164&gt;=$W$3,$W$1,P164&lt;$W$2,$V$1),(IF(AND($N$2&gt;=$T$4,$N$2&lt;$U$4),_xlfn.IFS(P164&gt;=$AD$4,$AD$1,P164&gt;=$AC$4,$AC$1,P164&gt;=$AB$4,$AB$1,P164&gt;=$AA$4,$AA$1,P164&gt;=$Z$4,$Z$1,P164&gt;=$Y$4,$Y$1,P164&gt;=$X$4,$X$1,P164&gt;=$W$4,$W$1,P164&lt;$W$2,$V$1),(IF(AND($N$2&gt;=$T$5,$N$2&lt;$U$5),_xlfn.IFS(P164&gt;=$AD$5,$AD$1,P164&gt;=$AC$5,$AC$1,P164&gt;=$AB$5,$AB$1,P164&gt;=$AA$5,$AA$1,P164&gt;=$Z$5,$Z$1,P164&gt;=$Y$5,$Y$1,P164&gt;=$X$5,$X$1,P164&gt;=$W$5,$W$1,P164&lt;$W$2,$V$1),(IF(AND($N$2&gt;=$T$6,$N$2&lt;$U$6),_xlfn.IFS(P164&gt;=$AD$6,$AD$1,P164&gt;=$AC$6,$AC$1,P164&gt;=$AB$6,$AB$1,P164&gt;=$AA$6,$AA$1,P164&gt;=$Z$6,$Z$1,P164&gt;=$Y$6,$Y$1,P164&gt;=$X$6,$X$1,P164&gt;=$W$6,$W$1,P164&lt;$W$2,$V$1),(IF(AND($N$2&gt;=$T$7,$N$2&lt;$U$7),_xlfn.IFS(P164&gt;=$AD$7,$AD$1,P164&gt;=$AC$7,$AC$1,P164&gt;=$AB$7,$AB$1,P164&gt;=$AA$7,$AA$1,P164&gt;=$Z$7,$Z$1,P164&gt;=$Y$7,$Y$1,P164&gt;=$X$7,$X$1,P164&gt;=$W$7,$W$1,P164&lt;$W$2,$V$1),(IF(AND($N$2&gt;=$T$8,$N$2&lt;$U$8),_xlfn.IFS(P164&gt;=$AD$8,$AD$1,P164&gt;=$AC$8,$AC$1,P164&gt;=$AB$8,$AB$1,P164&gt;=$AA$8,$AA$1,P164&gt;=$Z$8,$Z$1,P164&gt;=$Y$8,$Y$1,P164&gt;=$X$8,$X$1,P164&gt;=$W$8,$W$1,P164&lt;$W$2,$V$1),(IF(AND($N$2&gt;=$T$9,$N$2&lt;$U$9),_xlfn.IFS(P164&gt;=$AD$9,$AD$1,P164&gt;=$AC$9,$AC$1,P164&gt;=$AB$9,$AB$1,P164&gt;=$AA$9,$AA$1,P164&gt;=$Z$9,$Z$1,P164&gt;=$Y$9,$Y$1,P164&gt;=$X$9,$X$1,P164&gt;=$W$9,$W$1),$W$1))))))))))))))),IF(AND($N$2&gt;=$T$2,$N$2&lt;=$U$2),IF(P164&gt;=$W$2,$W$1,$V$1),IF(AND($N$2&gt;=$T$3,$N$2&lt;$U$3),IF(P164&gt;=$W$3,$W$1,$V$1),IF(AND($N$2&gt;=$T$4,$N$2&lt;$U$4),IF(P164&gt;=$W$4,$W$1,$V$1),IF(AND($N$2&gt;=$T$5,$N$2&lt;$U$5),IF(P164&gt;=$W$5,$W$1,$V$1),IF(AND($N$2&gt;=$T$6,$N$2&lt;$U$6),IF(P164&gt;=$W$6,$W$1,$V$1),IF(AND($N$2&gt;=$T$7,$N$2&lt;$U$7),IF(P164&gt;=$W$7,$W$1,$V$1),IF(AND($N$2&gt;=$T$8,$N$2&lt;$U$8),IF(P164&gt;=$W$8,$W$1,$V$1),IF(AND($N$2&gt;=$T$9,$N$2&lt;$U$9),IF(P164&gt;=$W$9,$W$1,$V$1),""))))))))),"")</f>
        <v>#NAME?</v>
      </c>
      <c r="M164" s="9" t="e">
        <f t="array" aca="1" ref="M164" ca="1">IF(E164&lt;&gt;"",IF(AND(E164&lt;&gt;"GR",E164&gt;=40,J164&gt;=30),_xlfn.IFS(Q164&gt;=$AG$2,$AD$19,Q164&gt;=$AG$3,$AC$19,Q164&gt;=$AG$4,$AB$19,Q164&gt;=$AG$5,$AA$19,Q164&gt;=$AG$6,$Z$19,Q164&gt;=$AG$7,$Y$19,Q164&gt;=$AG$8,$X$19,Q164&gt;=$AG$9,$V$19),L164),"")</f>
        <v>#NAME?</v>
      </c>
      <c r="N164" s="9"/>
      <c r="O164" s="9"/>
      <c r="P164" s="9">
        <f t="shared" si="20"/>
        <v>46</v>
      </c>
      <c r="Q164" s="9">
        <f t="shared" si="21"/>
        <v>46</v>
      </c>
      <c r="R164" s="9">
        <f t="shared" si="22"/>
        <v>-0.39</v>
      </c>
    </row>
    <row r="165" spans="1:18" x14ac:dyDescent="0.25">
      <c r="A165" s="3" t="s">
        <v>8</v>
      </c>
      <c r="B165" s="3">
        <v>164</v>
      </c>
      <c r="C165" s="3">
        <v>23</v>
      </c>
      <c r="D165" s="3">
        <v>53</v>
      </c>
      <c r="E165" s="3" t="s">
        <v>34</v>
      </c>
      <c r="F165" s="22">
        <f t="shared" si="23"/>
        <v>53</v>
      </c>
      <c r="G165" s="22">
        <f t="shared" si="24"/>
        <v>23</v>
      </c>
      <c r="H165" s="22">
        <f t="shared" si="25"/>
        <v>53</v>
      </c>
      <c r="I165" s="9">
        <f t="shared" si="26"/>
        <v>41</v>
      </c>
      <c r="J165" s="9">
        <f t="shared" si="18"/>
        <v>41</v>
      </c>
      <c r="K165" s="10">
        <f t="shared" si="19"/>
        <v>1681</v>
      </c>
      <c r="L165" s="9" t="e">
        <f t="array" aca="1" ref="L165" ca="1">IF(D165&lt;&gt;"",IF(AND(H165&gt;=40,I165&gt;=30),IF(AND($N$2&gt;=$T$2,$N$2&lt;=$U$2),_xlfn.IFS(P165&gt;=$AD$2,$AD$1,P165&gt;=$AC$2,$AC$1,P165&gt;=$AB$2,$AB$1,P165&gt;=$AA$2,$AA$1,P165&gt;=$Z$2,$Z$1,P165&gt;=$Y$2,$Y$1,P165&gt;=$X$2,$X$1,P165&gt;=$W$2,$W$1,P165&lt;$W$2,$V$1),(IF(AND($N$2&gt;=$T$3,$N$2&lt;$U$3),_xlfn.IFS(P165&gt;=$AD$3,$AD$1,P165&gt;=$AC$3,$AC$1,P165&gt;=$AB$3,$AB$1,P165&gt;=$AA$3,$AA$1,P165&gt;=$Z$3,$Z$1,P165&gt;=$Y$3,$Y$1,P165&gt;=$X$3,$X$1,P165&gt;=$W$3,$W$1,P165&lt;$W$2,$V$1),(IF(AND($N$2&gt;=$T$4,$N$2&lt;$U$4),_xlfn.IFS(P165&gt;=$AD$4,$AD$1,P165&gt;=$AC$4,$AC$1,P165&gt;=$AB$4,$AB$1,P165&gt;=$AA$4,$AA$1,P165&gt;=$Z$4,$Z$1,P165&gt;=$Y$4,$Y$1,P165&gt;=$X$4,$X$1,P165&gt;=$W$4,$W$1,P165&lt;$W$2,$V$1),(IF(AND($N$2&gt;=$T$5,$N$2&lt;$U$5),_xlfn.IFS(P165&gt;=$AD$5,$AD$1,P165&gt;=$AC$5,$AC$1,P165&gt;=$AB$5,$AB$1,P165&gt;=$AA$5,$AA$1,P165&gt;=$Z$5,$Z$1,P165&gt;=$Y$5,$Y$1,P165&gt;=$X$5,$X$1,P165&gt;=$W$5,$W$1,P165&lt;$W$2,$V$1),(IF(AND($N$2&gt;=$T$6,$N$2&lt;$U$6),_xlfn.IFS(P165&gt;=$AD$6,$AD$1,P165&gt;=$AC$6,$AC$1,P165&gt;=$AB$6,$AB$1,P165&gt;=$AA$6,$AA$1,P165&gt;=$Z$6,$Z$1,P165&gt;=$Y$6,$Y$1,P165&gt;=$X$6,$X$1,P165&gt;=$W$6,$W$1,P165&lt;$W$2,$V$1),(IF(AND($N$2&gt;=$T$7,$N$2&lt;$U$7),_xlfn.IFS(P165&gt;=$AD$7,$AD$1,P165&gt;=$AC$7,$AC$1,P165&gt;=$AB$7,$AB$1,P165&gt;=$AA$7,$AA$1,P165&gt;=$Z$7,$Z$1,P165&gt;=$Y$7,$Y$1,P165&gt;=$X$7,$X$1,P165&gt;=$W$7,$W$1,P165&lt;$W$2,$V$1),(IF(AND($N$2&gt;=$T$8,$N$2&lt;$U$8),_xlfn.IFS(P165&gt;=$AD$8,$AD$1,P165&gt;=$AC$8,$AC$1,P165&gt;=$AB$8,$AB$1,P165&gt;=$AA$8,$AA$1,P165&gt;=$Z$8,$Z$1,P165&gt;=$Y$8,$Y$1,P165&gt;=$X$8,$X$1,P165&gt;=$W$8,$W$1,P165&lt;$W$2,$V$1),(IF(AND($N$2&gt;=$T$9,$N$2&lt;$U$9),_xlfn.IFS(P165&gt;=$AD$9,$AD$1,P165&gt;=$AC$9,$AC$1,P165&gt;=$AB$9,$AB$1,P165&gt;=$AA$9,$AA$1,P165&gt;=$Z$9,$Z$1,P165&gt;=$Y$9,$Y$1,P165&gt;=$X$9,$X$1,P165&gt;=$W$9,$W$1),$W$1))))))))))))))),IF(AND($N$2&gt;=$T$2,$N$2&lt;=$U$2),IF(P165&gt;=$W$2,$W$1,$V$1),IF(AND($N$2&gt;=$T$3,$N$2&lt;$U$3),IF(P165&gt;=$W$3,$W$1,$V$1),IF(AND($N$2&gt;=$T$4,$N$2&lt;$U$4),IF(P165&gt;=$W$4,$W$1,$V$1),IF(AND($N$2&gt;=$T$5,$N$2&lt;$U$5),IF(P165&gt;=$W$5,$W$1,$V$1),IF(AND($N$2&gt;=$T$6,$N$2&lt;$U$6),IF(P165&gt;=$W$6,$W$1,$V$1),IF(AND($N$2&gt;=$T$7,$N$2&lt;$U$7),IF(P165&gt;=$W$7,$W$1,$V$1),IF(AND($N$2&gt;=$T$8,$N$2&lt;$U$8),IF(P165&gt;=$W$8,$W$1,$V$1),IF(AND($N$2&gt;=$T$9,$N$2&lt;$U$9),IF(P165&gt;=$W$9,$W$1,$V$1),""))))))))),"")</f>
        <v>#NAME?</v>
      </c>
      <c r="M165" s="9" t="e">
        <f t="array" aca="1" ref="M165" ca="1">IF(E165&lt;&gt;"",IF(AND(E165&lt;&gt;"GR",E165&gt;=40,J165&gt;=30),_xlfn.IFS(Q165&gt;=$AG$2,$AD$19,Q165&gt;=$AG$3,$AC$19,Q165&gt;=$AG$4,$AB$19,Q165&gt;=$AG$5,$AA$19,Q165&gt;=$AG$6,$Z$19,Q165&gt;=$AG$7,$Y$19,Q165&gt;=$AG$8,$X$19,Q165&gt;=$AG$9,$V$19),L165),"")</f>
        <v>#NAME?</v>
      </c>
      <c r="N165" s="9"/>
      <c r="O165" s="9"/>
      <c r="P165" s="9">
        <f t="shared" si="20"/>
        <v>46</v>
      </c>
      <c r="Q165" s="9">
        <f t="shared" si="21"/>
        <v>46</v>
      </c>
      <c r="R165" s="9">
        <f t="shared" si="22"/>
        <v>-0.39</v>
      </c>
    </row>
    <row r="166" spans="1:18" x14ac:dyDescent="0.25">
      <c r="A166" s="3" t="s">
        <v>8</v>
      </c>
      <c r="B166" s="3">
        <v>165</v>
      </c>
      <c r="C166" s="3">
        <v>27</v>
      </c>
      <c r="D166" s="3">
        <v>27</v>
      </c>
      <c r="E166" s="3">
        <v>50</v>
      </c>
      <c r="F166" s="22">
        <f t="shared" si="23"/>
        <v>50</v>
      </c>
      <c r="G166" s="22">
        <f t="shared" si="24"/>
        <v>27</v>
      </c>
      <c r="H166" s="22">
        <f t="shared" si="25"/>
        <v>27</v>
      </c>
      <c r="I166" s="9">
        <f t="shared" si="26"/>
        <v>27</v>
      </c>
      <c r="J166" s="9">
        <f t="shared" si="18"/>
        <v>40.799999999999997</v>
      </c>
      <c r="K166" s="10">
        <f t="shared" si="19"/>
        <v>729</v>
      </c>
      <c r="L166" s="9" t="str">
        <f t="array" ref="L166">IF(D166&lt;&gt;"",IF(AND(H166&gt;=40,I166&gt;=30),IF(AND($N$2&gt;=$T$2,$N$2&lt;=$U$2),_xlfn.IFS(P166&gt;=$AD$2,$AD$1,P166&gt;=$AC$2,$AC$1,P166&gt;=$AB$2,$AB$1,P166&gt;=$AA$2,$AA$1,P166&gt;=$Z$2,$Z$1,P166&gt;=$Y$2,$Y$1,P166&gt;=$X$2,$X$1,P166&gt;=$W$2,$W$1,P166&lt;$W$2,$V$1),(IF(AND($N$2&gt;=$T$3,$N$2&lt;$U$3),_xlfn.IFS(P166&gt;=$AD$3,$AD$1,P166&gt;=$AC$3,$AC$1,P166&gt;=$AB$3,$AB$1,P166&gt;=$AA$3,$AA$1,P166&gt;=$Z$3,$Z$1,P166&gt;=$Y$3,$Y$1,P166&gt;=$X$3,$X$1,P166&gt;=$W$3,$W$1,P166&lt;$W$2,$V$1),(IF(AND($N$2&gt;=$T$4,$N$2&lt;$U$4),_xlfn.IFS(P166&gt;=$AD$4,$AD$1,P166&gt;=$AC$4,$AC$1,P166&gt;=$AB$4,$AB$1,P166&gt;=$AA$4,$AA$1,P166&gt;=$Z$4,$Z$1,P166&gt;=$Y$4,$Y$1,P166&gt;=$X$4,$X$1,P166&gt;=$W$4,$W$1,P166&lt;$W$2,$V$1),(IF(AND($N$2&gt;=$T$5,$N$2&lt;$U$5),_xlfn.IFS(P166&gt;=$AD$5,$AD$1,P166&gt;=$AC$5,$AC$1,P166&gt;=$AB$5,$AB$1,P166&gt;=$AA$5,$AA$1,P166&gt;=$Z$5,$Z$1,P166&gt;=$Y$5,$Y$1,P166&gt;=$X$5,$X$1,P166&gt;=$W$5,$W$1,P166&lt;$W$2,$V$1),(IF(AND($N$2&gt;=$T$6,$N$2&lt;$U$6),_xlfn.IFS(P166&gt;=$AD$6,$AD$1,P166&gt;=$AC$6,$AC$1,P166&gt;=$AB$6,$AB$1,P166&gt;=$AA$6,$AA$1,P166&gt;=$Z$6,$Z$1,P166&gt;=$Y$6,$Y$1,P166&gt;=$X$6,$X$1,P166&gt;=$W$6,$W$1,P166&lt;$W$2,$V$1),(IF(AND($N$2&gt;=$T$7,$N$2&lt;$U$7),_xlfn.IFS(P166&gt;=$AD$7,$AD$1,P166&gt;=$AC$7,$AC$1,P166&gt;=$AB$7,$AB$1,P166&gt;=$AA$7,$AA$1,P166&gt;=$Z$7,$Z$1,P166&gt;=$Y$7,$Y$1,P166&gt;=$X$7,$X$1,P166&gt;=$W$7,$W$1,P166&lt;$W$2,$V$1),(IF(AND($N$2&gt;=$T$8,$N$2&lt;$U$8),_xlfn.IFS(P166&gt;=$AD$8,$AD$1,P166&gt;=$AC$8,$AC$1,P166&gt;=$AB$8,$AB$1,P166&gt;=$AA$8,$AA$1,P166&gt;=$Z$8,$Z$1,P166&gt;=$Y$8,$Y$1,P166&gt;=$X$8,$X$1,P166&gt;=$W$8,$W$1,P166&lt;$W$2,$V$1),(IF(AND($N$2&gt;=$T$9,$N$2&lt;$U$9),_xlfn.IFS(P166&gt;=$AD$9,$AD$1,P166&gt;=$AC$9,$AC$1,P166&gt;=$AB$9,$AB$1,P166&gt;=$AA$9,$AA$1,P166&gt;=$Z$9,$Z$1,P166&gt;=$Y$9,$Y$1,P166&gt;=$X$9,$X$1,P166&gt;=$W$9,$W$1),$W$1))))))))))))))),IF(AND($N$2&gt;=$T$2,$N$2&lt;=$U$2),IF(P166&gt;=$W$2,$W$1,$V$1),IF(AND($N$2&gt;=$T$3,$N$2&lt;$U$3),IF(P166&gt;=$W$3,$W$1,$V$1),IF(AND($N$2&gt;=$T$4,$N$2&lt;$U$4),IF(P166&gt;=$W$4,$W$1,$V$1),IF(AND($N$2&gt;=$T$5,$N$2&lt;$U$5),IF(P166&gt;=$W$5,$W$1,$V$1),IF(AND($N$2&gt;=$T$6,$N$2&lt;$U$6),IF(P166&gt;=$W$6,$W$1,$V$1),IF(AND($N$2&gt;=$T$7,$N$2&lt;$U$7),IF(P166&gt;=$W$7,$W$1,$V$1),IF(AND($N$2&gt;=$T$8,$N$2&lt;$U$8),IF(P166&gt;=$W$8,$W$1,$V$1),IF(AND($N$2&gt;=$T$9,$N$2&lt;$U$9),IF(P166&gt;=$W$9,$W$1,$V$1),""))))))))),"")</f>
        <v>FD</v>
      </c>
      <c r="M166" s="9" t="e">
        <f t="array" aca="1" ref="M166" ca="1">IF(E166&lt;&gt;"",IF(AND(E166&lt;&gt;"GR",E166&gt;=40,J166&gt;=30),_xlfn.IFS(Q166&gt;=$AG$2,$AD$19,Q166&gt;=$AG$3,$AC$19,Q166&gt;=$AG$4,$AB$19,Q166&gt;=$AG$5,$AA$19,Q166&gt;=$AG$6,$Z$19,Q166&gt;=$AG$7,$Y$19,Q166&gt;=$AG$8,$X$19,Q166&gt;=$AG$9,$V$19),L166),"")</f>
        <v>#NAME?</v>
      </c>
      <c r="N166" s="9"/>
      <c r="O166" s="9"/>
      <c r="P166" s="9">
        <f t="shared" si="20"/>
        <v>36</v>
      </c>
      <c r="Q166" s="9">
        <f t="shared" si="21"/>
        <v>46</v>
      </c>
      <c r="R166" s="9">
        <f t="shared" si="22"/>
        <v>-1.35</v>
      </c>
    </row>
    <row r="167" spans="1:18" x14ac:dyDescent="0.25">
      <c r="A167" s="3" t="s">
        <v>8</v>
      </c>
      <c r="B167" s="3">
        <v>166</v>
      </c>
      <c r="C167" s="3">
        <v>33</v>
      </c>
      <c r="D167" s="3">
        <v>45</v>
      </c>
      <c r="E167" s="3" t="s">
        <v>34</v>
      </c>
      <c r="F167" s="22">
        <f t="shared" si="23"/>
        <v>45</v>
      </c>
      <c r="G167" s="22">
        <f t="shared" si="24"/>
        <v>33</v>
      </c>
      <c r="H167" s="22">
        <f t="shared" si="25"/>
        <v>45</v>
      </c>
      <c r="I167" s="9">
        <f t="shared" si="26"/>
        <v>40.200000000000003</v>
      </c>
      <c r="J167" s="9">
        <f t="shared" si="18"/>
        <v>40.200000000000003</v>
      </c>
      <c r="K167" s="10">
        <f t="shared" si="19"/>
        <v>1616.0400000000002</v>
      </c>
      <c r="L167" s="9" t="e">
        <f t="array" aca="1" ref="L167" ca="1">IF(D167&lt;&gt;"",IF(AND(H167&gt;=40,I167&gt;=30),IF(AND($N$2&gt;=$T$2,$N$2&lt;=$U$2),_xlfn.IFS(P167&gt;=$AD$2,$AD$1,P167&gt;=$AC$2,$AC$1,P167&gt;=$AB$2,$AB$1,P167&gt;=$AA$2,$AA$1,P167&gt;=$Z$2,$Z$1,P167&gt;=$Y$2,$Y$1,P167&gt;=$X$2,$X$1,P167&gt;=$W$2,$W$1,P167&lt;$W$2,$V$1),(IF(AND($N$2&gt;=$T$3,$N$2&lt;$U$3),_xlfn.IFS(P167&gt;=$AD$3,$AD$1,P167&gt;=$AC$3,$AC$1,P167&gt;=$AB$3,$AB$1,P167&gt;=$AA$3,$AA$1,P167&gt;=$Z$3,$Z$1,P167&gt;=$Y$3,$Y$1,P167&gt;=$X$3,$X$1,P167&gt;=$W$3,$W$1,P167&lt;$W$2,$V$1),(IF(AND($N$2&gt;=$T$4,$N$2&lt;$U$4),_xlfn.IFS(P167&gt;=$AD$4,$AD$1,P167&gt;=$AC$4,$AC$1,P167&gt;=$AB$4,$AB$1,P167&gt;=$AA$4,$AA$1,P167&gt;=$Z$4,$Z$1,P167&gt;=$Y$4,$Y$1,P167&gt;=$X$4,$X$1,P167&gt;=$W$4,$W$1,P167&lt;$W$2,$V$1),(IF(AND($N$2&gt;=$T$5,$N$2&lt;$U$5),_xlfn.IFS(P167&gt;=$AD$5,$AD$1,P167&gt;=$AC$5,$AC$1,P167&gt;=$AB$5,$AB$1,P167&gt;=$AA$5,$AA$1,P167&gt;=$Z$5,$Z$1,P167&gt;=$Y$5,$Y$1,P167&gt;=$X$5,$X$1,P167&gt;=$W$5,$W$1,P167&lt;$W$2,$V$1),(IF(AND($N$2&gt;=$T$6,$N$2&lt;$U$6),_xlfn.IFS(P167&gt;=$AD$6,$AD$1,P167&gt;=$AC$6,$AC$1,P167&gt;=$AB$6,$AB$1,P167&gt;=$AA$6,$AA$1,P167&gt;=$Z$6,$Z$1,P167&gt;=$Y$6,$Y$1,P167&gt;=$X$6,$X$1,P167&gt;=$W$6,$W$1,P167&lt;$W$2,$V$1),(IF(AND($N$2&gt;=$T$7,$N$2&lt;$U$7),_xlfn.IFS(P167&gt;=$AD$7,$AD$1,P167&gt;=$AC$7,$AC$1,P167&gt;=$AB$7,$AB$1,P167&gt;=$AA$7,$AA$1,P167&gt;=$Z$7,$Z$1,P167&gt;=$Y$7,$Y$1,P167&gt;=$X$7,$X$1,P167&gt;=$W$7,$W$1,P167&lt;$W$2,$V$1),(IF(AND($N$2&gt;=$T$8,$N$2&lt;$U$8),_xlfn.IFS(P167&gt;=$AD$8,$AD$1,P167&gt;=$AC$8,$AC$1,P167&gt;=$AB$8,$AB$1,P167&gt;=$AA$8,$AA$1,P167&gt;=$Z$8,$Z$1,P167&gt;=$Y$8,$Y$1,P167&gt;=$X$8,$X$1,P167&gt;=$W$8,$W$1,P167&lt;$W$2,$V$1),(IF(AND($N$2&gt;=$T$9,$N$2&lt;$U$9),_xlfn.IFS(P167&gt;=$AD$9,$AD$1,P167&gt;=$AC$9,$AC$1,P167&gt;=$AB$9,$AB$1,P167&gt;=$AA$9,$AA$1,P167&gt;=$Z$9,$Z$1,P167&gt;=$Y$9,$Y$1,P167&gt;=$X$9,$X$1,P167&gt;=$W$9,$W$1),$W$1))))))))))))))),IF(AND($N$2&gt;=$T$2,$N$2&lt;=$U$2),IF(P167&gt;=$W$2,$W$1,$V$1),IF(AND($N$2&gt;=$T$3,$N$2&lt;$U$3),IF(P167&gt;=$W$3,$W$1,$V$1),IF(AND($N$2&gt;=$T$4,$N$2&lt;$U$4),IF(P167&gt;=$W$4,$W$1,$V$1),IF(AND($N$2&gt;=$T$5,$N$2&lt;$U$5),IF(P167&gt;=$W$5,$W$1,$V$1),IF(AND($N$2&gt;=$T$6,$N$2&lt;$U$6),IF(P167&gt;=$W$6,$W$1,$V$1),IF(AND($N$2&gt;=$T$7,$N$2&lt;$U$7),IF(P167&gt;=$W$7,$W$1,$V$1),IF(AND($N$2&gt;=$T$8,$N$2&lt;$U$8),IF(P167&gt;=$W$8,$W$1,$V$1),IF(AND($N$2&gt;=$T$9,$N$2&lt;$U$9),IF(P167&gt;=$W$9,$W$1,$V$1),""))))))))),"")</f>
        <v>#NAME?</v>
      </c>
      <c r="M167" s="9" t="e">
        <f t="array" aca="1" ref="M167" ca="1">IF(E167&lt;&gt;"",IF(AND(E167&lt;&gt;"GR",E167&gt;=40,J167&gt;=30),_xlfn.IFS(Q167&gt;=$AG$2,$AD$19,Q167&gt;=$AG$3,$AC$19,Q167&gt;=$AG$4,$AB$19,Q167&gt;=$AG$5,$AA$19,Q167&gt;=$AG$6,$Z$19,Q167&gt;=$AG$7,$Y$19,Q167&gt;=$AG$8,$X$19,Q167&gt;=$AG$9,$V$19),L167),"")</f>
        <v>#NAME?</v>
      </c>
      <c r="N167" s="9"/>
      <c r="O167" s="9"/>
      <c r="P167" s="9">
        <f t="shared" si="20"/>
        <v>46</v>
      </c>
      <c r="Q167" s="9">
        <f t="shared" si="21"/>
        <v>46</v>
      </c>
      <c r="R167" s="9">
        <f t="shared" si="22"/>
        <v>-0.45</v>
      </c>
    </row>
    <row r="168" spans="1:18" x14ac:dyDescent="0.25">
      <c r="A168" s="3" t="s">
        <v>8</v>
      </c>
      <c r="B168" s="3">
        <v>167</v>
      </c>
      <c r="C168" s="3">
        <v>18</v>
      </c>
      <c r="D168" s="3">
        <v>55</v>
      </c>
      <c r="E168" s="3" t="s">
        <v>34</v>
      </c>
      <c r="F168" s="22">
        <f t="shared" si="23"/>
        <v>55</v>
      </c>
      <c r="G168" s="22">
        <f t="shared" si="24"/>
        <v>18</v>
      </c>
      <c r="H168" s="22">
        <f t="shared" si="25"/>
        <v>55</v>
      </c>
      <c r="I168" s="9">
        <f t="shared" si="26"/>
        <v>40.200000000000003</v>
      </c>
      <c r="J168" s="9">
        <f t="shared" si="18"/>
        <v>40.200000000000003</v>
      </c>
      <c r="K168" s="10">
        <f t="shared" si="19"/>
        <v>1616.0400000000002</v>
      </c>
      <c r="L168" s="9" t="e">
        <f t="array" aca="1" ref="L168" ca="1">IF(D168&lt;&gt;"",IF(AND(H168&gt;=40,I168&gt;=30),IF(AND($N$2&gt;=$T$2,$N$2&lt;=$U$2),_xlfn.IFS(P168&gt;=$AD$2,$AD$1,P168&gt;=$AC$2,$AC$1,P168&gt;=$AB$2,$AB$1,P168&gt;=$AA$2,$AA$1,P168&gt;=$Z$2,$Z$1,P168&gt;=$Y$2,$Y$1,P168&gt;=$X$2,$X$1,P168&gt;=$W$2,$W$1,P168&lt;$W$2,$V$1),(IF(AND($N$2&gt;=$T$3,$N$2&lt;$U$3),_xlfn.IFS(P168&gt;=$AD$3,$AD$1,P168&gt;=$AC$3,$AC$1,P168&gt;=$AB$3,$AB$1,P168&gt;=$AA$3,$AA$1,P168&gt;=$Z$3,$Z$1,P168&gt;=$Y$3,$Y$1,P168&gt;=$X$3,$X$1,P168&gt;=$W$3,$W$1,P168&lt;$W$2,$V$1),(IF(AND($N$2&gt;=$T$4,$N$2&lt;$U$4),_xlfn.IFS(P168&gt;=$AD$4,$AD$1,P168&gt;=$AC$4,$AC$1,P168&gt;=$AB$4,$AB$1,P168&gt;=$AA$4,$AA$1,P168&gt;=$Z$4,$Z$1,P168&gt;=$Y$4,$Y$1,P168&gt;=$X$4,$X$1,P168&gt;=$W$4,$W$1,P168&lt;$W$2,$V$1),(IF(AND($N$2&gt;=$T$5,$N$2&lt;$U$5),_xlfn.IFS(P168&gt;=$AD$5,$AD$1,P168&gt;=$AC$5,$AC$1,P168&gt;=$AB$5,$AB$1,P168&gt;=$AA$5,$AA$1,P168&gt;=$Z$5,$Z$1,P168&gt;=$Y$5,$Y$1,P168&gt;=$X$5,$X$1,P168&gt;=$W$5,$W$1,P168&lt;$W$2,$V$1),(IF(AND($N$2&gt;=$T$6,$N$2&lt;$U$6),_xlfn.IFS(P168&gt;=$AD$6,$AD$1,P168&gt;=$AC$6,$AC$1,P168&gt;=$AB$6,$AB$1,P168&gt;=$AA$6,$AA$1,P168&gt;=$Z$6,$Z$1,P168&gt;=$Y$6,$Y$1,P168&gt;=$X$6,$X$1,P168&gt;=$W$6,$W$1,P168&lt;$W$2,$V$1),(IF(AND($N$2&gt;=$T$7,$N$2&lt;$U$7),_xlfn.IFS(P168&gt;=$AD$7,$AD$1,P168&gt;=$AC$7,$AC$1,P168&gt;=$AB$7,$AB$1,P168&gt;=$AA$7,$AA$1,P168&gt;=$Z$7,$Z$1,P168&gt;=$Y$7,$Y$1,P168&gt;=$X$7,$X$1,P168&gt;=$W$7,$W$1,P168&lt;$W$2,$V$1),(IF(AND($N$2&gt;=$T$8,$N$2&lt;$U$8),_xlfn.IFS(P168&gt;=$AD$8,$AD$1,P168&gt;=$AC$8,$AC$1,P168&gt;=$AB$8,$AB$1,P168&gt;=$AA$8,$AA$1,P168&gt;=$Z$8,$Z$1,P168&gt;=$Y$8,$Y$1,P168&gt;=$X$8,$X$1,P168&gt;=$W$8,$W$1,P168&lt;$W$2,$V$1),(IF(AND($N$2&gt;=$T$9,$N$2&lt;$U$9),_xlfn.IFS(P168&gt;=$AD$9,$AD$1,P168&gt;=$AC$9,$AC$1,P168&gt;=$AB$9,$AB$1,P168&gt;=$AA$9,$AA$1,P168&gt;=$Z$9,$Z$1,P168&gt;=$Y$9,$Y$1,P168&gt;=$X$9,$X$1,P168&gt;=$W$9,$W$1),$W$1))))))))))))))),IF(AND($N$2&gt;=$T$2,$N$2&lt;=$U$2),IF(P168&gt;=$W$2,$W$1,$V$1),IF(AND($N$2&gt;=$T$3,$N$2&lt;$U$3),IF(P168&gt;=$W$3,$W$1,$V$1),IF(AND($N$2&gt;=$T$4,$N$2&lt;$U$4),IF(P168&gt;=$W$4,$W$1,$V$1),IF(AND($N$2&gt;=$T$5,$N$2&lt;$U$5),IF(P168&gt;=$W$5,$W$1,$V$1),IF(AND($N$2&gt;=$T$6,$N$2&lt;$U$6),IF(P168&gt;=$W$6,$W$1,$V$1),IF(AND($N$2&gt;=$T$7,$N$2&lt;$U$7),IF(P168&gt;=$W$7,$W$1,$V$1),IF(AND($N$2&gt;=$T$8,$N$2&lt;$U$8),IF(P168&gt;=$W$8,$W$1,$V$1),IF(AND($N$2&gt;=$T$9,$N$2&lt;$U$9),IF(P168&gt;=$W$9,$W$1,$V$1),""))))))))),"")</f>
        <v>#NAME?</v>
      </c>
      <c r="M168" s="9" t="e">
        <f t="array" aca="1" ref="M168" ca="1">IF(E168&lt;&gt;"",IF(AND(E168&lt;&gt;"GR",E168&gt;=40,J168&gt;=30),_xlfn.IFS(Q168&gt;=$AG$2,$AD$19,Q168&gt;=$AG$3,$AC$19,Q168&gt;=$AG$4,$AB$19,Q168&gt;=$AG$5,$AA$19,Q168&gt;=$AG$6,$Z$19,Q168&gt;=$AG$7,$Y$19,Q168&gt;=$AG$8,$X$19,Q168&gt;=$AG$9,$V$19),L168),"")</f>
        <v>#NAME?</v>
      </c>
      <c r="N168" s="9"/>
      <c r="O168" s="9"/>
      <c r="P168" s="9">
        <f t="shared" si="20"/>
        <v>46</v>
      </c>
      <c r="Q168" s="9">
        <f t="shared" si="21"/>
        <v>46</v>
      </c>
      <c r="R168" s="9">
        <f t="shared" si="22"/>
        <v>-0.45</v>
      </c>
    </row>
    <row r="169" spans="1:18" x14ac:dyDescent="0.25">
      <c r="A169" s="3" t="s">
        <v>8</v>
      </c>
      <c r="B169" s="3">
        <v>168</v>
      </c>
      <c r="C169" s="3">
        <v>18</v>
      </c>
      <c r="D169" s="3">
        <v>32</v>
      </c>
      <c r="E169" s="3">
        <v>55</v>
      </c>
      <c r="F169" s="22">
        <f t="shared" si="23"/>
        <v>55</v>
      </c>
      <c r="G169" s="22">
        <f t="shared" si="24"/>
        <v>18</v>
      </c>
      <c r="H169" s="22">
        <f t="shared" si="25"/>
        <v>32</v>
      </c>
      <c r="I169" s="9">
        <f t="shared" si="26"/>
        <v>26.4</v>
      </c>
      <c r="J169" s="9">
        <f t="shared" si="18"/>
        <v>40.200000000000003</v>
      </c>
      <c r="K169" s="10">
        <f t="shared" si="19"/>
        <v>696.95999999999992</v>
      </c>
      <c r="L169" s="9" t="str">
        <f t="array" ref="L169">IF(D169&lt;&gt;"",IF(AND(H169&gt;=40,I169&gt;=30),IF(AND($N$2&gt;=$T$2,$N$2&lt;=$U$2),_xlfn.IFS(P169&gt;=$AD$2,$AD$1,P169&gt;=$AC$2,$AC$1,P169&gt;=$AB$2,$AB$1,P169&gt;=$AA$2,$AA$1,P169&gt;=$Z$2,$Z$1,P169&gt;=$Y$2,$Y$1,P169&gt;=$X$2,$X$1,P169&gt;=$W$2,$W$1,P169&lt;$W$2,$V$1),(IF(AND($N$2&gt;=$T$3,$N$2&lt;$U$3),_xlfn.IFS(P169&gt;=$AD$3,$AD$1,P169&gt;=$AC$3,$AC$1,P169&gt;=$AB$3,$AB$1,P169&gt;=$AA$3,$AA$1,P169&gt;=$Z$3,$Z$1,P169&gt;=$Y$3,$Y$1,P169&gt;=$X$3,$X$1,P169&gt;=$W$3,$W$1,P169&lt;$W$2,$V$1),(IF(AND($N$2&gt;=$T$4,$N$2&lt;$U$4),_xlfn.IFS(P169&gt;=$AD$4,$AD$1,P169&gt;=$AC$4,$AC$1,P169&gt;=$AB$4,$AB$1,P169&gt;=$AA$4,$AA$1,P169&gt;=$Z$4,$Z$1,P169&gt;=$Y$4,$Y$1,P169&gt;=$X$4,$X$1,P169&gt;=$W$4,$W$1,P169&lt;$W$2,$V$1),(IF(AND($N$2&gt;=$T$5,$N$2&lt;$U$5),_xlfn.IFS(P169&gt;=$AD$5,$AD$1,P169&gt;=$AC$5,$AC$1,P169&gt;=$AB$5,$AB$1,P169&gt;=$AA$5,$AA$1,P169&gt;=$Z$5,$Z$1,P169&gt;=$Y$5,$Y$1,P169&gt;=$X$5,$X$1,P169&gt;=$W$5,$W$1,P169&lt;$W$2,$V$1),(IF(AND($N$2&gt;=$T$6,$N$2&lt;$U$6),_xlfn.IFS(P169&gt;=$AD$6,$AD$1,P169&gt;=$AC$6,$AC$1,P169&gt;=$AB$6,$AB$1,P169&gt;=$AA$6,$AA$1,P169&gt;=$Z$6,$Z$1,P169&gt;=$Y$6,$Y$1,P169&gt;=$X$6,$X$1,P169&gt;=$W$6,$W$1,P169&lt;$W$2,$V$1),(IF(AND($N$2&gt;=$T$7,$N$2&lt;$U$7),_xlfn.IFS(P169&gt;=$AD$7,$AD$1,P169&gt;=$AC$7,$AC$1,P169&gt;=$AB$7,$AB$1,P169&gt;=$AA$7,$AA$1,P169&gt;=$Z$7,$Z$1,P169&gt;=$Y$7,$Y$1,P169&gt;=$X$7,$X$1,P169&gt;=$W$7,$W$1,P169&lt;$W$2,$V$1),(IF(AND($N$2&gt;=$T$8,$N$2&lt;$U$8),_xlfn.IFS(P169&gt;=$AD$8,$AD$1,P169&gt;=$AC$8,$AC$1,P169&gt;=$AB$8,$AB$1,P169&gt;=$AA$8,$AA$1,P169&gt;=$Z$8,$Z$1,P169&gt;=$Y$8,$Y$1,P169&gt;=$X$8,$X$1,P169&gt;=$W$8,$W$1,P169&lt;$W$2,$V$1),(IF(AND($N$2&gt;=$T$9,$N$2&lt;$U$9),_xlfn.IFS(P169&gt;=$AD$9,$AD$1,P169&gt;=$AC$9,$AC$1,P169&gt;=$AB$9,$AB$1,P169&gt;=$AA$9,$AA$1,P169&gt;=$Z$9,$Z$1,P169&gt;=$Y$9,$Y$1,P169&gt;=$X$9,$X$1,P169&gt;=$W$9,$W$1),$W$1))))))))))))))),IF(AND($N$2&gt;=$T$2,$N$2&lt;=$U$2),IF(P169&gt;=$W$2,$W$1,$V$1),IF(AND($N$2&gt;=$T$3,$N$2&lt;$U$3),IF(P169&gt;=$W$3,$W$1,$V$1),IF(AND($N$2&gt;=$T$4,$N$2&lt;$U$4),IF(P169&gt;=$W$4,$W$1,$V$1),IF(AND($N$2&gt;=$T$5,$N$2&lt;$U$5),IF(P169&gt;=$W$5,$W$1,$V$1),IF(AND($N$2&gt;=$T$6,$N$2&lt;$U$6),IF(P169&gt;=$W$6,$W$1,$V$1),IF(AND($N$2&gt;=$T$7,$N$2&lt;$U$7),IF(P169&gt;=$W$7,$W$1,$V$1),IF(AND($N$2&gt;=$T$8,$N$2&lt;$U$8),IF(P169&gt;=$W$8,$W$1,$V$1),IF(AND($N$2&gt;=$T$9,$N$2&lt;$U$9),IF(P169&gt;=$W$9,$W$1,$V$1),""))))))))),"")</f>
        <v>FD</v>
      </c>
      <c r="M169" s="9" t="e">
        <f t="array" aca="1" ref="M169" ca="1">IF(E169&lt;&gt;"",IF(AND(E169&lt;&gt;"GR",E169&gt;=40,J169&gt;=30),_xlfn.IFS(Q169&gt;=$AG$2,$AD$19,Q169&gt;=$AG$3,$AC$19,Q169&gt;=$AG$4,$AB$19,Q169&gt;=$AG$5,$AA$19,Q169&gt;=$AG$6,$Z$19,Q169&gt;=$AG$7,$Y$19,Q169&gt;=$AG$8,$X$19,Q169&gt;=$AG$9,$V$19),L169),"")</f>
        <v>#NAME?</v>
      </c>
      <c r="N169" s="9"/>
      <c r="O169" s="9"/>
      <c r="P169" s="9">
        <f t="shared" si="20"/>
        <v>36</v>
      </c>
      <c r="Q169" s="9">
        <f t="shared" si="21"/>
        <v>46</v>
      </c>
      <c r="R169" s="9">
        <f t="shared" si="22"/>
        <v>-1.39</v>
      </c>
    </row>
    <row r="170" spans="1:18" x14ac:dyDescent="0.25">
      <c r="A170" s="3" t="s">
        <v>8</v>
      </c>
      <c r="B170" s="3">
        <v>169</v>
      </c>
      <c r="C170" s="3">
        <v>25</v>
      </c>
      <c r="D170" s="3">
        <v>30</v>
      </c>
      <c r="E170" s="3">
        <v>50</v>
      </c>
      <c r="F170" s="22">
        <f t="shared" si="23"/>
        <v>50</v>
      </c>
      <c r="G170" s="22">
        <f t="shared" si="24"/>
        <v>25</v>
      </c>
      <c r="H170" s="22">
        <f t="shared" si="25"/>
        <v>30</v>
      </c>
      <c r="I170" s="9">
        <f t="shared" si="26"/>
        <v>28</v>
      </c>
      <c r="J170" s="9">
        <f t="shared" si="18"/>
        <v>40</v>
      </c>
      <c r="K170" s="10">
        <f t="shared" si="19"/>
        <v>784</v>
      </c>
      <c r="L170" s="9" t="str">
        <f t="array" ref="L170">IF(D170&lt;&gt;"",IF(AND(H170&gt;=40,I170&gt;=30),IF(AND($N$2&gt;=$T$2,$N$2&lt;=$U$2),_xlfn.IFS(P170&gt;=$AD$2,$AD$1,P170&gt;=$AC$2,$AC$1,P170&gt;=$AB$2,$AB$1,P170&gt;=$AA$2,$AA$1,P170&gt;=$Z$2,$Z$1,P170&gt;=$Y$2,$Y$1,P170&gt;=$X$2,$X$1,P170&gt;=$W$2,$W$1,P170&lt;$W$2,$V$1),(IF(AND($N$2&gt;=$T$3,$N$2&lt;$U$3),_xlfn.IFS(P170&gt;=$AD$3,$AD$1,P170&gt;=$AC$3,$AC$1,P170&gt;=$AB$3,$AB$1,P170&gt;=$AA$3,$AA$1,P170&gt;=$Z$3,$Z$1,P170&gt;=$Y$3,$Y$1,P170&gt;=$X$3,$X$1,P170&gt;=$W$3,$W$1,P170&lt;$W$2,$V$1),(IF(AND($N$2&gt;=$T$4,$N$2&lt;$U$4),_xlfn.IFS(P170&gt;=$AD$4,$AD$1,P170&gt;=$AC$4,$AC$1,P170&gt;=$AB$4,$AB$1,P170&gt;=$AA$4,$AA$1,P170&gt;=$Z$4,$Z$1,P170&gt;=$Y$4,$Y$1,P170&gt;=$X$4,$X$1,P170&gt;=$W$4,$W$1,P170&lt;$W$2,$V$1),(IF(AND($N$2&gt;=$T$5,$N$2&lt;$U$5),_xlfn.IFS(P170&gt;=$AD$5,$AD$1,P170&gt;=$AC$5,$AC$1,P170&gt;=$AB$5,$AB$1,P170&gt;=$AA$5,$AA$1,P170&gt;=$Z$5,$Z$1,P170&gt;=$Y$5,$Y$1,P170&gt;=$X$5,$X$1,P170&gt;=$W$5,$W$1,P170&lt;$W$2,$V$1),(IF(AND($N$2&gt;=$T$6,$N$2&lt;$U$6),_xlfn.IFS(P170&gt;=$AD$6,$AD$1,P170&gt;=$AC$6,$AC$1,P170&gt;=$AB$6,$AB$1,P170&gt;=$AA$6,$AA$1,P170&gt;=$Z$6,$Z$1,P170&gt;=$Y$6,$Y$1,P170&gt;=$X$6,$X$1,P170&gt;=$W$6,$W$1,P170&lt;$W$2,$V$1),(IF(AND($N$2&gt;=$T$7,$N$2&lt;$U$7),_xlfn.IFS(P170&gt;=$AD$7,$AD$1,P170&gt;=$AC$7,$AC$1,P170&gt;=$AB$7,$AB$1,P170&gt;=$AA$7,$AA$1,P170&gt;=$Z$7,$Z$1,P170&gt;=$Y$7,$Y$1,P170&gt;=$X$7,$X$1,P170&gt;=$W$7,$W$1,P170&lt;$W$2,$V$1),(IF(AND($N$2&gt;=$T$8,$N$2&lt;$U$8),_xlfn.IFS(P170&gt;=$AD$8,$AD$1,P170&gt;=$AC$8,$AC$1,P170&gt;=$AB$8,$AB$1,P170&gt;=$AA$8,$AA$1,P170&gt;=$Z$8,$Z$1,P170&gt;=$Y$8,$Y$1,P170&gt;=$X$8,$X$1,P170&gt;=$W$8,$W$1,P170&lt;$W$2,$V$1),(IF(AND($N$2&gt;=$T$9,$N$2&lt;$U$9),_xlfn.IFS(P170&gt;=$AD$9,$AD$1,P170&gt;=$AC$9,$AC$1,P170&gt;=$AB$9,$AB$1,P170&gt;=$AA$9,$AA$1,P170&gt;=$Z$9,$Z$1,P170&gt;=$Y$9,$Y$1,P170&gt;=$X$9,$X$1,P170&gt;=$W$9,$W$1),$W$1))))))))))))))),IF(AND($N$2&gt;=$T$2,$N$2&lt;=$U$2),IF(P170&gt;=$W$2,$W$1,$V$1),IF(AND($N$2&gt;=$T$3,$N$2&lt;$U$3),IF(P170&gt;=$W$3,$W$1,$V$1),IF(AND($N$2&gt;=$T$4,$N$2&lt;$U$4),IF(P170&gt;=$W$4,$W$1,$V$1),IF(AND($N$2&gt;=$T$5,$N$2&lt;$U$5),IF(P170&gt;=$W$5,$W$1,$V$1),IF(AND($N$2&gt;=$T$6,$N$2&lt;$U$6),IF(P170&gt;=$W$6,$W$1,$V$1),IF(AND($N$2&gt;=$T$7,$N$2&lt;$U$7),IF(P170&gt;=$W$7,$W$1,$V$1),IF(AND($N$2&gt;=$T$8,$N$2&lt;$U$8),IF(P170&gt;=$W$8,$W$1,$V$1),IF(AND($N$2&gt;=$T$9,$N$2&lt;$U$9),IF(P170&gt;=$W$9,$W$1,$V$1),""))))))))),"")</f>
        <v>FD</v>
      </c>
      <c r="M170" s="9" t="e">
        <f t="array" aca="1" ref="M170" ca="1">IF(E170&lt;&gt;"",IF(AND(E170&lt;&gt;"GR",E170&gt;=40,J170&gt;=30),_xlfn.IFS(Q170&gt;=$AG$2,$AD$19,Q170&gt;=$AG$3,$AC$19,Q170&gt;=$AG$4,$AB$19,Q170&gt;=$AG$5,$AA$19,Q170&gt;=$AG$6,$Z$19,Q170&gt;=$AG$7,$Y$19,Q170&gt;=$AG$8,$X$19,Q170&gt;=$AG$9,$V$19),L170),"")</f>
        <v>#NAME?</v>
      </c>
      <c r="N170" s="9"/>
      <c r="O170" s="9"/>
      <c r="P170" s="9">
        <f t="shared" si="20"/>
        <v>37</v>
      </c>
      <c r="Q170" s="9">
        <f t="shared" si="21"/>
        <v>45</v>
      </c>
      <c r="R170" s="9">
        <f t="shared" si="22"/>
        <v>-1.28</v>
      </c>
    </row>
    <row r="171" spans="1:18" x14ac:dyDescent="0.25">
      <c r="A171" s="3" t="s">
        <v>8</v>
      </c>
      <c r="B171" s="3">
        <v>170</v>
      </c>
      <c r="C171" s="3">
        <v>13</v>
      </c>
      <c r="D171" s="3">
        <v>20</v>
      </c>
      <c r="E171" s="3">
        <v>58</v>
      </c>
      <c r="F171" s="22">
        <f t="shared" si="23"/>
        <v>58</v>
      </c>
      <c r="G171" s="22">
        <f t="shared" si="24"/>
        <v>13</v>
      </c>
      <c r="H171" s="22">
        <f t="shared" si="25"/>
        <v>20</v>
      </c>
      <c r="I171" s="9">
        <f t="shared" si="26"/>
        <v>17.2</v>
      </c>
      <c r="J171" s="9">
        <f t="shared" si="18"/>
        <v>40</v>
      </c>
      <c r="K171" s="10">
        <f t="shared" si="19"/>
        <v>295.83999999999997</v>
      </c>
      <c r="L171" s="9" t="str">
        <f t="array" ref="L171">IF(D171&lt;&gt;"",IF(AND(H171&gt;=40,I171&gt;=30),IF(AND($N$2&gt;=$T$2,$N$2&lt;=$U$2),_xlfn.IFS(P171&gt;=$AD$2,$AD$1,P171&gt;=$AC$2,$AC$1,P171&gt;=$AB$2,$AB$1,P171&gt;=$AA$2,$AA$1,P171&gt;=$Z$2,$Z$1,P171&gt;=$Y$2,$Y$1,P171&gt;=$X$2,$X$1,P171&gt;=$W$2,$W$1,P171&lt;$W$2,$V$1),(IF(AND($N$2&gt;=$T$3,$N$2&lt;$U$3),_xlfn.IFS(P171&gt;=$AD$3,$AD$1,P171&gt;=$AC$3,$AC$1,P171&gt;=$AB$3,$AB$1,P171&gt;=$AA$3,$AA$1,P171&gt;=$Z$3,$Z$1,P171&gt;=$Y$3,$Y$1,P171&gt;=$X$3,$X$1,P171&gt;=$W$3,$W$1,P171&lt;$W$2,$V$1),(IF(AND($N$2&gt;=$T$4,$N$2&lt;$U$4),_xlfn.IFS(P171&gt;=$AD$4,$AD$1,P171&gt;=$AC$4,$AC$1,P171&gt;=$AB$4,$AB$1,P171&gt;=$AA$4,$AA$1,P171&gt;=$Z$4,$Z$1,P171&gt;=$Y$4,$Y$1,P171&gt;=$X$4,$X$1,P171&gt;=$W$4,$W$1,P171&lt;$W$2,$V$1),(IF(AND($N$2&gt;=$T$5,$N$2&lt;$U$5),_xlfn.IFS(P171&gt;=$AD$5,$AD$1,P171&gt;=$AC$5,$AC$1,P171&gt;=$AB$5,$AB$1,P171&gt;=$AA$5,$AA$1,P171&gt;=$Z$5,$Z$1,P171&gt;=$Y$5,$Y$1,P171&gt;=$X$5,$X$1,P171&gt;=$W$5,$W$1,P171&lt;$W$2,$V$1),(IF(AND($N$2&gt;=$T$6,$N$2&lt;$U$6),_xlfn.IFS(P171&gt;=$AD$6,$AD$1,P171&gt;=$AC$6,$AC$1,P171&gt;=$AB$6,$AB$1,P171&gt;=$AA$6,$AA$1,P171&gt;=$Z$6,$Z$1,P171&gt;=$Y$6,$Y$1,P171&gt;=$X$6,$X$1,P171&gt;=$W$6,$W$1,P171&lt;$W$2,$V$1),(IF(AND($N$2&gt;=$T$7,$N$2&lt;$U$7),_xlfn.IFS(P171&gt;=$AD$7,$AD$1,P171&gt;=$AC$7,$AC$1,P171&gt;=$AB$7,$AB$1,P171&gt;=$AA$7,$AA$1,P171&gt;=$Z$7,$Z$1,P171&gt;=$Y$7,$Y$1,P171&gt;=$X$7,$X$1,P171&gt;=$W$7,$W$1,P171&lt;$W$2,$V$1),(IF(AND($N$2&gt;=$T$8,$N$2&lt;$U$8),_xlfn.IFS(P171&gt;=$AD$8,$AD$1,P171&gt;=$AC$8,$AC$1,P171&gt;=$AB$8,$AB$1,P171&gt;=$AA$8,$AA$1,P171&gt;=$Z$8,$Z$1,P171&gt;=$Y$8,$Y$1,P171&gt;=$X$8,$X$1,P171&gt;=$W$8,$W$1,P171&lt;$W$2,$V$1),(IF(AND($N$2&gt;=$T$9,$N$2&lt;$U$9),_xlfn.IFS(P171&gt;=$AD$9,$AD$1,P171&gt;=$AC$9,$AC$1,P171&gt;=$AB$9,$AB$1,P171&gt;=$AA$9,$AA$1,P171&gt;=$Z$9,$Z$1,P171&gt;=$Y$9,$Y$1,P171&gt;=$X$9,$X$1,P171&gt;=$W$9,$W$1),$W$1))))))))))))))),IF(AND($N$2&gt;=$T$2,$N$2&lt;=$U$2),IF(P171&gt;=$W$2,$W$1,$V$1),IF(AND($N$2&gt;=$T$3,$N$2&lt;$U$3),IF(P171&gt;=$W$3,$W$1,$V$1),IF(AND($N$2&gt;=$T$4,$N$2&lt;$U$4),IF(P171&gt;=$W$4,$W$1,$V$1),IF(AND($N$2&gt;=$T$5,$N$2&lt;$U$5),IF(P171&gt;=$W$5,$W$1,$V$1),IF(AND($N$2&gt;=$T$6,$N$2&lt;$U$6),IF(P171&gt;=$W$6,$W$1,$V$1),IF(AND($N$2&gt;=$T$7,$N$2&lt;$U$7),IF(P171&gt;=$W$7,$W$1,$V$1),IF(AND($N$2&gt;=$T$8,$N$2&lt;$U$8),IF(P171&gt;=$W$8,$W$1,$V$1),IF(AND($N$2&gt;=$T$9,$N$2&lt;$U$9),IF(P171&gt;=$W$9,$W$1,$V$1),""))))))))),"")</f>
        <v>FF</v>
      </c>
      <c r="M171" s="9" t="e">
        <f t="array" aca="1" ref="M171" ca="1">IF(E171&lt;&gt;"",IF(AND(E171&lt;&gt;"GR",E171&gt;=40,J171&gt;=30),_xlfn.IFS(Q171&gt;=$AG$2,$AD$19,Q171&gt;=$AG$3,$AC$19,Q171&gt;=$AG$4,$AB$19,Q171&gt;=$AG$5,$AA$19,Q171&gt;=$AG$6,$Z$19,Q171&gt;=$AG$7,$Y$19,Q171&gt;=$AG$8,$X$19,Q171&gt;=$AG$9,$V$19),L171),"")</f>
        <v>#NAME?</v>
      </c>
      <c r="N171" s="9"/>
      <c r="O171" s="9"/>
      <c r="P171" s="9">
        <f t="shared" si="20"/>
        <v>30</v>
      </c>
      <c r="Q171" s="9">
        <f t="shared" si="21"/>
        <v>45</v>
      </c>
      <c r="R171" s="9">
        <f t="shared" si="22"/>
        <v>-2.02</v>
      </c>
    </row>
    <row r="172" spans="1:18" x14ac:dyDescent="0.25">
      <c r="A172" s="3" t="s">
        <v>8</v>
      </c>
      <c r="B172" s="3">
        <v>171</v>
      </c>
      <c r="C172" s="3">
        <v>29</v>
      </c>
      <c r="D172" s="3">
        <v>47</v>
      </c>
      <c r="E172" s="3" t="s">
        <v>34</v>
      </c>
      <c r="F172" s="22">
        <f t="shared" si="23"/>
        <v>47</v>
      </c>
      <c r="G172" s="22">
        <f t="shared" si="24"/>
        <v>29</v>
      </c>
      <c r="H172" s="22">
        <f t="shared" si="25"/>
        <v>47</v>
      </c>
      <c r="I172" s="9">
        <f t="shared" si="26"/>
        <v>39.799999999999997</v>
      </c>
      <c r="J172" s="9">
        <f t="shared" si="18"/>
        <v>39.799999999999997</v>
      </c>
      <c r="K172" s="10">
        <f t="shared" si="19"/>
        <v>1584.0399999999997</v>
      </c>
      <c r="L172" s="9" t="e">
        <f t="array" aca="1" ref="L172" ca="1">IF(D172&lt;&gt;"",IF(AND(H172&gt;=40,I172&gt;=30),IF(AND($N$2&gt;=$T$2,$N$2&lt;=$U$2),_xlfn.IFS(P172&gt;=$AD$2,$AD$1,P172&gt;=$AC$2,$AC$1,P172&gt;=$AB$2,$AB$1,P172&gt;=$AA$2,$AA$1,P172&gt;=$Z$2,$Z$1,P172&gt;=$Y$2,$Y$1,P172&gt;=$X$2,$X$1,P172&gt;=$W$2,$W$1,P172&lt;$W$2,$V$1),(IF(AND($N$2&gt;=$T$3,$N$2&lt;$U$3),_xlfn.IFS(P172&gt;=$AD$3,$AD$1,P172&gt;=$AC$3,$AC$1,P172&gt;=$AB$3,$AB$1,P172&gt;=$AA$3,$AA$1,P172&gt;=$Z$3,$Z$1,P172&gt;=$Y$3,$Y$1,P172&gt;=$X$3,$X$1,P172&gt;=$W$3,$W$1,P172&lt;$W$2,$V$1),(IF(AND($N$2&gt;=$T$4,$N$2&lt;$U$4),_xlfn.IFS(P172&gt;=$AD$4,$AD$1,P172&gt;=$AC$4,$AC$1,P172&gt;=$AB$4,$AB$1,P172&gt;=$AA$4,$AA$1,P172&gt;=$Z$4,$Z$1,P172&gt;=$Y$4,$Y$1,P172&gt;=$X$4,$X$1,P172&gt;=$W$4,$W$1,P172&lt;$W$2,$V$1),(IF(AND($N$2&gt;=$T$5,$N$2&lt;$U$5),_xlfn.IFS(P172&gt;=$AD$5,$AD$1,P172&gt;=$AC$5,$AC$1,P172&gt;=$AB$5,$AB$1,P172&gt;=$AA$5,$AA$1,P172&gt;=$Z$5,$Z$1,P172&gt;=$Y$5,$Y$1,P172&gt;=$X$5,$X$1,P172&gt;=$W$5,$W$1,P172&lt;$W$2,$V$1),(IF(AND($N$2&gt;=$T$6,$N$2&lt;$U$6),_xlfn.IFS(P172&gt;=$AD$6,$AD$1,P172&gt;=$AC$6,$AC$1,P172&gt;=$AB$6,$AB$1,P172&gt;=$AA$6,$AA$1,P172&gt;=$Z$6,$Z$1,P172&gt;=$Y$6,$Y$1,P172&gt;=$X$6,$X$1,P172&gt;=$W$6,$W$1,P172&lt;$W$2,$V$1),(IF(AND($N$2&gt;=$T$7,$N$2&lt;$U$7),_xlfn.IFS(P172&gt;=$AD$7,$AD$1,P172&gt;=$AC$7,$AC$1,P172&gt;=$AB$7,$AB$1,P172&gt;=$AA$7,$AA$1,P172&gt;=$Z$7,$Z$1,P172&gt;=$Y$7,$Y$1,P172&gt;=$X$7,$X$1,P172&gt;=$W$7,$W$1,P172&lt;$W$2,$V$1),(IF(AND($N$2&gt;=$T$8,$N$2&lt;$U$8),_xlfn.IFS(P172&gt;=$AD$8,$AD$1,P172&gt;=$AC$8,$AC$1,P172&gt;=$AB$8,$AB$1,P172&gt;=$AA$8,$AA$1,P172&gt;=$Z$8,$Z$1,P172&gt;=$Y$8,$Y$1,P172&gt;=$X$8,$X$1,P172&gt;=$W$8,$W$1,P172&lt;$W$2,$V$1),(IF(AND($N$2&gt;=$T$9,$N$2&lt;$U$9),_xlfn.IFS(P172&gt;=$AD$9,$AD$1,P172&gt;=$AC$9,$AC$1,P172&gt;=$AB$9,$AB$1,P172&gt;=$AA$9,$AA$1,P172&gt;=$Z$9,$Z$1,P172&gt;=$Y$9,$Y$1,P172&gt;=$X$9,$X$1,P172&gt;=$W$9,$W$1),$W$1))))))))))))))),IF(AND($N$2&gt;=$T$2,$N$2&lt;=$U$2),IF(P172&gt;=$W$2,$W$1,$V$1),IF(AND($N$2&gt;=$T$3,$N$2&lt;$U$3),IF(P172&gt;=$W$3,$W$1,$V$1),IF(AND($N$2&gt;=$T$4,$N$2&lt;$U$4),IF(P172&gt;=$W$4,$W$1,$V$1),IF(AND($N$2&gt;=$T$5,$N$2&lt;$U$5),IF(P172&gt;=$W$5,$W$1,$V$1),IF(AND($N$2&gt;=$T$6,$N$2&lt;$U$6),IF(P172&gt;=$W$6,$W$1,$V$1),IF(AND($N$2&gt;=$T$7,$N$2&lt;$U$7),IF(P172&gt;=$W$7,$W$1,$V$1),IF(AND($N$2&gt;=$T$8,$N$2&lt;$U$8),IF(P172&gt;=$W$8,$W$1,$V$1),IF(AND($N$2&gt;=$T$9,$N$2&lt;$U$9),IF(P172&gt;=$W$9,$W$1,$V$1),""))))))))),"")</f>
        <v>#NAME?</v>
      </c>
      <c r="M172" s="9" t="e">
        <f t="array" aca="1" ref="M172" ca="1">IF(E172&lt;&gt;"",IF(AND(E172&lt;&gt;"GR",E172&gt;=40,J172&gt;=30),_xlfn.IFS(Q172&gt;=$AG$2,$AD$19,Q172&gt;=$AG$3,$AC$19,Q172&gt;=$AG$4,$AB$19,Q172&gt;=$AG$5,$AA$19,Q172&gt;=$AG$6,$Z$19,Q172&gt;=$AG$7,$Y$19,Q172&gt;=$AG$8,$X$19,Q172&gt;=$AG$9,$V$19),L172),"")</f>
        <v>#NAME?</v>
      </c>
      <c r="N172" s="9"/>
      <c r="O172" s="9"/>
      <c r="P172" s="9">
        <f t="shared" si="20"/>
        <v>45</v>
      </c>
      <c r="Q172" s="9">
        <f t="shared" si="21"/>
        <v>45</v>
      </c>
      <c r="R172" s="9">
        <f t="shared" si="22"/>
        <v>-0.47</v>
      </c>
    </row>
    <row r="173" spans="1:18" x14ac:dyDescent="0.25">
      <c r="A173" s="3" t="s">
        <v>8</v>
      </c>
      <c r="B173" s="3">
        <v>172</v>
      </c>
      <c r="C173" s="3">
        <v>17</v>
      </c>
      <c r="D173" s="3">
        <v>55</v>
      </c>
      <c r="E173" s="3" t="s">
        <v>34</v>
      </c>
      <c r="F173" s="22">
        <f t="shared" si="23"/>
        <v>55</v>
      </c>
      <c r="G173" s="22">
        <f t="shared" si="24"/>
        <v>17</v>
      </c>
      <c r="H173" s="22">
        <f t="shared" si="25"/>
        <v>55</v>
      </c>
      <c r="I173" s="9">
        <f t="shared" si="26"/>
        <v>39.799999999999997</v>
      </c>
      <c r="J173" s="9">
        <f t="shared" si="18"/>
        <v>39.799999999999997</v>
      </c>
      <c r="K173" s="10">
        <f t="shared" si="19"/>
        <v>1584.0399999999997</v>
      </c>
      <c r="L173" s="9" t="e">
        <f t="array" aca="1" ref="L173" ca="1">IF(D173&lt;&gt;"",IF(AND(H173&gt;=40,I173&gt;=30),IF(AND($N$2&gt;=$T$2,$N$2&lt;=$U$2),_xlfn.IFS(P173&gt;=$AD$2,$AD$1,P173&gt;=$AC$2,$AC$1,P173&gt;=$AB$2,$AB$1,P173&gt;=$AA$2,$AA$1,P173&gt;=$Z$2,$Z$1,P173&gt;=$Y$2,$Y$1,P173&gt;=$X$2,$X$1,P173&gt;=$W$2,$W$1,P173&lt;$W$2,$V$1),(IF(AND($N$2&gt;=$T$3,$N$2&lt;$U$3),_xlfn.IFS(P173&gt;=$AD$3,$AD$1,P173&gt;=$AC$3,$AC$1,P173&gt;=$AB$3,$AB$1,P173&gt;=$AA$3,$AA$1,P173&gt;=$Z$3,$Z$1,P173&gt;=$Y$3,$Y$1,P173&gt;=$X$3,$X$1,P173&gt;=$W$3,$W$1,P173&lt;$W$2,$V$1),(IF(AND($N$2&gt;=$T$4,$N$2&lt;$U$4),_xlfn.IFS(P173&gt;=$AD$4,$AD$1,P173&gt;=$AC$4,$AC$1,P173&gt;=$AB$4,$AB$1,P173&gt;=$AA$4,$AA$1,P173&gt;=$Z$4,$Z$1,P173&gt;=$Y$4,$Y$1,P173&gt;=$X$4,$X$1,P173&gt;=$W$4,$W$1,P173&lt;$W$2,$V$1),(IF(AND($N$2&gt;=$T$5,$N$2&lt;$U$5),_xlfn.IFS(P173&gt;=$AD$5,$AD$1,P173&gt;=$AC$5,$AC$1,P173&gt;=$AB$5,$AB$1,P173&gt;=$AA$5,$AA$1,P173&gt;=$Z$5,$Z$1,P173&gt;=$Y$5,$Y$1,P173&gt;=$X$5,$X$1,P173&gt;=$W$5,$W$1,P173&lt;$W$2,$V$1),(IF(AND($N$2&gt;=$T$6,$N$2&lt;$U$6),_xlfn.IFS(P173&gt;=$AD$6,$AD$1,P173&gt;=$AC$6,$AC$1,P173&gt;=$AB$6,$AB$1,P173&gt;=$AA$6,$AA$1,P173&gt;=$Z$6,$Z$1,P173&gt;=$Y$6,$Y$1,P173&gt;=$X$6,$X$1,P173&gt;=$W$6,$W$1,P173&lt;$W$2,$V$1),(IF(AND($N$2&gt;=$T$7,$N$2&lt;$U$7),_xlfn.IFS(P173&gt;=$AD$7,$AD$1,P173&gt;=$AC$7,$AC$1,P173&gt;=$AB$7,$AB$1,P173&gt;=$AA$7,$AA$1,P173&gt;=$Z$7,$Z$1,P173&gt;=$Y$7,$Y$1,P173&gt;=$X$7,$X$1,P173&gt;=$W$7,$W$1,P173&lt;$W$2,$V$1),(IF(AND($N$2&gt;=$T$8,$N$2&lt;$U$8),_xlfn.IFS(P173&gt;=$AD$8,$AD$1,P173&gt;=$AC$8,$AC$1,P173&gt;=$AB$8,$AB$1,P173&gt;=$AA$8,$AA$1,P173&gt;=$Z$8,$Z$1,P173&gt;=$Y$8,$Y$1,P173&gt;=$X$8,$X$1,P173&gt;=$W$8,$W$1,P173&lt;$W$2,$V$1),(IF(AND($N$2&gt;=$T$9,$N$2&lt;$U$9),_xlfn.IFS(P173&gt;=$AD$9,$AD$1,P173&gt;=$AC$9,$AC$1,P173&gt;=$AB$9,$AB$1,P173&gt;=$AA$9,$AA$1,P173&gt;=$Z$9,$Z$1,P173&gt;=$Y$9,$Y$1,P173&gt;=$X$9,$X$1,P173&gt;=$W$9,$W$1),$W$1))))))))))))))),IF(AND($N$2&gt;=$T$2,$N$2&lt;=$U$2),IF(P173&gt;=$W$2,$W$1,$V$1),IF(AND($N$2&gt;=$T$3,$N$2&lt;$U$3),IF(P173&gt;=$W$3,$W$1,$V$1),IF(AND($N$2&gt;=$T$4,$N$2&lt;$U$4),IF(P173&gt;=$W$4,$W$1,$V$1),IF(AND($N$2&gt;=$T$5,$N$2&lt;$U$5),IF(P173&gt;=$W$5,$W$1,$V$1),IF(AND($N$2&gt;=$T$6,$N$2&lt;$U$6),IF(P173&gt;=$W$6,$W$1,$V$1),IF(AND($N$2&gt;=$T$7,$N$2&lt;$U$7),IF(P173&gt;=$W$7,$W$1,$V$1),IF(AND($N$2&gt;=$T$8,$N$2&lt;$U$8),IF(P173&gt;=$W$8,$W$1,$V$1),IF(AND($N$2&gt;=$T$9,$N$2&lt;$U$9),IF(P173&gt;=$W$9,$W$1,$V$1),""))))))))),"")</f>
        <v>#NAME?</v>
      </c>
      <c r="M173" s="9" t="e">
        <f t="array" aca="1" ref="M173" ca="1">IF(E173&lt;&gt;"",IF(AND(E173&lt;&gt;"GR",E173&gt;=40,J173&gt;=30),_xlfn.IFS(Q173&gt;=$AG$2,$AD$19,Q173&gt;=$AG$3,$AC$19,Q173&gt;=$AG$4,$AB$19,Q173&gt;=$AG$5,$AA$19,Q173&gt;=$AG$6,$Z$19,Q173&gt;=$AG$7,$Y$19,Q173&gt;=$AG$8,$X$19,Q173&gt;=$AG$9,$V$19),L173),"")</f>
        <v>#NAME?</v>
      </c>
      <c r="N173" s="9"/>
      <c r="O173" s="9"/>
      <c r="P173" s="9">
        <f t="shared" si="20"/>
        <v>45</v>
      </c>
      <c r="Q173" s="9">
        <f t="shared" si="21"/>
        <v>45</v>
      </c>
      <c r="R173" s="9">
        <f t="shared" si="22"/>
        <v>-0.47</v>
      </c>
    </row>
    <row r="174" spans="1:18" x14ac:dyDescent="0.25">
      <c r="A174" s="3" t="s">
        <v>8</v>
      </c>
      <c r="B174" s="3">
        <v>173</v>
      </c>
      <c r="C174" s="3">
        <v>35</v>
      </c>
      <c r="D174" s="3">
        <v>28</v>
      </c>
      <c r="E174" s="3">
        <v>43</v>
      </c>
      <c r="F174" s="22">
        <f t="shared" si="23"/>
        <v>43</v>
      </c>
      <c r="G174" s="22">
        <f t="shared" si="24"/>
        <v>35</v>
      </c>
      <c r="H174" s="22">
        <f t="shared" si="25"/>
        <v>28</v>
      </c>
      <c r="I174" s="9">
        <f t="shared" si="26"/>
        <v>30.8</v>
      </c>
      <c r="J174" s="9">
        <f t="shared" si="18"/>
        <v>39.799999999999997</v>
      </c>
      <c r="K174" s="10">
        <f t="shared" si="19"/>
        <v>948.6400000000001</v>
      </c>
      <c r="L174" s="9" t="str">
        <f t="array" ref="L174">IF(D174&lt;&gt;"",IF(AND(H174&gt;=40,I174&gt;=30),IF(AND($N$2&gt;=$T$2,$N$2&lt;=$U$2),_xlfn.IFS(P174&gt;=$AD$2,$AD$1,P174&gt;=$AC$2,$AC$1,P174&gt;=$AB$2,$AB$1,P174&gt;=$AA$2,$AA$1,P174&gt;=$Z$2,$Z$1,P174&gt;=$Y$2,$Y$1,P174&gt;=$X$2,$X$1,P174&gt;=$W$2,$W$1,P174&lt;$W$2,$V$1),(IF(AND($N$2&gt;=$T$3,$N$2&lt;$U$3),_xlfn.IFS(P174&gt;=$AD$3,$AD$1,P174&gt;=$AC$3,$AC$1,P174&gt;=$AB$3,$AB$1,P174&gt;=$AA$3,$AA$1,P174&gt;=$Z$3,$Z$1,P174&gt;=$Y$3,$Y$1,P174&gt;=$X$3,$X$1,P174&gt;=$W$3,$W$1,P174&lt;$W$2,$V$1),(IF(AND($N$2&gt;=$T$4,$N$2&lt;$U$4),_xlfn.IFS(P174&gt;=$AD$4,$AD$1,P174&gt;=$AC$4,$AC$1,P174&gt;=$AB$4,$AB$1,P174&gt;=$AA$4,$AA$1,P174&gt;=$Z$4,$Z$1,P174&gt;=$Y$4,$Y$1,P174&gt;=$X$4,$X$1,P174&gt;=$W$4,$W$1,P174&lt;$W$2,$V$1),(IF(AND($N$2&gt;=$T$5,$N$2&lt;$U$5),_xlfn.IFS(P174&gt;=$AD$5,$AD$1,P174&gt;=$AC$5,$AC$1,P174&gt;=$AB$5,$AB$1,P174&gt;=$AA$5,$AA$1,P174&gt;=$Z$5,$Z$1,P174&gt;=$Y$5,$Y$1,P174&gt;=$X$5,$X$1,P174&gt;=$W$5,$W$1,P174&lt;$W$2,$V$1),(IF(AND($N$2&gt;=$T$6,$N$2&lt;$U$6),_xlfn.IFS(P174&gt;=$AD$6,$AD$1,P174&gt;=$AC$6,$AC$1,P174&gt;=$AB$6,$AB$1,P174&gt;=$AA$6,$AA$1,P174&gt;=$Z$6,$Z$1,P174&gt;=$Y$6,$Y$1,P174&gt;=$X$6,$X$1,P174&gt;=$W$6,$W$1,P174&lt;$W$2,$V$1),(IF(AND($N$2&gt;=$T$7,$N$2&lt;$U$7),_xlfn.IFS(P174&gt;=$AD$7,$AD$1,P174&gt;=$AC$7,$AC$1,P174&gt;=$AB$7,$AB$1,P174&gt;=$AA$7,$AA$1,P174&gt;=$Z$7,$Z$1,P174&gt;=$Y$7,$Y$1,P174&gt;=$X$7,$X$1,P174&gt;=$W$7,$W$1,P174&lt;$W$2,$V$1),(IF(AND($N$2&gt;=$T$8,$N$2&lt;$U$8),_xlfn.IFS(P174&gt;=$AD$8,$AD$1,P174&gt;=$AC$8,$AC$1,P174&gt;=$AB$8,$AB$1,P174&gt;=$AA$8,$AA$1,P174&gt;=$Z$8,$Z$1,P174&gt;=$Y$8,$Y$1,P174&gt;=$X$8,$X$1,P174&gt;=$W$8,$W$1,P174&lt;$W$2,$V$1),(IF(AND($N$2&gt;=$T$9,$N$2&lt;$U$9),_xlfn.IFS(P174&gt;=$AD$9,$AD$1,P174&gt;=$AC$9,$AC$1,P174&gt;=$AB$9,$AB$1,P174&gt;=$AA$9,$AA$1,P174&gt;=$Z$9,$Z$1,P174&gt;=$Y$9,$Y$1,P174&gt;=$X$9,$X$1,P174&gt;=$W$9,$W$1),$W$1))))))))))))))),IF(AND($N$2&gt;=$T$2,$N$2&lt;=$U$2),IF(P174&gt;=$W$2,$W$1,$V$1),IF(AND($N$2&gt;=$T$3,$N$2&lt;$U$3),IF(P174&gt;=$W$3,$W$1,$V$1),IF(AND($N$2&gt;=$T$4,$N$2&lt;$U$4),IF(P174&gt;=$W$4,$W$1,$V$1),IF(AND($N$2&gt;=$T$5,$N$2&lt;$U$5),IF(P174&gt;=$W$5,$W$1,$V$1),IF(AND($N$2&gt;=$T$6,$N$2&lt;$U$6),IF(P174&gt;=$W$6,$W$1,$V$1),IF(AND($N$2&gt;=$T$7,$N$2&lt;$U$7),IF(P174&gt;=$W$7,$W$1,$V$1),IF(AND($N$2&gt;=$T$8,$N$2&lt;$U$8),IF(P174&gt;=$W$8,$W$1,$V$1),IF(AND($N$2&gt;=$T$9,$N$2&lt;$U$9),IF(P174&gt;=$W$9,$W$1,$V$1),""))))))))),"")</f>
        <v>FD</v>
      </c>
      <c r="M174" s="9" t="e">
        <f t="array" aca="1" ref="M174" ca="1">IF(E174&lt;&gt;"",IF(AND(E174&lt;&gt;"GR",E174&gt;=40,J174&gt;=30),_xlfn.IFS(Q174&gt;=$AG$2,$AD$19,Q174&gt;=$AG$3,$AC$19,Q174&gt;=$AG$4,$AB$19,Q174&gt;=$AG$5,$AA$19,Q174&gt;=$AG$6,$Z$19,Q174&gt;=$AG$7,$Y$19,Q174&gt;=$AG$8,$X$19,Q174&gt;=$AG$9,$V$19),L174),"")</f>
        <v>#NAME?</v>
      </c>
      <c r="N174" s="9"/>
      <c r="O174" s="9"/>
      <c r="P174" s="9">
        <f t="shared" si="20"/>
        <v>39</v>
      </c>
      <c r="Q174" s="9">
        <f t="shared" si="21"/>
        <v>45</v>
      </c>
      <c r="R174" s="9">
        <f t="shared" si="22"/>
        <v>-1.0900000000000001</v>
      </c>
    </row>
    <row r="175" spans="1:18" x14ac:dyDescent="0.25">
      <c r="A175" s="3" t="s">
        <v>8</v>
      </c>
      <c r="B175" s="3">
        <v>174</v>
      </c>
      <c r="C175" s="3">
        <v>9</v>
      </c>
      <c r="D175" s="3">
        <v>28</v>
      </c>
      <c r="E175" s="3">
        <v>60</v>
      </c>
      <c r="F175" s="22">
        <f t="shared" si="23"/>
        <v>60</v>
      </c>
      <c r="G175" s="22">
        <f t="shared" si="24"/>
        <v>9</v>
      </c>
      <c r="H175" s="22">
        <f t="shared" si="25"/>
        <v>28</v>
      </c>
      <c r="I175" s="9">
        <f t="shared" si="26"/>
        <v>20.400000000000002</v>
      </c>
      <c r="J175" s="9">
        <f t="shared" si="18"/>
        <v>39.6</v>
      </c>
      <c r="K175" s="10">
        <f t="shared" si="19"/>
        <v>416.16000000000008</v>
      </c>
      <c r="L175" s="9" t="str">
        <f t="array" ref="L175">IF(D175&lt;&gt;"",IF(AND(H175&gt;=40,I175&gt;=30),IF(AND($N$2&gt;=$T$2,$N$2&lt;=$U$2),_xlfn.IFS(P175&gt;=$AD$2,$AD$1,P175&gt;=$AC$2,$AC$1,P175&gt;=$AB$2,$AB$1,P175&gt;=$AA$2,$AA$1,P175&gt;=$Z$2,$Z$1,P175&gt;=$Y$2,$Y$1,P175&gt;=$X$2,$X$1,P175&gt;=$W$2,$W$1,P175&lt;$W$2,$V$1),(IF(AND($N$2&gt;=$T$3,$N$2&lt;$U$3),_xlfn.IFS(P175&gt;=$AD$3,$AD$1,P175&gt;=$AC$3,$AC$1,P175&gt;=$AB$3,$AB$1,P175&gt;=$AA$3,$AA$1,P175&gt;=$Z$3,$Z$1,P175&gt;=$Y$3,$Y$1,P175&gt;=$X$3,$X$1,P175&gt;=$W$3,$W$1,P175&lt;$W$2,$V$1),(IF(AND($N$2&gt;=$T$4,$N$2&lt;$U$4),_xlfn.IFS(P175&gt;=$AD$4,$AD$1,P175&gt;=$AC$4,$AC$1,P175&gt;=$AB$4,$AB$1,P175&gt;=$AA$4,$AA$1,P175&gt;=$Z$4,$Z$1,P175&gt;=$Y$4,$Y$1,P175&gt;=$X$4,$X$1,P175&gt;=$W$4,$W$1,P175&lt;$W$2,$V$1),(IF(AND($N$2&gt;=$T$5,$N$2&lt;$U$5),_xlfn.IFS(P175&gt;=$AD$5,$AD$1,P175&gt;=$AC$5,$AC$1,P175&gt;=$AB$5,$AB$1,P175&gt;=$AA$5,$AA$1,P175&gt;=$Z$5,$Z$1,P175&gt;=$Y$5,$Y$1,P175&gt;=$X$5,$X$1,P175&gt;=$W$5,$W$1,P175&lt;$W$2,$V$1),(IF(AND($N$2&gt;=$T$6,$N$2&lt;$U$6),_xlfn.IFS(P175&gt;=$AD$6,$AD$1,P175&gt;=$AC$6,$AC$1,P175&gt;=$AB$6,$AB$1,P175&gt;=$AA$6,$AA$1,P175&gt;=$Z$6,$Z$1,P175&gt;=$Y$6,$Y$1,P175&gt;=$X$6,$X$1,P175&gt;=$W$6,$W$1,P175&lt;$W$2,$V$1),(IF(AND($N$2&gt;=$T$7,$N$2&lt;$U$7),_xlfn.IFS(P175&gt;=$AD$7,$AD$1,P175&gt;=$AC$7,$AC$1,P175&gt;=$AB$7,$AB$1,P175&gt;=$AA$7,$AA$1,P175&gt;=$Z$7,$Z$1,P175&gt;=$Y$7,$Y$1,P175&gt;=$X$7,$X$1,P175&gt;=$W$7,$W$1,P175&lt;$W$2,$V$1),(IF(AND($N$2&gt;=$T$8,$N$2&lt;$U$8),_xlfn.IFS(P175&gt;=$AD$8,$AD$1,P175&gt;=$AC$8,$AC$1,P175&gt;=$AB$8,$AB$1,P175&gt;=$AA$8,$AA$1,P175&gt;=$Z$8,$Z$1,P175&gt;=$Y$8,$Y$1,P175&gt;=$X$8,$X$1,P175&gt;=$W$8,$W$1,P175&lt;$W$2,$V$1),(IF(AND($N$2&gt;=$T$9,$N$2&lt;$U$9),_xlfn.IFS(P175&gt;=$AD$9,$AD$1,P175&gt;=$AC$9,$AC$1,P175&gt;=$AB$9,$AB$1,P175&gt;=$AA$9,$AA$1,P175&gt;=$Z$9,$Z$1,P175&gt;=$Y$9,$Y$1,P175&gt;=$X$9,$X$1,P175&gt;=$W$9,$W$1),$W$1))))))))))))))),IF(AND($N$2&gt;=$T$2,$N$2&lt;=$U$2),IF(P175&gt;=$W$2,$W$1,$V$1),IF(AND($N$2&gt;=$T$3,$N$2&lt;$U$3),IF(P175&gt;=$W$3,$W$1,$V$1),IF(AND($N$2&gt;=$T$4,$N$2&lt;$U$4),IF(P175&gt;=$W$4,$W$1,$V$1),IF(AND($N$2&gt;=$T$5,$N$2&lt;$U$5),IF(P175&gt;=$W$5,$W$1,$V$1),IF(AND($N$2&gt;=$T$6,$N$2&lt;$U$6),IF(P175&gt;=$W$6,$W$1,$V$1),IF(AND($N$2&gt;=$T$7,$N$2&lt;$U$7),IF(P175&gt;=$W$7,$W$1,$V$1),IF(AND($N$2&gt;=$T$8,$N$2&lt;$U$8),IF(P175&gt;=$W$8,$W$1,$V$1),IF(AND($N$2&gt;=$T$9,$N$2&lt;$U$9),IF(P175&gt;=$W$9,$W$1,$V$1),""))))))))),"")</f>
        <v>FF</v>
      </c>
      <c r="M175" s="9" t="e">
        <f t="array" aca="1" ref="M175" ca="1">IF(E175&lt;&gt;"",IF(AND(E175&lt;&gt;"GR",E175&gt;=40,J175&gt;=30),_xlfn.IFS(Q175&gt;=$AG$2,$AD$19,Q175&gt;=$AG$3,$AC$19,Q175&gt;=$AG$4,$AB$19,Q175&gt;=$AG$5,$AA$19,Q175&gt;=$AG$6,$Z$19,Q175&gt;=$AG$7,$Y$19,Q175&gt;=$AG$8,$X$19,Q175&gt;=$AG$9,$V$19),L175),"")</f>
        <v>#NAME?</v>
      </c>
      <c r="N175" s="9"/>
      <c r="O175" s="9"/>
      <c r="P175" s="9">
        <f t="shared" si="20"/>
        <v>32</v>
      </c>
      <c r="Q175" s="9">
        <f t="shared" si="21"/>
        <v>45</v>
      </c>
      <c r="R175" s="9">
        <f t="shared" si="22"/>
        <v>-1.81</v>
      </c>
    </row>
    <row r="176" spans="1:18" x14ac:dyDescent="0.25">
      <c r="A176" s="3" t="s">
        <v>8</v>
      </c>
      <c r="B176" s="3">
        <v>175</v>
      </c>
      <c r="C176" s="3">
        <v>27</v>
      </c>
      <c r="D176" s="3">
        <v>48</v>
      </c>
      <c r="E176" s="3" t="s">
        <v>34</v>
      </c>
      <c r="F176" s="22">
        <f t="shared" si="23"/>
        <v>48</v>
      </c>
      <c r="G176" s="22">
        <f t="shared" si="24"/>
        <v>27</v>
      </c>
      <c r="H176" s="22">
        <f t="shared" si="25"/>
        <v>48</v>
      </c>
      <c r="I176" s="9">
        <f t="shared" si="26"/>
        <v>39.599999999999994</v>
      </c>
      <c r="J176" s="9">
        <f t="shared" si="18"/>
        <v>39.6</v>
      </c>
      <c r="K176" s="10">
        <f t="shared" si="19"/>
        <v>1568.1599999999996</v>
      </c>
      <c r="L176" s="9" t="e">
        <f t="array" aca="1" ref="L176" ca="1">IF(D176&lt;&gt;"",IF(AND(H176&gt;=40,I176&gt;=30),IF(AND($N$2&gt;=$T$2,$N$2&lt;=$U$2),_xlfn.IFS(P176&gt;=$AD$2,$AD$1,P176&gt;=$AC$2,$AC$1,P176&gt;=$AB$2,$AB$1,P176&gt;=$AA$2,$AA$1,P176&gt;=$Z$2,$Z$1,P176&gt;=$Y$2,$Y$1,P176&gt;=$X$2,$X$1,P176&gt;=$W$2,$W$1,P176&lt;$W$2,$V$1),(IF(AND($N$2&gt;=$T$3,$N$2&lt;$U$3),_xlfn.IFS(P176&gt;=$AD$3,$AD$1,P176&gt;=$AC$3,$AC$1,P176&gt;=$AB$3,$AB$1,P176&gt;=$AA$3,$AA$1,P176&gt;=$Z$3,$Z$1,P176&gt;=$Y$3,$Y$1,P176&gt;=$X$3,$X$1,P176&gt;=$W$3,$W$1,P176&lt;$W$2,$V$1),(IF(AND($N$2&gt;=$T$4,$N$2&lt;$U$4),_xlfn.IFS(P176&gt;=$AD$4,$AD$1,P176&gt;=$AC$4,$AC$1,P176&gt;=$AB$4,$AB$1,P176&gt;=$AA$4,$AA$1,P176&gt;=$Z$4,$Z$1,P176&gt;=$Y$4,$Y$1,P176&gt;=$X$4,$X$1,P176&gt;=$W$4,$W$1,P176&lt;$W$2,$V$1),(IF(AND($N$2&gt;=$T$5,$N$2&lt;$U$5),_xlfn.IFS(P176&gt;=$AD$5,$AD$1,P176&gt;=$AC$5,$AC$1,P176&gt;=$AB$5,$AB$1,P176&gt;=$AA$5,$AA$1,P176&gt;=$Z$5,$Z$1,P176&gt;=$Y$5,$Y$1,P176&gt;=$X$5,$X$1,P176&gt;=$W$5,$W$1,P176&lt;$W$2,$V$1),(IF(AND($N$2&gt;=$T$6,$N$2&lt;$U$6),_xlfn.IFS(P176&gt;=$AD$6,$AD$1,P176&gt;=$AC$6,$AC$1,P176&gt;=$AB$6,$AB$1,P176&gt;=$AA$6,$AA$1,P176&gt;=$Z$6,$Z$1,P176&gt;=$Y$6,$Y$1,P176&gt;=$X$6,$X$1,P176&gt;=$W$6,$W$1,P176&lt;$W$2,$V$1),(IF(AND($N$2&gt;=$T$7,$N$2&lt;$U$7),_xlfn.IFS(P176&gt;=$AD$7,$AD$1,P176&gt;=$AC$7,$AC$1,P176&gt;=$AB$7,$AB$1,P176&gt;=$AA$7,$AA$1,P176&gt;=$Z$7,$Z$1,P176&gt;=$Y$7,$Y$1,P176&gt;=$X$7,$X$1,P176&gt;=$W$7,$W$1,P176&lt;$W$2,$V$1),(IF(AND($N$2&gt;=$T$8,$N$2&lt;$U$8),_xlfn.IFS(P176&gt;=$AD$8,$AD$1,P176&gt;=$AC$8,$AC$1,P176&gt;=$AB$8,$AB$1,P176&gt;=$AA$8,$AA$1,P176&gt;=$Z$8,$Z$1,P176&gt;=$Y$8,$Y$1,P176&gt;=$X$8,$X$1,P176&gt;=$W$8,$W$1,P176&lt;$W$2,$V$1),(IF(AND($N$2&gt;=$T$9,$N$2&lt;$U$9),_xlfn.IFS(P176&gt;=$AD$9,$AD$1,P176&gt;=$AC$9,$AC$1,P176&gt;=$AB$9,$AB$1,P176&gt;=$AA$9,$AA$1,P176&gt;=$Z$9,$Z$1,P176&gt;=$Y$9,$Y$1,P176&gt;=$X$9,$X$1,P176&gt;=$W$9,$W$1),$W$1))))))))))))))),IF(AND($N$2&gt;=$T$2,$N$2&lt;=$U$2),IF(P176&gt;=$W$2,$W$1,$V$1),IF(AND($N$2&gt;=$T$3,$N$2&lt;$U$3),IF(P176&gt;=$W$3,$W$1,$V$1),IF(AND($N$2&gt;=$T$4,$N$2&lt;$U$4),IF(P176&gt;=$W$4,$W$1,$V$1),IF(AND($N$2&gt;=$T$5,$N$2&lt;$U$5),IF(P176&gt;=$W$5,$W$1,$V$1),IF(AND($N$2&gt;=$T$6,$N$2&lt;$U$6),IF(P176&gt;=$W$6,$W$1,$V$1),IF(AND($N$2&gt;=$T$7,$N$2&lt;$U$7),IF(P176&gt;=$W$7,$W$1,$V$1),IF(AND($N$2&gt;=$T$8,$N$2&lt;$U$8),IF(P176&gt;=$W$8,$W$1,$V$1),IF(AND($N$2&gt;=$T$9,$N$2&lt;$U$9),IF(P176&gt;=$W$9,$W$1,$V$1),""))))))))),"")</f>
        <v>#NAME?</v>
      </c>
      <c r="M176" s="9" t="e">
        <f t="array" aca="1" ref="M176" ca="1">IF(E176&lt;&gt;"",IF(AND(E176&lt;&gt;"GR",E176&gt;=40,J176&gt;=30),_xlfn.IFS(Q176&gt;=$AG$2,$AD$19,Q176&gt;=$AG$3,$AC$19,Q176&gt;=$AG$4,$AB$19,Q176&gt;=$AG$5,$AA$19,Q176&gt;=$AG$6,$Z$19,Q176&gt;=$AG$7,$Y$19,Q176&gt;=$AG$8,$X$19,Q176&gt;=$AG$9,$V$19),L176),"")</f>
        <v>#NAME?</v>
      </c>
      <c r="N176" s="9"/>
      <c r="O176" s="9"/>
      <c r="P176" s="9">
        <f t="shared" si="20"/>
        <v>45</v>
      </c>
      <c r="Q176" s="9">
        <f t="shared" si="21"/>
        <v>45</v>
      </c>
      <c r="R176" s="9">
        <f t="shared" si="22"/>
        <v>-0.49</v>
      </c>
    </row>
    <row r="177" spans="1:18" x14ac:dyDescent="0.25">
      <c r="A177" s="3" t="s">
        <v>8</v>
      </c>
      <c r="B177" s="3">
        <v>176</v>
      </c>
      <c r="C177" s="3">
        <v>31</v>
      </c>
      <c r="D177" s="3">
        <v>45</v>
      </c>
      <c r="E177" s="3" t="s">
        <v>34</v>
      </c>
      <c r="F177" s="22">
        <f t="shared" si="23"/>
        <v>45</v>
      </c>
      <c r="G177" s="22">
        <f t="shared" si="24"/>
        <v>31</v>
      </c>
      <c r="H177" s="22">
        <f t="shared" si="25"/>
        <v>45</v>
      </c>
      <c r="I177" s="9">
        <f t="shared" si="26"/>
        <v>39.4</v>
      </c>
      <c r="J177" s="9">
        <f t="shared" si="18"/>
        <v>39.4</v>
      </c>
      <c r="K177" s="10">
        <f t="shared" si="19"/>
        <v>1552.36</v>
      </c>
      <c r="L177" s="9" t="e">
        <f t="array" aca="1" ref="L177" ca="1">IF(D177&lt;&gt;"",IF(AND(H177&gt;=40,I177&gt;=30),IF(AND($N$2&gt;=$T$2,$N$2&lt;=$U$2),_xlfn.IFS(P177&gt;=$AD$2,$AD$1,P177&gt;=$AC$2,$AC$1,P177&gt;=$AB$2,$AB$1,P177&gt;=$AA$2,$AA$1,P177&gt;=$Z$2,$Z$1,P177&gt;=$Y$2,$Y$1,P177&gt;=$X$2,$X$1,P177&gt;=$W$2,$W$1,P177&lt;$W$2,$V$1),(IF(AND($N$2&gt;=$T$3,$N$2&lt;$U$3),_xlfn.IFS(P177&gt;=$AD$3,$AD$1,P177&gt;=$AC$3,$AC$1,P177&gt;=$AB$3,$AB$1,P177&gt;=$AA$3,$AA$1,P177&gt;=$Z$3,$Z$1,P177&gt;=$Y$3,$Y$1,P177&gt;=$X$3,$X$1,P177&gt;=$W$3,$W$1,P177&lt;$W$2,$V$1),(IF(AND($N$2&gt;=$T$4,$N$2&lt;$U$4),_xlfn.IFS(P177&gt;=$AD$4,$AD$1,P177&gt;=$AC$4,$AC$1,P177&gt;=$AB$4,$AB$1,P177&gt;=$AA$4,$AA$1,P177&gt;=$Z$4,$Z$1,P177&gt;=$Y$4,$Y$1,P177&gt;=$X$4,$X$1,P177&gt;=$W$4,$W$1,P177&lt;$W$2,$V$1),(IF(AND($N$2&gt;=$T$5,$N$2&lt;$U$5),_xlfn.IFS(P177&gt;=$AD$5,$AD$1,P177&gt;=$AC$5,$AC$1,P177&gt;=$AB$5,$AB$1,P177&gt;=$AA$5,$AA$1,P177&gt;=$Z$5,$Z$1,P177&gt;=$Y$5,$Y$1,P177&gt;=$X$5,$X$1,P177&gt;=$W$5,$W$1,P177&lt;$W$2,$V$1),(IF(AND($N$2&gt;=$T$6,$N$2&lt;$U$6),_xlfn.IFS(P177&gt;=$AD$6,$AD$1,P177&gt;=$AC$6,$AC$1,P177&gt;=$AB$6,$AB$1,P177&gt;=$AA$6,$AA$1,P177&gt;=$Z$6,$Z$1,P177&gt;=$Y$6,$Y$1,P177&gt;=$X$6,$X$1,P177&gt;=$W$6,$W$1,P177&lt;$W$2,$V$1),(IF(AND($N$2&gt;=$T$7,$N$2&lt;$U$7),_xlfn.IFS(P177&gt;=$AD$7,$AD$1,P177&gt;=$AC$7,$AC$1,P177&gt;=$AB$7,$AB$1,P177&gt;=$AA$7,$AA$1,P177&gt;=$Z$7,$Z$1,P177&gt;=$Y$7,$Y$1,P177&gt;=$X$7,$X$1,P177&gt;=$W$7,$W$1,P177&lt;$W$2,$V$1),(IF(AND($N$2&gt;=$T$8,$N$2&lt;$U$8),_xlfn.IFS(P177&gt;=$AD$8,$AD$1,P177&gt;=$AC$8,$AC$1,P177&gt;=$AB$8,$AB$1,P177&gt;=$AA$8,$AA$1,P177&gt;=$Z$8,$Z$1,P177&gt;=$Y$8,$Y$1,P177&gt;=$X$8,$X$1,P177&gt;=$W$8,$W$1,P177&lt;$W$2,$V$1),(IF(AND($N$2&gt;=$T$9,$N$2&lt;$U$9),_xlfn.IFS(P177&gt;=$AD$9,$AD$1,P177&gt;=$AC$9,$AC$1,P177&gt;=$AB$9,$AB$1,P177&gt;=$AA$9,$AA$1,P177&gt;=$Z$9,$Z$1,P177&gt;=$Y$9,$Y$1,P177&gt;=$X$9,$X$1,P177&gt;=$W$9,$W$1),$W$1))))))))))))))),IF(AND($N$2&gt;=$T$2,$N$2&lt;=$U$2),IF(P177&gt;=$W$2,$W$1,$V$1),IF(AND($N$2&gt;=$T$3,$N$2&lt;$U$3),IF(P177&gt;=$W$3,$W$1,$V$1),IF(AND($N$2&gt;=$T$4,$N$2&lt;$U$4),IF(P177&gt;=$W$4,$W$1,$V$1),IF(AND($N$2&gt;=$T$5,$N$2&lt;$U$5),IF(P177&gt;=$W$5,$W$1,$V$1),IF(AND($N$2&gt;=$T$6,$N$2&lt;$U$6),IF(P177&gt;=$W$6,$W$1,$V$1),IF(AND($N$2&gt;=$T$7,$N$2&lt;$U$7),IF(P177&gt;=$W$7,$W$1,$V$1),IF(AND($N$2&gt;=$T$8,$N$2&lt;$U$8),IF(P177&gt;=$W$8,$W$1,$V$1),IF(AND($N$2&gt;=$T$9,$N$2&lt;$U$9),IF(P177&gt;=$W$9,$W$1,$V$1),""))))))))),"")</f>
        <v>#NAME?</v>
      </c>
      <c r="M177" s="9" t="e">
        <f t="array" aca="1" ref="M177" ca="1">IF(E177&lt;&gt;"",IF(AND(E177&lt;&gt;"GR",E177&gt;=40,J177&gt;=30),_xlfn.IFS(Q177&gt;=$AG$2,$AD$19,Q177&gt;=$AG$3,$AC$19,Q177&gt;=$AG$4,$AB$19,Q177&gt;=$AG$5,$AA$19,Q177&gt;=$AG$6,$Z$19,Q177&gt;=$AG$7,$Y$19,Q177&gt;=$AG$8,$X$19,Q177&gt;=$AG$9,$V$19),L177),"")</f>
        <v>#NAME?</v>
      </c>
      <c r="N177" s="9"/>
      <c r="O177" s="9"/>
      <c r="P177" s="9">
        <f t="shared" si="20"/>
        <v>45</v>
      </c>
      <c r="Q177" s="9">
        <f t="shared" si="21"/>
        <v>45</v>
      </c>
      <c r="R177" s="9">
        <f t="shared" si="22"/>
        <v>-0.5</v>
      </c>
    </row>
    <row r="178" spans="1:18" x14ac:dyDescent="0.25">
      <c r="A178" s="3" t="s">
        <v>8</v>
      </c>
      <c r="B178" s="3">
        <v>177</v>
      </c>
      <c r="C178" s="3">
        <v>17</v>
      </c>
      <c r="D178" s="3">
        <v>54</v>
      </c>
      <c r="E178" s="3" t="s">
        <v>34</v>
      </c>
      <c r="F178" s="22">
        <f t="shared" si="23"/>
        <v>54</v>
      </c>
      <c r="G178" s="22">
        <f t="shared" si="24"/>
        <v>17</v>
      </c>
      <c r="H178" s="22">
        <f t="shared" si="25"/>
        <v>54</v>
      </c>
      <c r="I178" s="9">
        <f t="shared" si="26"/>
        <v>39.200000000000003</v>
      </c>
      <c r="J178" s="9">
        <f t="shared" si="18"/>
        <v>39.200000000000003</v>
      </c>
      <c r="K178" s="10">
        <f t="shared" si="19"/>
        <v>1536.6400000000003</v>
      </c>
      <c r="L178" s="9" t="e">
        <f t="array" aca="1" ref="L178" ca="1">IF(D178&lt;&gt;"",IF(AND(H178&gt;=40,I178&gt;=30),IF(AND($N$2&gt;=$T$2,$N$2&lt;=$U$2),_xlfn.IFS(P178&gt;=$AD$2,$AD$1,P178&gt;=$AC$2,$AC$1,P178&gt;=$AB$2,$AB$1,P178&gt;=$AA$2,$AA$1,P178&gt;=$Z$2,$Z$1,P178&gt;=$Y$2,$Y$1,P178&gt;=$X$2,$X$1,P178&gt;=$W$2,$W$1,P178&lt;$W$2,$V$1),(IF(AND($N$2&gt;=$T$3,$N$2&lt;$U$3),_xlfn.IFS(P178&gt;=$AD$3,$AD$1,P178&gt;=$AC$3,$AC$1,P178&gt;=$AB$3,$AB$1,P178&gt;=$AA$3,$AA$1,P178&gt;=$Z$3,$Z$1,P178&gt;=$Y$3,$Y$1,P178&gt;=$X$3,$X$1,P178&gt;=$W$3,$W$1,P178&lt;$W$2,$V$1),(IF(AND($N$2&gt;=$T$4,$N$2&lt;$U$4),_xlfn.IFS(P178&gt;=$AD$4,$AD$1,P178&gt;=$AC$4,$AC$1,P178&gt;=$AB$4,$AB$1,P178&gt;=$AA$4,$AA$1,P178&gt;=$Z$4,$Z$1,P178&gt;=$Y$4,$Y$1,P178&gt;=$X$4,$X$1,P178&gt;=$W$4,$W$1,P178&lt;$W$2,$V$1),(IF(AND($N$2&gt;=$T$5,$N$2&lt;$U$5),_xlfn.IFS(P178&gt;=$AD$5,$AD$1,P178&gt;=$AC$5,$AC$1,P178&gt;=$AB$5,$AB$1,P178&gt;=$AA$5,$AA$1,P178&gt;=$Z$5,$Z$1,P178&gt;=$Y$5,$Y$1,P178&gt;=$X$5,$X$1,P178&gt;=$W$5,$W$1,P178&lt;$W$2,$V$1),(IF(AND($N$2&gt;=$T$6,$N$2&lt;$U$6),_xlfn.IFS(P178&gt;=$AD$6,$AD$1,P178&gt;=$AC$6,$AC$1,P178&gt;=$AB$6,$AB$1,P178&gt;=$AA$6,$AA$1,P178&gt;=$Z$6,$Z$1,P178&gt;=$Y$6,$Y$1,P178&gt;=$X$6,$X$1,P178&gt;=$W$6,$W$1,P178&lt;$W$2,$V$1),(IF(AND($N$2&gt;=$T$7,$N$2&lt;$U$7),_xlfn.IFS(P178&gt;=$AD$7,$AD$1,P178&gt;=$AC$7,$AC$1,P178&gt;=$AB$7,$AB$1,P178&gt;=$AA$7,$AA$1,P178&gt;=$Z$7,$Z$1,P178&gt;=$Y$7,$Y$1,P178&gt;=$X$7,$X$1,P178&gt;=$W$7,$W$1,P178&lt;$W$2,$V$1),(IF(AND($N$2&gt;=$T$8,$N$2&lt;$U$8),_xlfn.IFS(P178&gt;=$AD$8,$AD$1,P178&gt;=$AC$8,$AC$1,P178&gt;=$AB$8,$AB$1,P178&gt;=$AA$8,$AA$1,P178&gt;=$Z$8,$Z$1,P178&gt;=$Y$8,$Y$1,P178&gt;=$X$8,$X$1,P178&gt;=$W$8,$W$1,P178&lt;$W$2,$V$1),(IF(AND($N$2&gt;=$T$9,$N$2&lt;$U$9),_xlfn.IFS(P178&gt;=$AD$9,$AD$1,P178&gt;=$AC$9,$AC$1,P178&gt;=$AB$9,$AB$1,P178&gt;=$AA$9,$AA$1,P178&gt;=$Z$9,$Z$1,P178&gt;=$Y$9,$Y$1,P178&gt;=$X$9,$X$1,P178&gt;=$W$9,$W$1),$W$1))))))))))))))),IF(AND($N$2&gt;=$T$2,$N$2&lt;=$U$2),IF(P178&gt;=$W$2,$W$1,$V$1),IF(AND($N$2&gt;=$T$3,$N$2&lt;$U$3),IF(P178&gt;=$W$3,$W$1,$V$1),IF(AND($N$2&gt;=$T$4,$N$2&lt;$U$4),IF(P178&gt;=$W$4,$W$1,$V$1),IF(AND($N$2&gt;=$T$5,$N$2&lt;$U$5),IF(P178&gt;=$W$5,$W$1,$V$1),IF(AND($N$2&gt;=$T$6,$N$2&lt;$U$6),IF(P178&gt;=$W$6,$W$1,$V$1),IF(AND($N$2&gt;=$T$7,$N$2&lt;$U$7),IF(P178&gt;=$W$7,$W$1,$V$1),IF(AND($N$2&gt;=$T$8,$N$2&lt;$U$8),IF(P178&gt;=$W$8,$W$1,$V$1),IF(AND($N$2&gt;=$T$9,$N$2&lt;$U$9),IF(P178&gt;=$W$9,$W$1,$V$1),""))))))))),"")</f>
        <v>#NAME?</v>
      </c>
      <c r="M178" s="9" t="e">
        <f t="array" aca="1" ref="M178" ca="1">IF(E178&lt;&gt;"",IF(AND(E178&lt;&gt;"GR",E178&gt;=40,J178&gt;=30),_xlfn.IFS(Q178&gt;=$AG$2,$AD$19,Q178&gt;=$AG$3,$AC$19,Q178&gt;=$AG$4,$AB$19,Q178&gt;=$AG$5,$AA$19,Q178&gt;=$AG$6,$Z$19,Q178&gt;=$AG$7,$Y$19,Q178&gt;=$AG$8,$X$19,Q178&gt;=$AG$9,$V$19),L178),"")</f>
        <v>#NAME?</v>
      </c>
      <c r="N178" s="9"/>
      <c r="O178" s="9"/>
      <c r="P178" s="9">
        <f t="shared" si="20"/>
        <v>45</v>
      </c>
      <c r="Q178" s="9">
        <f t="shared" si="21"/>
        <v>45</v>
      </c>
      <c r="R178" s="9">
        <f t="shared" si="22"/>
        <v>-0.52</v>
      </c>
    </row>
    <row r="179" spans="1:18" x14ac:dyDescent="0.25">
      <c r="A179" s="3" t="s">
        <v>8</v>
      </c>
      <c r="B179" s="3">
        <v>178</v>
      </c>
      <c r="C179" s="3">
        <v>30</v>
      </c>
      <c r="D179" s="3">
        <v>25</v>
      </c>
      <c r="E179" s="3">
        <v>45</v>
      </c>
      <c r="F179" s="22">
        <f t="shared" si="23"/>
        <v>45</v>
      </c>
      <c r="G179" s="22">
        <f t="shared" si="24"/>
        <v>30</v>
      </c>
      <c r="H179" s="22">
        <f t="shared" si="25"/>
        <v>25</v>
      </c>
      <c r="I179" s="9">
        <f t="shared" si="26"/>
        <v>27</v>
      </c>
      <c r="J179" s="9">
        <f t="shared" si="18"/>
        <v>39</v>
      </c>
      <c r="K179" s="10">
        <f t="shared" si="19"/>
        <v>729</v>
      </c>
      <c r="L179" s="9" t="str">
        <f t="array" ref="L179">IF(D179&lt;&gt;"",IF(AND(H179&gt;=40,I179&gt;=30),IF(AND($N$2&gt;=$T$2,$N$2&lt;=$U$2),_xlfn.IFS(P179&gt;=$AD$2,$AD$1,P179&gt;=$AC$2,$AC$1,P179&gt;=$AB$2,$AB$1,P179&gt;=$AA$2,$AA$1,P179&gt;=$Z$2,$Z$1,P179&gt;=$Y$2,$Y$1,P179&gt;=$X$2,$X$1,P179&gt;=$W$2,$W$1,P179&lt;$W$2,$V$1),(IF(AND($N$2&gt;=$T$3,$N$2&lt;$U$3),_xlfn.IFS(P179&gt;=$AD$3,$AD$1,P179&gt;=$AC$3,$AC$1,P179&gt;=$AB$3,$AB$1,P179&gt;=$AA$3,$AA$1,P179&gt;=$Z$3,$Z$1,P179&gt;=$Y$3,$Y$1,P179&gt;=$X$3,$X$1,P179&gt;=$W$3,$W$1,P179&lt;$W$2,$V$1),(IF(AND($N$2&gt;=$T$4,$N$2&lt;$U$4),_xlfn.IFS(P179&gt;=$AD$4,$AD$1,P179&gt;=$AC$4,$AC$1,P179&gt;=$AB$4,$AB$1,P179&gt;=$AA$4,$AA$1,P179&gt;=$Z$4,$Z$1,P179&gt;=$Y$4,$Y$1,P179&gt;=$X$4,$X$1,P179&gt;=$W$4,$W$1,P179&lt;$W$2,$V$1),(IF(AND($N$2&gt;=$T$5,$N$2&lt;$U$5),_xlfn.IFS(P179&gt;=$AD$5,$AD$1,P179&gt;=$AC$5,$AC$1,P179&gt;=$AB$5,$AB$1,P179&gt;=$AA$5,$AA$1,P179&gt;=$Z$5,$Z$1,P179&gt;=$Y$5,$Y$1,P179&gt;=$X$5,$X$1,P179&gt;=$W$5,$W$1,P179&lt;$W$2,$V$1),(IF(AND($N$2&gt;=$T$6,$N$2&lt;$U$6),_xlfn.IFS(P179&gt;=$AD$6,$AD$1,P179&gt;=$AC$6,$AC$1,P179&gt;=$AB$6,$AB$1,P179&gt;=$AA$6,$AA$1,P179&gt;=$Z$6,$Z$1,P179&gt;=$Y$6,$Y$1,P179&gt;=$X$6,$X$1,P179&gt;=$W$6,$W$1,P179&lt;$W$2,$V$1),(IF(AND($N$2&gt;=$T$7,$N$2&lt;$U$7),_xlfn.IFS(P179&gt;=$AD$7,$AD$1,P179&gt;=$AC$7,$AC$1,P179&gt;=$AB$7,$AB$1,P179&gt;=$AA$7,$AA$1,P179&gt;=$Z$7,$Z$1,P179&gt;=$Y$7,$Y$1,P179&gt;=$X$7,$X$1,P179&gt;=$W$7,$W$1,P179&lt;$W$2,$V$1),(IF(AND($N$2&gt;=$T$8,$N$2&lt;$U$8),_xlfn.IFS(P179&gt;=$AD$8,$AD$1,P179&gt;=$AC$8,$AC$1,P179&gt;=$AB$8,$AB$1,P179&gt;=$AA$8,$AA$1,P179&gt;=$Z$8,$Z$1,P179&gt;=$Y$8,$Y$1,P179&gt;=$X$8,$X$1,P179&gt;=$W$8,$W$1,P179&lt;$W$2,$V$1),(IF(AND($N$2&gt;=$T$9,$N$2&lt;$U$9),_xlfn.IFS(P179&gt;=$AD$9,$AD$1,P179&gt;=$AC$9,$AC$1,P179&gt;=$AB$9,$AB$1,P179&gt;=$AA$9,$AA$1,P179&gt;=$Z$9,$Z$1,P179&gt;=$Y$9,$Y$1,P179&gt;=$X$9,$X$1,P179&gt;=$W$9,$W$1),$W$1))))))))))))))),IF(AND($N$2&gt;=$T$2,$N$2&lt;=$U$2),IF(P179&gt;=$W$2,$W$1,$V$1),IF(AND($N$2&gt;=$T$3,$N$2&lt;$U$3),IF(P179&gt;=$W$3,$W$1,$V$1),IF(AND($N$2&gt;=$T$4,$N$2&lt;$U$4),IF(P179&gt;=$W$4,$W$1,$V$1),IF(AND($N$2&gt;=$T$5,$N$2&lt;$U$5),IF(P179&gt;=$W$5,$W$1,$V$1),IF(AND($N$2&gt;=$T$6,$N$2&lt;$U$6),IF(P179&gt;=$W$6,$W$1,$V$1),IF(AND($N$2&gt;=$T$7,$N$2&lt;$U$7),IF(P179&gt;=$W$7,$W$1,$V$1),IF(AND($N$2&gt;=$T$8,$N$2&lt;$U$8),IF(P179&gt;=$W$8,$W$1,$V$1),IF(AND($N$2&gt;=$T$9,$N$2&lt;$U$9),IF(P179&gt;=$W$9,$W$1,$V$1),""))))))))),"")</f>
        <v>FD</v>
      </c>
      <c r="M179" s="9" t="e">
        <f t="array" aca="1" ref="M179" ca="1">IF(E179&lt;&gt;"",IF(AND(E179&lt;&gt;"GR",E179&gt;=40,J179&gt;=30),_xlfn.IFS(Q179&gt;=$AG$2,$AD$19,Q179&gt;=$AG$3,$AC$19,Q179&gt;=$AG$4,$AB$19,Q179&gt;=$AG$5,$AA$19,Q179&gt;=$AG$6,$Z$19,Q179&gt;=$AG$7,$Y$19,Q179&gt;=$AG$8,$X$19,Q179&gt;=$AG$9,$V$19),L179),"")</f>
        <v>#NAME?</v>
      </c>
      <c r="N179" s="9"/>
      <c r="O179" s="9"/>
      <c r="P179" s="9">
        <f t="shared" si="20"/>
        <v>36</v>
      </c>
      <c r="Q179" s="9">
        <f t="shared" si="21"/>
        <v>45</v>
      </c>
      <c r="R179" s="9">
        <f t="shared" si="22"/>
        <v>-1.35</v>
      </c>
    </row>
    <row r="180" spans="1:18" x14ac:dyDescent="0.25">
      <c r="A180" s="3" t="s">
        <v>8</v>
      </c>
      <c r="B180" s="3">
        <v>179</v>
      </c>
      <c r="C180" s="3">
        <v>25</v>
      </c>
      <c r="D180" s="3">
        <v>48</v>
      </c>
      <c r="E180" s="3" t="s">
        <v>34</v>
      </c>
      <c r="F180" s="22">
        <f t="shared" si="23"/>
        <v>48</v>
      </c>
      <c r="G180" s="22">
        <f t="shared" si="24"/>
        <v>25</v>
      </c>
      <c r="H180" s="22">
        <f t="shared" si="25"/>
        <v>48</v>
      </c>
      <c r="I180" s="9">
        <f t="shared" si="26"/>
        <v>38.799999999999997</v>
      </c>
      <c r="J180" s="9">
        <f t="shared" si="18"/>
        <v>38.799999999999997</v>
      </c>
      <c r="K180" s="10">
        <f t="shared" si="19"/>
        <v>1505.4399999999998</v>
      </c>
      <c r="L180" s="9" t="e">
        <f t="array" aca="1" ref="L180" ca="1">IF(D180&lt;&gt;"",IF(AND(H180&gt;=40,I180&gt;=30),IF(AND($N$2&gt;=$T$2,$N$2&lt;=$U$2),_xlfn.IFS(P180&gt;=$AD$2,$AD$1,P180&gt;=$AC$2,$AC$1,P180&gt;=$AB$2,$AB$1,P180&gt;=$AA$2,$AA$1,P180&gt;=$Z$2,$Z$1,P180&gt;=$Y$2,$Y$1,P180&gt;=$X$2,$X$1,P180&gt;=$W$2,$W$1,P180&lt;$W$2,$V$1),(IF(AND($N$2&gt;=$T$3,$N$2&lt;$U$3),_xlfn.IFS(P180&gt;=$AD$3,$AD$1,P180&gt;=$AC$3,$AC$1,P180&gt;=$AB$3,$AB$1,P180&gt;=$AA$3,$AA$1,P180&gt;=$Z$3,$Z$1,P180&gt;=$Y$3,$Y$1,P180&gt;=$X$3,$X$1,P180&gt;=$W$3,$W$1,P180&lt;$W$2,$V$1),(IF(AND($N$2&gt;=$T$4,$N$2&lt;$U$4),_xlfn.IFS(P180&gt;=$AD$4,$AD$1,P180&gt;=$AC$4,$AC$1,P180&gt;=$AB$4,$AB$1,P180&gt;=$AA$4,$AA$1,P180&gt;=$Z$4,$Z$1,P180&gt;=$Y$4,$Y$1,P180&gt;=$X$4,$X$1,P180&gt;=$W$4,$W$1,P180&lt;$W$2,$V$1),(IF(AND($N$2&gt;=$T$5,$N$2&lt;$U$5),_xlfn.IFS(P180&gt;=$AD$5,$AD$1,P180&gt;=$AC$5,$AC$1,P180&gt;=$AB$5,$AB$1,P180&gt;=$AA$5,$AA$1,P180&gt;=$Z$5,$Z$1,P180&gt;=$Y$5,$Y$1,P180&gt;=$X$5,$X$1,P180&gt;=$W$5,$W$1,P180&lt;$W$2,$V$1),(IF(AND($N$2&gt;=$T$6,$N$2&lt;$U$6),_xlfn.IFS(P180&gt;=$AD$6,$AD$1,P180&gt;=$AC$6,$AC$1,P180&gt;=$AB$6,$AB$1,P180&gt;=$AA$6,$AA$1,P180&gt;=$Z$6,$Z$1,P180&gt;=$Y$6,$Y$1,P180&gt;=$X$6,$X$1,P180&gt;=$W$6,$W$1,P180&lt;$W$2,$V$1),(IF(AND($N$2&gt;=$T$7,$N$2&lt;$U$7),_xlfn.IFS(P180&gt;=$AD$7,$AD$1,P180&gt;=$AC$7,$AC$1,P180&gt;=$AB$7,$AB$1,P180&gt;=$AA$7,$AA$1,P180&gt;=$Z$7,$Z$1,P180&gt;=$Y$7,$Y$1,P180&gt;=$X$7,$X$1,P180&gt;=$W$7,$W$1,P180&lt;$W$2,$V$1),(IF(AND($N$2&gt;=$T$8,$N$2&lt;$U$8),_xlfn.IFS(P180&gt;=$AD$8,$AD$1,P180&gt;=$AC$8,$AC$1,P180&gt;=$AB$8,$AB$1,P180&gt;=$AA$8,$AA$1,P180&gt;=$Z$8,$Z$1,P180&gt;=$Y$8,$Y$1,P180&gt;=$X$8,$X$1,P180&gt;=$W$8,$W$1,P180&lt;$W$2,$V$1),(IF(AND($N$2&gt;=$T$9,$N$2&lt;$U$9),_xlfn.IFS(P180&gt;=$AD$9,$AD$1,P180&gt;=$AC$9,$AC$1,P180&gt;=$AB$9,$AB$1,P180&gt;=$AA$9,$AA$1,P180&gt;=$Z$9,$Z$1,P180&gt;=$Y$9,$Y$1,P180&gt;=$X$9,$X$1,P180&gt;=$W$9,$W$1),$W$1))))))))))))))),IF(AND($N$2&gt;=$T$2,$N$2&lt;=$U$2),IF(P180&gt;=$W$2,$W$1,$V$1),IF(AND($N$2&gt;=$T$3,$N$2&lt;$U$3),IF(P180&gt;=$W$3,$W$1,$V$1),IF(AND($N$2&gt;=$T$4,$N$2&lt;$U$4),IF(P180&gt;=$W$4,$W$1,$V$1),IF(AND($N$2&gt;=$T$5,$N$2&lt;$U$5),IF(P180&gt;=$W$5,$W$1,$V$1),IF(AND($N$2&gt;=$T$6,$N$2&lt;$U$6),IF(P180&gt;=$W$6,$W$1,$V$1),IF(AND($N$2&gt;=$T$7,$N$2&lt;$U$7),IF(P180&gt;=$W$7,$W$1,$V$1),IF(AND($N$2&gt;=$T$8,$N$2&lt;$U$8),IF(P180&gt;=$W$8,$W$1,$V$1),IF(AND($N$2&gt;=$T$9,$N$2&lt;$U$9),IF(P180&gt;=$W$9,$W$1,$V$1),""))))))))),"")</f>
        <v>#NAME?</v>
      </c>
      <c r="M180" s="9" t="e">
        <f t="array" aca="1" ref="M180" ca="1">IF(E180&lt;&gt;"",IF(AND(E180&lt;&gt;"GR",E180&gt;=40,J180&gt;=30),_xlfn.IFS(Q180&gt;=$AG$2,$AD$19,Q180&gt;=$AG$3,$AC$19,Q180&gt;=$AG$4,$AB$19,Q180&gt;=$AG$5,$AA$19,Q180&gt;=$AG$6,$Z$19,Q180&gt;=$AG$7,$Y$19,Q180&gt;=$AG$8,$X$19,Q180&gt;=$AG$9,$V$19),L180),"")</f>
        <v>#NAME?</v>
      </c>
      <c r="N180" s="9"/>
      <c r="O180" s="9"/>
      <c r="P180" s="9">
        <f t="shared" si="20"/>
        <v>45</v>
      </c>
      <c r="Q180" s="9">
        <f t="shared" si="21"/>
        <v>45</v>
      </c>
      <c r="R180" s="9">
        <f t="shared" si="22"/>
        <v>-0.54</v>
      </c>
    </row>
    <row r="181" spans="1:18" x14ac:dyDescent="0.25">
      <c r="A181" s="3" t="s">
        <v>8</v>
      </c>
      <c r="B181" s="3">
        <v>180</v>
      </c>
      <c r="C181" s="3">
        <v>19</v>
      </c>
      <c r="D181" s="3">
        <v>52</v>
      </c>
      <c r="E181" s="3" t="s">
        <v>34</v>
      </c>
      <c r="F181" s="22">
        <f t="shared" si="23"/>
        <v>52</v>
      </c>
      <c r="G181" s="22">
        <f t="shared" si="24"/>
        <v>19</v>
      </c>
      <c r="H181" s="22">
        <f t="shared" si="25"/>
        <v>52</v>
      </c>
      <c r="I181" s="9">
        <f t="shared" si="26"/>
        <v>38.799999999999997</v>
      </c>
      <c r="J181" s="9">
        <f t="shared" si="18"/>
        <v>38.799999999999997</v>
      </c>
      <c r="K181" s="10">
        <f t="shared" si="19"/>
        <v>1505.4399999999998</v>
      </c>
      <c r="L181" s="9" t="e">
        <f t="array" aca="1" ref="L181" ca="1">IF(D181&lt;&gt;"",IF(AND(H181&gt;=40,I181&gt;=30),IF(AND($N$2&gt;=$T$2,$N$2&lt;=$U$2),_xlfn.IFS(P181&gt;=$AD$2,$AD$1,P181&gt;=$AC$2,$AC$1,P181&gt;=$AB$2,$AB$1,P181&gt;=$AA$2,$AA$1,P181&gt;=$Z$2,$Z$1,P181&gt;=$Y$2,$Y$1,P181&gt;=$X$2,$X$1,P181&gt;=$W$2,$W$1,P181&lt;$W$2,$V$1),(IF(AND($N$2&gt;=$T$3,$N$2&lt;$U$3),_xlfn.IFS(P181&gt;=$AD$3,$AD$1,P181&gt;=$AC$3,$AC$1,P181&gt;=$AB$3,$AB$1,P181&gt;=$AA$3,$AA$1,P181&gt;=$Z$3,$Z$1,P181&gt;=$Y$3,$Y$1,P181&gt;=$X$3,$X$1,P181&gt;=$W$3,$W$1,P181&lt;$W$2,$V$1),(IF(AND($N$2&gt;=$T$4,$N$2&lt;$U$4),_xlfn.IFS(P181&gt;=$AD$4,$AD$1,P181&gt;=$AC$4,$AC$1,P181&gt;=$AB$4,$AB$1,P181&gt;=$AA$4,$AA$1,P181&gt;=$Z$4,$Z$1,P181&gt;=$Y$4,$Y$1,P181&gt;=$X$4,$X$1,P181&gt;=$W$4,$W$1,P181&lt;$W$2,$V$1),(IF(AND($N$2&gt;=$T$5,$N$2&lt;$U$5),_xlfn.IFS(P181&gt;=$AD$5,$AD$1,P181&gt;=$AC$5,$AC$1,P181&gt;=$AB$5,$AB$1,P181&gt;=$AA$5,$AA$1,P181&gt;=$Z$5,$Z$1,P181&gt;=$Y$5,$Y$1,P181&gt;=$X$5,$X$1,P181&gt;=$W$5,$W$1,P181&lt;$W$2,$V$1),(IF(AND($N$2&gt;=$T$6,$N$2&lt;$U$6),_xlfn.IFS(P181&gt;=$AD$6,$AD$1,P181&gt;=$AC$6,$AC$1,P181&gt;=$AB$6,$AB$1,P181&gt;=$AA$6,$AA$1,P181&gt;=$Z$6,$Z$1,P181&gt;=$Y$6,$Y$1,P181&gt;=$X$6,$X$1,P181&gt;=$W$6,$W$1,P181&lt;$W$2,$V$1),(IF(AND($N$2&gt;=$T$7,$N$2&lt;$U$7),_xlfn.IFS(P181&gt;=$AD$7,$AD$1,P181&gt;=$AC$7,$AC$1,P181&gt;=$AB$7,$AB$1,P181&gt;=$AA$7,$AA$1,P181&gt;=$Z$7,$Z$1,P181&gt;=$Y$7,$Y$1,P181&gt;=$X$7,$X$1,P181&gt;=$W$7,$W$1,P181&lt;$W$2,$V$1),(IF(AND($N$2&gt;=$T$8,$N$2&lt;$U$8),_xlfn.IFS(P181&gt;=$AD$8,$AD$1,P181&gt;=$AC$8,$AC$1,P181&gt;=$AB$8,$AB$1,P181&gt;=$AA$8,$AA$1,P181&gt;=$Z$8,$Z$1,P181&gt;=$Y$8,$Y$1,P181&gt;=$X$8,$X$1,P181&gt;=$W$8,$W$1,P181&lt;$W$2,$V$1),(IF(AND($N$2&gt;=$T$9,$N$2&lt;$U$9),_xlfn.IFS(P181&gt;=$AD$9,$AD$1,P181&gt;=$AC$9,$AC$1,P181&gt;=$AB$9,$AB$1,P181&gt;=$AA$9,$AA$1,P181&gt;=$Z$9,$Z$1,P181&gt;=$Y$9,$Y$1,P181&gt;=$X$9,$X$1,P181&gt;=$W$9,$W$1),$W$1))))))))))))))),IF(AND($N$2&gt;=$T$2,$N$2&lt;=$U$2),IF(P181&gt;=$W$2,$W$1,$V$1),IF(AND($N$2&gt;=$T$3,$N$2&lt;$U$3),IF(P181&gt;=$W$3,$W$1,$V$1),IF(AND($N$2&gt;=$T$4,$N$2&lt;$U$4),IF(P181&gt;=$W$4,$W$1,$V$1),IF(AND($N$2&gt;=$T$5,$N$2&lt;$U$5),IF(P181&gt;=$W$5,$W$1,$V$1),IF(AND($N$2&gt;=$T$6,$N$2&lt;$U$6),IF(P181&gt;=$W$6,$W$1,$V$1),IF(AND($N$2&gt;=$T$7,$N$2&lt;$U$7),IF(P181&gt;=$W$7,$W$1,$V$1),IF(AND($N$2&gt;=$T$8,$N$2&lt;$U$8),IF(P181&gt;=$W$8,$W$1,$V$1),IF(AND($N$2&gt;=$T$9,$N$2&lt;$U$9),IF(P181&gt;=$W$9,$W$1,$V$1),""))))))))),"")</f>
        <v>#NAME?</v>
      </c>
      <c r="M181" s="9" t="e">
        <f t="array" aca="1" ref="M181" ca="1">IF(E181&lt;&gt;"",IF(AND(E181&lt;&gt;"GR",E181&gt;=40,J181&gt;=30),_xlfn.IFS(Q181&gt;=$AG$2,$AD$19,Q181&gt;=$AG$3,$AC$19,Q181&gt;=$AG$4,$AB$19,Q181&gt;=$AG$5,$AA$19,Q181&gt;=$AG$6,$Z$19,Q181&gt;=$AG$7,$Y$19,Q181&gt;=$AG$8,$X$19,Q181&gt;=$AG$9,$V$19),L181),"")</f>
        <v>#NAME?</v>
      </c>
      <c r="N181" s="9"/>
      <c r="O181" s="9"/>
      <c r="P181" s="9">
        <f t="shared" si="20"/>
        <v>45</v>
      </c>
      <c r="Q181" s="9">
        <f t="shared" si="21"/>
        <v>45</v>
      </c>
      <c r="R181" s="9">
        <f t="shared" si="22"/>
        <v>-0.54</v>
      </c>
    </row>
    <row r="182" spans="1:18" x14ac:dyDescent="0.25">
      <c r="A182" s="3" t="s">
        <v>8</v>
      </c>
      <c r="B182" s="3">
        <v>181</v>
      </c>
      <c r="C182" s="3">
        <v>29</v>
      </c>
      <c r="D182" s="3">
        <v>45</v>
      </c>
      <c r="E182" s="3" t="s">
        <v>34</v>
      </c>
      <c r="F182" s="22">
        <f t="shared" si="23"/>
        <v>45</v>
      </c>
      <c r="G182" s="22">
        <f t="shared" si="24"/>
        <v>29</v>
      </c>
      <c r="H182" s="22">
        <f t="shared" si="25"/>
        <v>45</v>
      </c>
      <c r="I182" s="9">
        <f t="shared" si="26"/>
        <v>38.6</v>
      </c>
      <c r="J182" s="9">
        <f t="shared" si="18"/>
        <v>38.6</v>
      </c>
      <c r="K182" s="10">
        <f t="shared" si="19"/>
        <v>1489.96</v>
      </c>
      <c r="L182" s="9" t="e">
        <f t="array" aca="1" ref="L182" ca="1">IF(D182&lt;&gt;"",IF(AND(H182&gt;=40,I182&gt;=30),IF(AND($N$2&gt;=$T$2,$N$2&lt;=$U$2),_xlfn.IFS(P182&gt;=$AD$2,$AD$1,P182&gt;=$AC$2,$AC$1,P182&gt;=$AB$2,$AB$1,P182&gt;=$AA$2,$AA$1,P182&gt;=$Z$2,$Z$1,P182&gt;=$Y$2,$Y$1,P182&gt;=$X$2,$X$1,P182&gt;=$W$2,$W$1,P182&lt;$W$2,$V$1),(IF(AND($N$2&gt;=$T$3,$N$2&lt;$U$3),_xlfn.IFS(P182&gt;=$AD$3,$AD$1,P182&gt;=$AC$3,$AC$1,P182&gt;=$AB$3,$AB$1,P182&gt;=$AA$3,$AA$1,P182&gt;=$Z$3,$Z$1,P182&gt;=$Y$3,$Y$1,P182&gt;=$X$3,$X$1,P182&gt;=$W$3,$W$1,P182&lt;$W$2,$V$1),(IF(AND($N$2&gt;=$T$4,$N$2&lt;$U$4),_xlfn.IFS(P182&gt;=$AD$4,$AD$1,P182&gt;=$AC$4,$AC$1,P182&gt;=$AB$4,$AB$1,P182&gt;=$AA$4,$AA$1,P182&gt;=$Z$4,$Z$1,P182&gt;=$Y$4,$Y$1,P182&gt;=$X$4,$X$1,P182&gt;=$W$4,$W$1,P182&lt;$W$2,$V$1),(IF(AND($N$2&gt;=$T$5,$N$2&lt;$U$5),_xlfn.IFS(P182&gt;=$AD$5,$AD$1,P182&gt;=$AC$5,$AC$1,P182&gt;=$AB$5,$AB$1,P182&gt;=$AA$5,$AA$1,P182&gt;=$Z$5,$Z$1,P182&gt;=$Y$5,$Y$1,P182&gt;=$X$5,$X$1,P182&gt;=$W$5,$W$1,P182&lt;$W$2,$V$1),(IF(AND($N$2&gt;=$T$6,$N$2&lt;$U$6),_xlfn.IFS(P182&gt;=$AD$6,$AD$1,P182&gt;=$AC$6,$AC$1,P182&gt;=$AB$6,$AB$1,P182&gt;=$AA$6,$AA$1,P182&gt;=$Z$6,$Z$1,P182&gt;=$Y$6,$Y$1,P182&gt;=$X$6,$X$1,P182&gt;=$W$6,$W$1,P182&lt;$W$2,$V$1),(IF(AND($N$2&gt;=$T$7,$N$2&lt;$U$7),_xlfn.IFS(P182&gt;=$AD$7,$AD$1,P182&gt;=$AC$7,$AC$1,P182&gt;=$AB$7,$AB$1,P182&gt;=$AA$7,$AA$1,P182&gt;=$Z$7,$Z$1,P182&gt;=$Y$7,$Y$1,P182&gt;=$X$7,$X$1,P182&gt;=$W$7,$W$1,P182&lt;$W$2,$V$1),(IF(AND($N$2&gt;=$T$8,$N$2&lt;$U$8),_xlfn.IFS(P182&gt;=$AD$8,$AD$1,P182&gt;=$AC$8,$AC$1,P182&gt;=$AB$8,$AB$1,P182&gt;=$AA$8,$AA$1,P182&gt;=$Z$8,$Z$1,P182&gt;=$Y$8,$Y$1,P182&gt;=$X$8,$X$1,P182&gt;=$W$8,$W$1,P182&lt;$W$2,$V$1),(IF(AND($N$2&gt;=$T$9,$N$2&lt;$U$9),_xlfn.IFS(P182&gt;=$AD$9,$AD$1,P182&gt;=$AC$9,$AC$1,P182&gt;=$AB$9,$AB$1,P182&gt;=$AA$9,$AA$1,P182&gt;=$Z$9,$Z$1,P182&gt;=$Y$9,$Y$1,P182&gt;=$X$9,$X$1,P182&gt;=$W$9,$W$1),$W$1))))))))))))))),IF(AND($N$2&gt;=$T$2,$N$2&lt;=$U$2),IF(P182&gt;=$W$2,$W$1,$V$1),IF(AND($N$2&gt;=$T$3,$N$2&lt;$U$3),IF(P182&gt;=$W$3,$W$1,$V$1),IF(AND($N$2&gt;=$T$4,$N$2&lt;$U$4),IF(P182&gt;=$W$4,$W$1,$V$1),IF(AND($N$2&gt;=$T$5,$N$2&lt;$U$5),IF(P182&gt;=$W$5,$W$1,$V$1),IF(AND($N$2&gt;=$T$6,$N$2&lt;$U$6),IF(P182&gt;=$W$6,$W$1,$V$1),IF(AND($N$2&gt;=$T$7,$N$2&lt;$U$7),IF(P182&gt;=$W$7,$W$1,$V$1),IF(AND($N$2&gt;=$T$8,$N$2&lt;$U$8),IF(P182&gt;=$W$8,$W$1,$V$1),IF(AND($N$2&gt;=$T$9,$N$2&lt;$U$9),IF(P182&gt;=$W$9,$W$1,$V$1),""))))))))),"")</f>
        <v>#NAME?</v>
      </c>
      <c r="M182" s="9" t="e">
        <f t="array" aca="1" ref="M182" ca="1">IF(E182&lt;&gt;"",IF(AND(E182&lt;&gt;"GR",E182&gt;=40,J182&gt;=30),_xlfn.IFS(Q182&gt;=$AG$2,$AD$19,Q182&gt;=$AG$3,$AC$19,Q182&gt;=$AG$4,$AB$19,Q182&gt;=$AG$5,$AA$19,Q182&gt;=$AG$6,$Z$19,Q182&gt;=$AG$7,$Y$19,Q182&gt;=$AG$8,$X$19,Q182&gt;=$AG$9,$V$19),L182),"")</f>
        <v>#NAME?</v>
      </c>
      <c r="N182" s="9"/>
      <c r="O182" s="9"/>
      <c r="P182" s="9">
        <f t="shared" si="20"/>
        <v>44</v>
      </c>
      <c r="Q182" s="9">
        <f t="shared" si="21"/>
        <v>44</v>
      </c>
      <c r="R182" s="9">
        <f t="shared" si="22"/>
        <v>-0.56000000000000005</v>
      </c>
    </row>
    <row r="183" spans="1:18" x14ac:dyDescent="0.25">
      <c r="A183" s="3" t="s">
        <v>8</v>
      </c>
      <c r="B183" s="3">
        <v>182</v>
      </c>
      <c r="C183" s="3">
        <v>9</v>
      </c>
      <c r="D183" s="3">
        <v>58</v>
      </c>
      <c r="E183" s="3" t="s">
        <v>34</v>
      </c>
      <c r="F183" s="22">
        <f t="shared" si="23"/>
        <v>58</v>
      </c>
      <c r="G183" s="22">
        <f t="shared" si="24"/>
        <v>9</v>
      </c>
      <c r="H183" s="22">
        <f t="shared" si="25"/>
        <v>58</v>
      </c>
      <c r="I183" s="9">
        <f t="shared" si="26"/>
        <v>38.4</v>
      </c>
      <c r="J183" s="9">
        <f t="shared" si="18"/>
        <v>38.4</v>
      </c>
      <c r="K183" s="10">
        <f t="shared" si="19"/>
        <v>1474.56</v>
      </c>
      <c r="L183" s="9" t="e">
        <f t="array" aca="1" ref="L183" ca="1">IF(D183&lt;&gt;"",IF(AND(H183&gt;=40,I183&gt;=30),IF(AND($N$2&gt;=$T$2,$N$2&lt;=$U$2),_xlfn.IFS(P183&gt;=$AD$2,$AD$1,P183&gt;=$AC$2,$AC$1,P183&gt;=$AB$2,$AB$1,P183&gt;=$AA$2,$AA$1,P183&gt;=$Z$2,$Z$1,P183&gt;=$Y$2,$Y$1,P183&gt;=$X$2,$X$1,P183&gt;=$W$2,$W$1,P183&lt;$W$2,$V$1),(IF(AND($N$2&gt;=$T$3,$N$2&lt;$U$3),_xlfn.IFS(P183&gt;=$AD$3,$AD$1,P183&gt;=$AC$3,$AC$1,P183&gt;=$AB$3,$AB$1,P183&gt;=$AA$3,$AA$1,P183&gt;=$Z$3,$Z$1,P183&gt;=$Y$3,$Y$1,P183&gt;=$X$3,$X$1,P183&gt;=$W$3,$W$1,P183&lt;$W$2,$V$1),(IF(AND($N$2&gt;=$T$4,$N$2&lt;$U$4),_xlfn.IFS(P183&gt;=$AD$4,$AD$1,P183&gt;=$AC$4,$AC$1,P183&gt;=$AB$4,$AB$1,P183&gt;=$AA$4,$AA$1,P183&gt;=$Z$4,$Z$1,P183&gt;=$Y$4,$Y$1,P183&gt;=$X$4,$X$1,P183&gt;=$W$4,$W$1,P183&lt;$W$2,$V$1),(IF(AND($N$2&gt;=$T$5,$N$2&lt;$U$5),_xlfn.IFS(P183&gt;=$AD$5,$AD$1,P183&gt;=$AC$5,$AC$1,P183&gt;=$AB$5,$AB$1,P183&gt;=$AA$5,$AA$1,P183&gt;=$Z$5,$Z$1,P183&gt;=$Y$5,$Y$1,P183&gt;=$X$5,$X$1,P183&gt;=$W$5,$W$1,P183&lt;$W$2,$V$1),(IF(AND($N$2&gt;=$T$6,$N$2&lt;$U$6),_xlfn.IFS(P183&gt;=$AD$6,$AD$1,P183&gt;=$AC$6,$AC$1,P183&gt;=$AB$6,$AB$1,P183&gt;=$AA$6,$AA$1,P183&gt;=$Z$6,$Z$1,P183&gt;=$Y$6,$Y$1,P183&gt;=$X$6,$X$1,P183&gt;=$W$6,$W$1,P183&lt;$W$2,$V$1),(IF(AND($N$2&gt;=$T$7,$N$2&lt;$U$7),_xlfn.IFS(P183&gt;=$AD$7,$AD$1,P183&gt;=$AC$7,$AC$1,P183&gt;=$AB$7,$AB$1,P183&gt;=$AA$7,$AA$1,P183&gt;=$Z$7,$Z$1,P183&gt;=$Y$7,$Y$1,P183&gt;=$X$7,$X$1,P183&gt;=$W$7,$W$1,P183&lt;$W$2,$V$1),(IF(AND($N$2&gt;=$T$8,$N$2&lt;$U$8),_xlfn.IFS(P183&gt;=$AD$8,$AD$1,P183&gt;=$AC$8,$AC$1,P183&gt;=$AB$8,$AB$1,P183&gt;=$AA$8,$AA$1,P183&gt;=$Z$8,$Z$1,P183&gt;=$Y$8,$Y$1,P183&gt;=$X$8,$X$1,P183&gt;=$W$8,$W$1,P183&lt;$W$2,$V$1),(IF(AND($N$2&gt;=$T$9,$N$2&lt;$U$9),_xlfn.IFS(P183&gt;=$AD$9,$AD$1,P183&gt;=$AC$9,$AC$1,P183&gt;=$AB$9,$AB$1,P183&gt;=$AA$9,$AA$1,P183&gt;=$Z$9,$Z$1,P183&gt;=$Y$9,$Y$1,P183&gt;=$X$9,$X$1,P183&gt;=$W$9,$W$1),$W$1))))))))))))))),IF(AND($N$2&gt;=$T$2,$N$2&lt;=$U$2),IF(P183&gt;=$W$2,$W$1,$V$1),IF(AND($N$2&gt;=$T$3,$N$2&lt;$U$3),IF(P183&gt;=$W$3,$W$1,$V$1),IF(AND($N$2&gt;=$T$4,$N$2&lt;$U$4),IF(P183&gt;=$W$4,$W$1,$V$1),IF(AND($N$2&gt;=$T$5,$N$2&lt;$U$5),IF(P183&gt;=$W$5,$W$1,$V$1),IF(AND($N$2&gt;=$T$6,$N$2&lt;$U$6),IF(P183&gt;=$W$6,$W$1,$V$1),IF(AND($N$2&gt;=$T$7,$N$2&lt;$U$7),IF(P183&gt;=$W$7,$W$1,$V$1),IF(AND($N$2&gt;=$T$8,$N$2&lt;$U$8),IF(P183&gt;=$W$8,$W$1,$V$1),IF(AND($N$2&gt;=$T$9,$N$2&lt;$U$9),IF(P183&gt;=$W$9,$W$1,$V$1),""))))))))),"")</f>
        <v>#NAME?</v>
      </c>
      <c r="M183" s="9" t="e">
        <f t="array" aca="1" ref="M183" ca="1">IF(E183&lt;&gt;"",IF(AND(E183&lt;&gt;"GR",E183&gt;=40,J183&gt;=30),_xlfn.IFS(Q183&gt;=$AG$2,$AD$19,Q183&gt;=$AG$3,$AC$19,Q183&gt;=$AG$4,$AB$19,Q183&gt;=$AG$5,$AA$19,Q183&gt;=$AG$6,$Z$19,Q183&gt;=$AG$7,$Y$19,Q183&gt;=$AG$8,$X$19,Q183&gt;=$AG$9,$V$19),L183),"")</f>
        <v>#NAME?</v>
      </c>
      <c r="N183" s="9"/>
      <c r="O183" s="9"/>
      <c r="P183" s="9">
        <f t="shared" si="20"/>
        <v>44</v>
      </c>
      <c r="Q183" s="9">
        <f t="shared" si="21"/>
        <v>44</v>
      </c>
      <c r="R183" s="9">
        <f t="shared" si="22"/>
        <v>-0.56999999999999995</v>
      </c>
    </row>
    <row r="184" spans="1:18" x14ac:dyDescent="0.25">
      <c r="A184" s="3" t="s">
        <v>8</v>
      </c>
      <c r="B184" s="3">
        <v>183</v>
      </c>
      <c r="C184" s="3">
        <v>24</v>
      </c>
      <c r="D184" s="3">
        <v>48</v>
      </c>
      <c r="E184" s="3" t="s">
        <v>34</v>
      </c>
      <c r="F184" s="22">
        <f t="shared" si="23"/>
        <v>48</v>
      </c>
      <c r="G184" s="22">
        <f t="shared" si="24"/>
        <v>24</v>
      </c>
      <c r="H184" s="22">
        <f t="shared" si="25"/>
        <v>48</v>
      </c>
      <c r="I184" s="9">
        <f t="shared" si="26"/>
        <v>38.4</v>
      </c>
      <c r="J184" s="9">
        <f t="shared" si="18"/>
        <v>38.4</v>
      </c>
      <c r="K184" s="10">
        <f t="shared" si="19"/>
        <v>1474.56</v>
      </c>
      <c r="L184" s="9" t="e">
        <f t="array" aca="1" ref="L184" ca="1">IF(D184&lt;&gt;"",IF(AND(H184&gt;=40,I184&gt;=30),IF(AND($N$2&gt;=$T$2,$N$2&lt;=$U$2),_xlfn.IFS(P184&gt;=$AD$2,$AD$1,P184&gt;=$AC$2,$AC$1,P184&gt;=$AB$2,$AB$1,P184&gt;=$AA$2,$AA$1,P184&gt;=$Z$2,$Z$1,P184&gt;=$Y$2,$Y$1,P184&gt;=$X$2,$X$1,P184&gt;=$W$2,$W$1,P184&lt;$W$2,$V$1),(IF(AND($N$2&gt;=$T$3,$N$2&lt;$U$3),_xlfn.IFS(P184&gt;=$AD$3,$AD$1,P184&gt;=$AC$3,$AC$1,P184&gt;=$AB$3,$AB$1,P184&gt;=$AA$3,$AA$1,P184&gt;=$Z$3,$Z$1,P184&gt;=$Y$3,$Y$1,P184&gt;=$X$3,$X$1,P184&gt;=$W$3,$W$1,P184&lt;$W$2,$V$1),(IF(AND($N$2&gt;=$T$4,$N$2&lt;$U$4),_xlfn.IFS(P184&gt;=$AD$4,$AD$1,P184&gt;=$AC$4,$AC$1,P184&gt;=$AB$4,$AB$1,P184&gt;=$AA$4,$AA$1,P184&gt;=$Z$4,$Z$1,P184&gt;=$Y$4,$Y$1,P184&gt;=$X$4,$X$1,P184&gt;=$W$4,$W$1,P184&lt;$W$2,$V$1),(IF(AND($N$2&gt;=$T$5,$N$2&lt;$U$5),_xlfn.IFS(P184&gt;=$AD$5,$AD$1,P184&gt;=$AC$5,$AC$1,P184&gt;=$AB$5,$AB$1,P184&gt;=$AA$5,$AA$1,P184&gt;=$Z$5,$Z$1,P184&gt;=$Y$5,$Y$1,P184&gt;=$X$5,$X$1,P184&gt;=$W$5,$W$1,P184&lt;$W$2,$V$1),(IF(AND($N$2&gt;=$T$6,$N$2&lt;$U$6),_xlfn.IFS(P184&gt;=$AD$6,$AD$1,P184&gt;=$AC$6,$AC$1,P184&gt;=$AB$6,$AB$1,P184&gt;=$AA$6,$AA$1,P184&gt;=$Z$6,$Z$1,P184&gt;=$Y$6,$Y$1,P184&gt;=$X$6,$X$1,P184&gt;=$W$6,$W$1,P184&lt;$W$2,$V$1),(IF(AND($N$2&gt;=$T$7,$N$2&lt;$U$7),_xlfn.IFS(P184&gt;=$AD$7,$AD$1,P184&gt;=$AC$7,$AC$1,P184&gt;=$AB$7,$AB$1,P184&gt;=$AA$7,$AA$1,P184&gt;=$Z$7,$Z$1,P184&gt;=$Y$7,$Y$1,P184&gt;=$X$7,$X$1,P184&gt;=$W$7,$W$1,P184&lt;$W$2,$V$1),(IF(AND($N$2&gt;=$T$8,$N$2&lt;$U$8),_xlfn.IFS(P184&gt;=$AD$8,$AD$1,P184&gt;=$AC$8,$AC$1,P184&gt;=$AB$8,$AB$1,P184&gt;=$AA$8,$AA$1,P184&gt;=$Z$8,$Z$1,P184&gt;=$Y$8,$Y$1,P184&gt;=$X$8,$X$1,P184&gt;=$W$8,$W$1,P184&lt;$W$2,$V$1),(IF(AND($N$2&gt;=$T$9,$N$2&lt;$U$9),_xlfn.IFS(P184&gt;=$AD$9,$AD$1,P184&gt;=$AC$9,$AC$1,P184&gt;=$AB$9,$AB$1,P184&gt;=$AA$9,$AA$1,P184&gt;=$Z$9,$Z$1,P184&gt;=$Y$9,$Y$1,P184&gt;=$X$9,$X$1,P184&gt;=$W$9,$W$1),$W$1))))))))))))))),IF(AND($N$2&gt;=$T$2,$N$2&lt;=$U$2),IF(P184&gt;=$W$2,$W$1,$V$1),IF(AND($N$2&gt;=$T$3,$N$2&lt;$U$3),IF(P184&gt;=$W$3,$W$1,$V$1),IF(AND($N$2&gt;=$T$4,$N$2&lt;$U$4),IF(P184&gt;=$W$4,$W$1,$V$1),IF(AND($N$2&gt;=$T$5,$N$2&lt;$U$5),IF(P184&gt;=$W$5,$W$1,$V$1),IF(AND($N$2&gt;=$T$6,$N$2&lt;$U$6),IF(P184&gt;=$W$6,$W$1,$V$1),IF(AND($N$2&gt;=$T$7,$N$2&lt;$U$7),IF(P184&gt;=$W$7,$W$1,$V$1),IF(AND($N$2&gt;=$T$8,$N$2&lt;$U$8),IF(P184&gt;=$W$8,$W$1,$V$1),IF(AND($N$2&gt;=$T$9,$N$2&lt;$U$9),IF(P184&gt;=$W$9,$W$1,$V$1),""))))))))),"")</f>
        <v>#NAME?</v>
      </c>
      <c r="M184" s="9" t="e">
        <f t="array" aca="1" ref="M184" ca="1">IF(E184&lt;&gt;"",IF(AND(E184&lt;&gt;"GR",E184&gt;=40,J184&gt;=30),_xlfn.IFS(Q184&gt;=$AG$2,$AD$19,Q184&gt;=$AG$3,$AC$19,Q184&gt;=$AG$4,$AB$19,Q184&gt;=$AG$5,$AA$19,Q184&gt;=$AG$6,$Z$19,Q184&gt;=$AG$7,$Y$19,Q184&gt;=$AG$8,$X$19,Q184&gt;=$AG$9,$V$19),L184),"")</f>
        <v>#NAME?</v>
      </c>
      <c r="N184" s="9"/>
      <c r="O184" s="9"/>
      <c r="P184" s="9">
        <f t="shared" si="20"/>
        <v>44</v>
      </c>
      <c r="Q184" s="9">
        <f t="shared" si="21"/>
        <v>44</v>
      </c>
      <c r="R184" s="9">
        <f t="shared" si="22"/>
        <v>-0.56999999999999995</v>
      </c>
    </row>
    <row r="185" spans="1:18" x14ac:dyDescent="0.25">
      <c r="A185" s="3" t="s">
        <v>8</v>
      </c>
      <c r="B185" s="3">
        <v>184</v>
      </c>
      <c r="C185" s="3">
        <v>15</v>
      </c>
      <c r="D185" s="3">
        <v>54</v>
      </c>
      <c r="E185" s="3" t="s">
        <v>34</v>
      </c>
      <c r="F185" s="22">
        <f t="shared" si="23"/>
        <v>54</v>
      </c>
      <c r="G185" s="22">
        <f t="shared" si="24"/>
        <v>15</v>
      </c>
      <c r="H185" s="22">
        <f t="shared" si="25"/>
        <v>54</v>
      </c>
      <c r="I185" s="9">
        <f t="shared" si="26"/>
        <v>38.4</v>
      </c>
      <c r="J185" s="9">
        <f t="shared" si="18"/>
        <v>38.4</v>
      </c>
      <c r="K185" s="10">
        <f t="shared" si="19"/>
        <v>1474.56</v>
      </c>
      <c r="L185" s="9" t="e">
        <f t="array" aca="1" ref="L185" ca="1">IF(D185&lt;&gt;"",IF(AND(H185&gt;=40,I185&gt;=30),IF(AND($N$2&gt;=$T$2,$N$2&lt;=$U$2),_xlfn.IFS(P185&gt;=$AD$2,$AD$1,P185&gt;=$AC$2,$AC$1,P185&gt;=$AB$2,$AB$1,P185&gt;=$AA$2,$AA$1,P185&gt;=$Z$2,$Z$1,P185&gt;=$Y$2,$Y$1,P185&gt;=$X$2,$X$1,P185&gt;=$W$2,$W$1,P185&lt;$W$2,$V$1),(IF(AND($N$2&gt;=$T$3,$N$2&lt;$U$3),_xlfn.IFS(P185&gt;=$AD$3,$AD$1,P185&gt;=$AC$3,$AC$1,P185&gt;=$AB$3,$AB$1,P185&gt;=$AA$3,$AA$1,P185&gt;=$Z$3,$Z$1,P185&gt;=$Y$3,$Y$1,P185&gt;=$X$3,$X$1,P185&gt;=$W$3,$W$1,P185&lt;$W$2,$V$1),(IF(AND($N$2&gt;=$T$4,$N$2&lt;$U$4),_xlfn.IFS(P185&gt;=$AD$4,$AD$1,P185&gt;=$AC$4,$AC$1,P185&gt;=$AB$4,$AB$1,P185&gt;=$AA$4,$AA$1,P185&gt;=$Z$4,$Z$1,P185&gt;=$Y$4,$Y$1,P185&gt;=$X$4,$X$1,P185&gt;=$W$4,$W$1,P185&lt;$W$2,$V$1),(IF(AND($N$2&gt;=$T$5,$N$2&lt;$U$5),_xlfn.IFS(P185&gt;=$AD$5,$AD$1,P185&gt;=$AC$5,$AC$1,P185&gt;=$AB$5,$AB$1,P185&gt;=$AA$5,$AA$1,P185&gt;=$Z$5,$Z$1,P185&gt;=$Y$5,$Y$1,P185&gt;=$X$5,$X$1,P185&gt;=$W$5,$W$1,P185&lt;$W$2,$V$1),(IF(AND($N$2&gt;=$T$6,$N$2&lt;$U$6),_xlfn.IFS(P185&gt;=$AD$6,$AD$1,P185&gt;=$AC$6,$AC$1,P185&gt;=$AB$6,$AB$1,P185&gt;=$AA$6,$AA$1,P185&gt;=$Z$6,$Z$1,P185&gt;=$Y$6,$Y$1,P185&gt;=$X$6,$X$1,P185&gt;=$W$6,$W$1,P185&lt;$W$2,$V$1),(IF(AND($N$2&gt;=$T$7,$N$2&lt;$U$7),_xlfn.IFS(P185&gt;=$AD$7,$AD$1,P185&gt;=$AC$7,$AC$1,P185&gt;=$AB$7,$AB$1,P185&gt;=$AA$7,$AA$1,P185&gt;=$Z$7,$Z$1,P185&gt;=$Y$7,$Y$1,P185&gt;=$X$7,$X$1,P185&gt;=$W$7,$W$1,P185&lt;$W$2,$V$1),(IF(AND($N$2&gt;=$T$8,$N$2&lt;$U$8),_xlfn.IFS(P185&gt;=$AD$8,$AD$1,P185&gt;=$AC$8,$AC$1,P185&gt;=$AB$8,$AB$1,P185&gt;=$AA$8,$AA$1,P185&gt;=$Z$8,$Z$1,P185&gt;=$Y$8,$Y$1,P185&gt;=$X$8,$X$1,P185&gt;=$W$8,$W$1,P185&lt;$W$2,$V$1),(IF(AND($N$2&gt;=$T$9,$N$2&lt;$U$9),_xlfn.IFS(P185&gt;=$AD$9,$AD$1,P185&gt;=$AC$9,$AC$1,P185&gt;=$AB$9,$AB$1,P185&gt;=$AA$9,$AA$1,P185&gt;=$Z$9,$Z$1,P185&gt;=$Y$9,$Y$1,P185&gt;=$X$9,$X$1,P185&gt;=$W$9,$W$1),$W$1))))))))))))))),IF(AND($N$2&gt;=$T$2,$N$2&lt;=$U$2),IF(P185&gt;=$W$2,$W$1,$V$1),IF(AND($N$2&gt;=$T$3,$N$2&lt;$U$3),IF(P185&gt;=$W$3,$W$1,$V$1),IF(AND($N$2&gt;=$T$4,$N$2&lt;$U$4),IF(P185&gt;=$W$4,$W$1,$V$1),IF(AND($N$2&gt;=$T$5,$N$2&lt;$U$5),IF(P185&gt;=$W$5,$W$1,$V$1),IF(AND($N$2&gt;=$T$6,$N$2&lt;$U$6),IF(P185&gt;=$W$6,$W$1,$V$1),IF(AND($N$2&gt;=$T$7,$N$2&lt;$U$7),IF(P185&gt;=$W$7,$W$1,$V$1),IF(AND($N$2&gt;=$T$8,$N$2&lt;$U$8),IF(P185&gt;=$W$8,$W$1,$V$1),IF(AND($N$2&gt;=$T$9,$N$2&lt;$U$9),IF(P185&gt;=$W$9,$W$1,$V$1),""))))))))),"")</f>
        <v>#NAME?</v>
      </c>
      <c r="M185" s="9" t="e">
        <f t="array" aca="1" ref="M185" ca="1">IF(E185&lt;&gt;"",IF(AND(E185&lt;&gt;"GR",E185&gt;=40,J185&gt;=30),_xlfn.IFS(Q185&gt;=$AG$2,$AD$19,Q185&gt;=$AG$3,$AC$19,Q185&gt;=$AG$4,$AB$19,Q185&gt;=$AG$5,$AA$19,Q185&gt;=$AG$6,$Z$19,Q185&gt;=$AG$7,$Y$19,Q185&gt;=$AG$8,$X$19,Q185&gt;=$AG$9,$V$19),L185),"")</f>
        <v>#NAME?</v>
      </c>
      <c r="N185" s="9"/>
      <c r="O185" s="9"/>
      <c r="P185" s="9">
        <f t="shared" si="20"/>
        <v>44</v>
      </c>
      <c r="Q185" s="9">
        <f t="shared" si="21"/>
        <v>44</v>
      </c>
      <c r="R185" s="9">
        <f t="shared" si="22"/>
        <v>-0.56999999999999995</v>
      </c>
    </row>
    <row r="186" spans="1:18" x14ac:dyDescent="0.25">
      <c r="A186" s="3" t="s">
        <v>8</v>
      </c>
      <c r="B186" s="3">
        <v>185</v>
      </c>
      <c r="C186" s="3">
        <v>7</v>
      </c>
      <c r="D186" s="3">
        <v>58</v>
      </c>
      <c r="E186" s="3" t="s">
        <v>34</v>
      </c>
      <c r="F186" s="22">
        <f t="shared" si="23"/>
        <v>58</v>
      </c>
      <c r="G186" s="22">
        <f t="shared" si="24"/>
        <v>7</v>
      </c>
      <c r="H186" s="22">
        <f t="shared" si="25"/>
        <v>58</v>
      </c>
      <c r="I186" s="9">
        <f t="shared" si="26"/>
        <v>37.599999999999994</v>
      </c>
      <c r="J186" s="9">
        <f t="shared" si="18"/>
        <v>37.6</v>
      </c>
      <c r="K186" s="10">
        <f t="shared" si="19"/>
        <v>1413.7599999999995</v>
      </c>
      <c r="L186" s="9" t="e">
        <f t="array" aca="1" ref="L186" ca="1">IF(D186&lt;&gt;"",IF(AND(H186&gt;=40,I186&gt;=30),IF(AND($N$2&gt;=$T$2,$N$2&lt;=$U$2),_xlfn.IFS(P186&gt;=$AD$2,$AD$1,P186&gt;=$AC$2,$AC$1,P186&gt;=$AB$2,$AB$1,P186&gt;=$AA$2,$AA$1,P186&gt;=$Z$2,$Z$1,P186&gt;=$Y$2,$Y$1,P186&gt;=$X$2,$X$1,P186&gt;=$W$2,$W$1,P186&lt;$W$2,$V$1),(IF(AND($N$2&gt;=$T$3,$N$2&lt;$U$3),_xlfn.IFS(P186&gt;=$AD$3,$AD$1,P186&gt;=$AC$3,$AC$1,P186&gt;=$AB$3,$AB$1,P186&gt;=$AA$3,$AA$1,P186&gt;=$Z$3,$Z$1,P186&gt;=$Y$3,$Y$1,P186&gt;=$X$3,$X$1,P186&gt;=$W$3,$W$1,P186&lt;$W$2,$V$1),(IF(AND($N$2&gt;=$T$4,$N$2&lt;$U$4),_xlfn.IFS(P186&gt;=$AD$4,$AD$1,P186&gt;=$AC$4,$AC$1,P186&gt;=$AB$4,$AB$1,P186&gt;=$AA$4,$AA$1,P186&gt;=$Z$4,$Z$1,P186&gt;=$Y$4,$Y$1,P186&gt;=$X$4,$X$1,P186&gt;=$W$4,$W$1,P186&lt;$W$2,$V$1),(IF(AND($N$2&gt;=$T$5,$N$2&lt;$U$5),_xlfn.IFS(P186&gt;=$AD$5,$AD$1,P186&gt;=$AC$5,$AC$1,P186&gt;=$AB$5,$AB$1,P186&gt;=$AA$5,$AA$1,P186&gt;=$Z$5,$Z$1,P186&gt;=$Y$5,$Y$1,P186&gt;=$X$5,$X$1,P186&gt;=$W$5,$W$1,P186&lt;$W$2,$V$1),(IF(AND($N$2&gt;=$T$6,$N$2&lt;$U$6),_xlfn.IFS(P186&gt;=$AD$6,$AD$1,P186&gt;=$AC$6,$AC$1,P186&gt;=$AB$6,$AB$1,P186&gt;=$AA$6,$AA$1,P186&gt;=$Z$6,$Z$1,P186&gt;=$Y$6,$Y$1,P186&gt;=$X$6,$X$1,P186&gt;=$W$6,$W$1,P186&lt;$W$2,$V$1),(IF(AND($N$2&gt;=$T$7,$N$2&lt;$U$7),_xlfn.IFS(P186&gt;=$AD$7,$AD$1,P186&gt;=$AC$7,$AC$1,P186&gt;=$AB$7,$AB$1,P186&gt;=$AA$7,$AA$1,P186&gt;=$Z$7,$Z$1,P186&gt;=$Y$7,$Y$1,P186&gt;=$X$7,$X$1,P186&gt;=$W$7,$W$1,P186&lt;$W$2,$V$1),(IF(AND($N$2&gt;=$T$8,$N$2&lt;$U$8),_xlfn.IFS(P186&gt;=$AD$8,$AD$1,P186&gt;=$AC$8,$AC$1,P186&gt;=$AB$8,$AB$1,P186&gt;=$AA$8,$AA$1,P186&gt;=$Z$8,$Z$1,P186&gt;=$Y$8,$Y$1,P186&gt;=$X$8,$X$1,P186&gt;=$W$8,$W$1,P186&lt;$W$2,$V$1),(IF(AND($N$2&gt;=$T$9,$N$2&lt;$U$9),_xlfn.IFS(P186&gt;=$AD$9,$AD$1,P186&gt;=$AC$9,$AC$1,P186&gt;=$AB$9,$AB$1,P186&gt;=$AA$9,$AA$1,P186&gt;=$Z$9,$Z$1,P186&gt;=$Y$9,$Y$1,P186&gt;=$X$9,$X$1,P186&gt;=$W$9,$W$1),$W$1))))))))))))))),IF(AND($N$2&gt;=$T$2,$N$2&lt;=$U$2),IF(P186&gt;=$W$2,$W$1,$V$1),IF(AND($N$2&gt;=$T$3,$N$2&lt;$U$3),IF(P186&gt;=$W$3,$W$1,$V$1),IF(AND($N$2&gt;=$T$4,$N$2&lt;$U$4),IF(P186&gt;=$W$4,$W$1,$V$1),IF(AND($N$2&gt;=$T$5,$N$2&lt;$U$5),IF(P186&gt;=$W$5,$W$1,$V$1),IF(AND($N$2&gt;=$T$6,$N$2&lt;$U$6),IF(P186&gt;=$W$6,$W$1,$V$1),IF(AND($N$2&gt;=$T$7,$N$2&lt;$U$7),IF(P186&gt;=$W$7,$W$1,$V$1),IF(AND($N$2&gt;=$T$8,$N$2&lt;$U$8),IF(P186&gt;=$W$8,$W$1,$V$1),IF(AND($N$2&gt;=$T$9,$N$2&lt;$U$9),IF(P186&gt;=$W$9,$W$1,$V$1),""))))))))),"")</f>
        <v>#NAME?</v>
      </c>
      <c r="M186" s="9" t="e">
        <f t="array" aca="1" ref="M186" ca="1">IF(E186&lt;&gt;"",IF(AND(E186&lt;&gt;"GR",E186&gt;=40,J186&gt;=30),_xlfn.IFS(Q186&gt;=$AG$2,$AD$19,Q186&gt;=$AG$3,$AC$19,Q186&gt;=$AG$4,$AB$19,Q186&gt;=$AG$5,$AA$19,Q186&gt;=$AG$6,$Z$19,Q186&gt;=$AG$7,$Y$19,Q186&gt;=$AG$8,$X$19,Q186&gt;=$AG$9,$V$19),L186),"")</f>
        <v>#NAME?</v>
      </c>
      <c r="N186" s="9"/>
      <c r="O186" s="9"/>
      <c r="P186" s="9">
        <f t="shared" si="20"/>
        <v>44</v>
      </c>
      <c r="Q186" s="9">
        <f t="shared" si="21"/>
        <v>44</v>
      </c>
      <c r="R186" s="9">
        <f t="shared" si="22"/>
        <v>-0.63</v>
      </c>
    </row>
    <row r="187" spans="1:18" x14ac:dyDescent="0.25">
      <c r="A187" s="3" t="s">
        <v>8</v>
      </c>
      <c r="B187" s="3">
        <v>186</v>
      </c>
      <c r="C187" s="3">
        <v>26</v>
      </c>
      <c r="D187" s="3">
        <v>29</v>
      </c>
      <c r="E187" s="3">
        <v>45</v>
      </c>
      <c r="F187" s="22">
        <f t="shared" si="23"/>
        <v>45</v>
      </c>
      <c r="G187" s="22">
        <f t="shared" si="24"/>
        <v>26</v>
      </c>
      <c r="H187" s="22">
        <f t="shared" si="25"/>
        <v>29</v>
      </c>
      <c r="I187" s="9">
        <f t="shared" si="26"/>
        <v>27.799999999999997</v>
      </c>
      <c r="J187" s="9">
        <f t="shared" si="18"/>
        <v>37.4</v>
      </c>
      <c r="K187" s="10">
        <f t="shared" si="19"/>
        <v>772.8399999999998</v>
      </c>
      <c r="L187" s="9" t="str">
        <f t="array" ref="L187">IF(D187&lt;&gt;"",IF(AND(H187&gt;=40,I187&gt;=30),IF(AND($N$2&gt;=$T$2,$N$2&lt;=$U$2),_xlfn.IFS(P187&gt;=$AD$2,$AD$1,P187&gt;=$AC$2,$AC$1,P187&gt;=$AB$2,$AB$1,P187&gt;=$AA$2,$AA$1,P187&gt;=$Z$2,$Z$1,P187&gt;=$Y$2,$Y$1,P187&gt;=$X$2,$X$1,P187&gt;=$W$2,$W$1,P187&lt;$W$2,$V$1),(IF(AND($N$2&gt;=$T$3,$N$2&lt;$U$3),_xlfn.IFS(P187&gt;=$AD$3,$AD$1,P187&gt;=$AC$3,$AC$1,P187&gt;=$AB$3,$AB$1,P187&gt;=$AA$3,$AA$1,P187&gt;=$Z$3,$Z$1,P187&gt;=$Y$3,$Y$1,P187&gt;=$X$3,$X$1,P187&gt;=$W$3,$W$1,P187&lt;$W$2,$V$1),(IF(AND($N$2&gt;=$T$4,$N$2&lt;$U$4),_xlfn.IFS(P187&gt;=$AD$4,$AD$1,P187&gt;=$AC$4,$AC$1,P187&gt;=$AB$4,$AB$1,P187&gt;=$AA$4,$AA$1,P187&gt;=$Z$4,$Z$1,P187&gt;=$Y$4,$Y$1,P187&gt;=$X$4,$X$1,P187&gt;=$W$4,$W$1,P187&lt;$W$2,$V$1),(IF(AND($N$2&gt;=$T$5,$N$2&lt;$U$5),_xlfn.IFS(P187&gt;=$AD$5,$AD$1,P187&gt;=$AC$5,$AC$1,P187&gt;=$AB$5,$AB$1,P187&gt;=$AA$5,$AA$1,P187&gt;=$Z$5,$Z$1,P187&gt;=$Y$5,$Y$1,P187&gt;=$X$5,$X$1,P187&gt;=$W$5,$W$1,P187&lt;$W$2,$V$1),(IF(AND($N$2&gt;=$T$6,$N$2&lt;$U$6),_xlfn.IFS(P187&gt;=$AD$6,$AD$1,P187&gt;=$AC$6,$AC$1,P187&gt;=$AB$6,$AB$1,P187&gt;=$AA$6,$AA$1,P187&gt;=$Z$6,$Z$1,P187&gt;=$Y$6,$Y$1,P187&gt;=$X$6,$X$1,P187&gt;=$W$6,$W$1,P187&lt;$W$2,$V$1),(IF(AND($N$2&gt;=$T$7,$N$2&lt;$U$7),_xlfn.IFS(P187&gt;=$AD$7,$AD$1,P187&gt;=$AC$7,$AC$1,P187&gt;=$AB$7,$AB$1,P187&gt;=$AA$7,$AA$1,P187&gt;=$Z$7,$Z$1,P187&gt;=$Y$7,$Y$1,P187&gt;=$X$7,$X$1,P187&gt;=$W$7,$W$1,P187&lt;$W$2,$V$1),(IF(AND($N$2&gt;=$T$8,$N$2&lt;$U$8),_xlfn.IFS(P187&gt;=$AD$8,$AD$1,P187&gt;=$AC$8,$AC$1,P187&gt;=$AB$8,$AB$1,P187&gt;=$AA$8,$AA$1,P187&gt;=$Z$8,$Z$1,P187&gt;=$Y$8,$Y$1,P187&gt;=$X$8,$X$1,P187&gt;=$W$8,$W$1,P187&lt;$W$2,$V$1),(IF(AND($N$2&gt;=$T$9,$N$2&lt;$U$9),_xlfn.IFS(P187&gt;=$AD$9,$AD$1,P187&gt;=$AC$9,$AC$1,P187&gt;=$AB$9,$AB$1,P187&gt;=$AA$9,$AA$1,P187&gt;=$Z$9,$Z$1,P187&gt;=$Y$9,$Y$1,P187&gt;=$X$9,$X$1,P187&gt;=$W$9,$W$1),$W$1))))))))))))))),IF(AND($N$2&gt;=$T$2,$N$2&lt;=$U$2),IF(P187&gt;=$W$2,$W$1,$V$1),IF(AND($N$2&gt;=$T$3,$N$2&lt;$U$3),IF(P187&gt;=$W$3,$W$1,$V$1),IF(AND($N$2&gt;=$T$4,$N$2&lt;$U$4),IF(P187&gt;=$W$4,$W$1,$V$1),IF(AND($N$2&gt;=$T$5,$N$2&lt;$U$5),IF(P187&gt;=$W$5,$W$1,$V$1),IF(AND($N$2&gt;=$T$6,$N$2&lt;$U$6),IF(P187&gt;=$W$6,$W$1,$V$1),IF(AND($N$2&gt;=$T$7,$N$2&lt;$U$7),IF(P187&gt;=$W$7,$W$1,$V$1),IF(AND($N$2&gt;=$T$8,$N$2&lt;$U$8),IF(P187&gt;=$W$8,$W$1,$V$1),IF(AND($N$2&gt;=$T$9,$N$2&lt;$U$9),IF(P187&gt;=$W$9,$W$1,$V$1),""))))))))),"")</f>
        <v>FD</v>
      </c>
      <c r="M187" s="9" t="e">
        <f t="array" aca="1" ref="M187" ca="1">IF(E187&lt;&gt;"",IF(AND(E187&lt;&gt;"GR",E187&gt;=40,J187&gt;=30),_xlfn.IFS(Q187&gt;=$AG$2,$AD$19,Q187&gt;=$AG$3,$AC$19,Q187&gt;=$AG$4,$AB$19,Q187&gt;=$AG$5,$AA$19,Q187&gt;=$AG$6,$Z$19,Q187&gt;=$AG$7,$Y$19,Q187&gt;=$AG$8,$X$19,Q187&gt;=$AG$9,$V$19),L187),"")</f>
        <v>#NAME?</v>
      </c>
      <c r="N187" s="9"/>
      <c r="O187" s="9"/>
      <c r="P187" s="9">
        <f t="shared" si="20"/>
        <v>37</v>
      </c>
      <c r="Q187" s="9">
        <f t="shared" si="21"/>
        <v>44</v>
      </c>
      <c r="R187" s="9">
        <f t="shared" si="22"/>
        <v>-1.3</v>
      </c>
    </row>
    <row r="188" spans="1:18" x14ac:dyDescent="0.25">
      <c r="A188" s="3" t="s">
        <v>8</v>
      </c>
      <c r="B188" s="3">
        <v>187</v>
      </c>
      <c r="C188" s="3">
        <v>21</v>
      </c>
      <c r="D188" s="3">
        <v>48</v>
      </c>
      <c r="E188" s="3" t="s">
        <v>34</v>
      </c>
      <c r="F188" s="22">
        <f t="shared" si="23"/>
        <v>48</v>
      </c>
      <c r="G188" s="22">
        <f t="shared" si="24"/>
        <v>21</v>
      </c>
      <c r="H188" s="22">
        <f t="shared" si="25"/>
        <v>48</v>
      </c>
      <c r="I188" s="9">
        <f t="shared" si="26"/>
        <v>37.199999999999996</v>
      </c>
      <c r="J188" s="9">
        <f t="shared" si="18"/>
        <v>37.200000000000003</v>
      </c>
      <c r="K188" s="10">
        <f t="shared" si="19"/>
        <v>1383.8399999999997</v>
      </c>
      <c r="L188" s="9" t="e">
        <f t="array" aca="1" ref="L188" ca="1">IF(D188&lt;&gt;"",IF(AND(H188&gt;=40,I188&gt;=30),IF(AND($N$2&gt;=$T$2,$N$2&lt;=$U$2),_xlfn.IFS(P188&gt;=$AD$2,$AD$1,P188&gt;=$AC$2,$AC$1,P188&gt;=$AB$2,$AB$1,P188&gt;=$AA$2,$AA$1,P188&gt;=$Z$2,$Z$1,P188&gt;=$Y$2,$Y$1,P188&gt;=$X$2,$X$1,P188&gt;=$W$2,$W$1,P188&lt;$W$2,$V$1),(IF(AND($N$2&gt;=$T$3,$N$2&lt;$U$3),_xlfn.IFS(P188&gt;=$AD$3,$AD$1,P188&gt;=$AC$3,$AC$1,P188&gt;=$AB$3,$AB$1,P188&gt;=$AA$3,$AA$1,P188&gt;=$Z$3,$Z$1,P188&gt;=$Y$3,$Y$1,P188&gt;=$X$3,$X$1,P188&gt;=$W$3,$W$1,P188&lt;$W$2,$V$1),(IF(AND($N$2&gt;=$T$4,$N$2&lt;$U$4),_xlfn.IFS(P188&gt;=$AD$4,$AD$1,P188&gt;=$AC$4,$AC$1,P188&gt;=$AB$4,$AB$1,P188&gt;=$AA$4,$AA$1,P188&gt;=$Z$4,$Z$1,P188&gt;=$Y$4,$Y$1,P188&gt;=$X$4,$X$1,P188&gt;=$W$4,$W$1,P188&lt;$W$2,$V$1),(IF(AND($N$2&gt;=$T$5,$N$2&lt;$U$5),_xlfn.IFS(P188&gt;=$AD$5,$AD$1,P188&gt;=$AC$5,$AC$1,P188&gt;=$AB$5,$AB$1,P188&gt;=$AA$5,$AA$1,P188&gt;=$Z$5,$Z$1,P188&gt;=$Y$5,$Y$1,P188&gt;=$X$5,$X$1,P188&gt;=$W$5,$W$1,P188&lt;$W$2,$V$1),(IF(AND($N$2&gt;=$T$6,$N$2&lt;$U$6),_xlfn.IFS(P188&gt;=$AD$6,$AD$1,P188&gt;=$AC$6,$AC$1,P188&gt;=$AB$6,$AB$1,P188&gt;=$AA$6,$AA$1,P188&gt;=$Z$6,$Z$1,P188&gt;=$Y$6,$Y$1,P188&gt;=$X$6,$X$1,P188&gt;=$W$6,$W$1,P188&lt;$W$2,$V$1),(IF(AND($N$2&gt;=$T$7,$N$2&lt;$U$7),_xlfn.IFS(P188&gt;=$AD$7,$AD$1,P188&gt;=$AC$7,$AC$1,P188&gt;=$AB$7,$AB$1,P188&gt;=$AA$7,$AA$1,P188&gt;=$Z$7,$Z$1,P188&gt;=$Y$7,$Y$1,P188&gt;=$X$7,$X$1,P188&gt;=$W$7,$W$1,P188&lt;$W$2,$V$1),(IF(AND($N$2&gt;=$T$8,$N$2&lt;$U$8),_xlfn.IFS(P188&gt;=$AD$8,$AD$1,P188&gt;=$AC$8,$AC$1,P188&gt;=$AB$8,$AB$1,P188&gt;=$AA$8,$AA$1,P188&gt;=$Z$8,$Z$1,P188&gt;=$Y$8,$Y$1,P188&gt;=$X$8,$X$1,P188&gt;=$W$8,$W$1,P188&lt;$W$2,$V$1),(IF(AND($N$2&gt;=$T$9,$N$2&lt;$U$9),_xlfn.IFS(P188&gt;=$AD$9,$AD$1,P188&gt;=$AC$9,$AC$1,P188&gt;=$AB$9,$AB$1,P188&gt;=$AA$9,$AA$1,P188&gt;=$Z$9,$Z$1,P188&gt;=$Y$9,$Y$1,P188&gt;=$X$9,$X$1,P188&gt;=$W$9,$W$1),$W$1))))))))))))))),IF(AND($N$2&gt;=$T$2,$N$2&lt;=$U$2),IF(P188&gt;=$W$2,$W$1,$V$1),IF(AND($N$2&gt;=$T$3,$N$2&lt;$U$3),IF(P188&gt;=$W$3,$W$1,$V$1),IF(AND($N$2&gt;=$T$4,$N$2&lt;$U$4),IF(P188&gt;=$W$4,$W$1,$V$1),IF(AND($N$2&gt;=$T$5,$N$2&lt;$U$5),IF(P188&gt;=$W$5,$W$1,$V$1),IF(AND($N$2&gt;=$T$6,$N$2&lt;$U$6),IF(P188&gt;=$W$6,$W$1,$V$1),IF(AND($N$2&gt;=$T$7,$N$2&lt;$U$7),IF(P188&gt;=$W$7,$W$1,$V$1),IF(AND($N$2&gt;=$T$8,$N$2&lt;$U$8),IF(P188&gt;=$W$8,$W$1,$V$1),IF(AND($N$2&gt;=$T$9,$N$2&lt;$U$9),IF(P188&gt;=$W$9,$W$1,$V$1),""))))))))),"")</f>
        <v>#NAME?</v>
      </c>
      <c r="M188" s="9" t="e">
        <f t="array" aca="1" ref="M188" ca="1">IF(E188&lt;&gt;"",IF(AND(E188&lt;&gt;"GR",E188&gt;=40,J188&gt;=30),_xlfn.IFS(Q188&gt;=$AG$2,$AD$19,Q188&gt;=$AG$3,$AC$19,Q188&gt;=$AG$4,$AB$19,Q188&gt;=$AG$5,$AA$19,Q188&gt;=$AG$6,$Z$19,Q188&gt;=$AG$7,$Y$19,Q188&gt;=$AG$8,$X$19,Q188&gt;=$AG$9,$V$19),L188),"")</f>
        <v>#NAME?</v>
      </c>
      <c r="N188" s="9"/>
      <c r="O188" s="9"/>
      <c r="P188" s="9">
        <f t="shared" si="20"/>
        <v>43</v>
      </c>
      <c r="Q188" s="9">
        <f t="shared" si="21"/>
        <v>43</v>
      </c>
      <c r="R188" s="9">
        <f t="shared" si="22"/>
        <v>-0.65</v>
      </c>
    </row>
    <row r="189" spans="1:18" x14ac:dyDescent="0.25">
      <c r="A189" s="3" t="s">
        <v>8</v>
      </c>
      <c r="B189" s="3">
        <v>188</v>
      </c>
      <c r="C189" s="3">
        <v>25</v>
      </c>
      <c r="D189" s="3">
        <v>45</v>
      </c>
      <c r="E189" s="3" t="s">
        <v>34</v>
      </c>
      <c r="F189" s="22">
        <f t="shared" si="23"/>
        <v>45</v>
      </c>
      <c r="G189" s="22">
        <f t="shared" si="24"/>
        <v>25</v>
      </c>
      <c r="H189" s="22">
        <f t="shared" si="25"/>
        <v>45</v>
      </c>
      <c r="I189" s="9">
        <f t="shared" si="26"/>
        <v>37</v>
      </c>
      <c r="J189" s="9">
        <f t="shared" si="18"/>
        <v>37</v>
      </c>
      <c r="K189" s="10">
        <f t="shared" si="19"/>
        <v>1369</v>
      </c>
      <c r="L189" s="9" t="e">
        <f t="array" aca="1" ref="L189" ca="1">IF(D189&lt;&gt;"",IF(AND(H189&gt;=40,I189&gt;=30),IF(AND($N$2&gt;=$T$2,$N$2&lt;=$U$2),_xlfn.IFS(P189&gt;=$AD$2,$AD$1,P189&gt;=$AC$2,$AC$1,P189&gt;=$AB$2,$AB$1,P189&gt;=$AA$2,$AA$1,P189&gt;=$Z$2,$Z$1,P189&gt;=$Y$2,$Y$1,P189&gt;=$X$2,$X$1,P189&gt;=$W$2,$W$1,P189&lt;$W$2,$V$1),(IF(AND($N$2&gt;=$T$3,$N$2&lt;$U$3),_xlfn.IFS(P189&gt;=$AD$3,$AD$1,P189&gt;=$AC$3,$AC$1,P189&gt;=$AB$3,$AB$1,P189&gt;=$AA$3,$AA$1,P189&gt;=$Z$3,$Z$1,P189&gt;=$Y$3,$Y$1,P189&gt;=$X$3,$X$1,P189&gt;=$W$3,$W$1,P189&lt;$W$2,$V$1),(IF(AND($N$2&gt;=$T$4,$N$2&lt;$U$4),_xlfn.IFS(P189&gt;=$AD$4,$AD$1,P189&gt;=$AC$4,$AC$1,P189&gt;=$AB$4,$AB$1,P189&gt;=$AA$4,$AA$1,P189&gt;=$Z$4,$Z$1,P189&gt;=$Y$4,$Y$1,P189&gt;=$X$4,$X$1,P189&gt;=$W$4,$W$1,P189&lt;$W$2,$V$1),(IF(AND($N$2&gt;=$T$5,$N$2&lt;$U$5),_xlfn.IFS(P189&gt;=$AD$5,$AD$1,P189&gt;=$AC$5,$AC$1,P189&gt;=$AB$5,$AB$1,P189&gt;=$AA$5,$AA$1,P189&gt;=$Z$5,$Z$1,P189&gt;=$Y$5,$Y$1,P189&gt;=$X$5,$X$1,P189&gt;=$W$5,$W$1,P189&lt;$W$2,$V$1),(IF(AND($N$2&gt;=$T$6,$N$2&lt;$U$6),_xlfn.IFS(P189&gt;=$AD$6,$AD$1,P189&gt;=$AC$6,$AC$1,P189&gt;=$AB$6,$AB$1,P189&gt;=$AA$6,$AA$1,P189&gt;=$Z$6,$Z$1,P189&gt;=$Y$6,$Y$1,P189&gt;=$X$6,$X$1,P189&gt;=$W$6,$W$1,P189&lt;$W$2,$V$1),(IF(AND($N$2&gt;=$T$7,$N$2&lt;$U$7),_xlfn.IFS(P189&gt;=$AD$7,$AD$1,P189&gt;=$AC$7,$AC$1,P189&gt;=$AB$7,$AB$1,P189&gt;=$AA$7,$AA$1,P189&gt;=$Z$7,$Z$1,P189&gt;=$Y$7,$Y$1,P189&gt;=$X$7,$X$1,P189&gt;=$W$7,$W$1,P189&lt;$W$2,$V$1),(IF(AND($N$2&gt;=$T$8,$N$2&lt;$U$8),_xlfn.IFS(P189&gt;=$AD$8,$AD$1,P189&gt;=$AC$8,$AC$1,P189&gt;=$AB$8,$AB$1,P189&gt;=$AA$8,$AA$1,P189&gt;=$Z$8,$Z$1,P189&gt;=$Y$8,$Y$1,P189&gt;=$X$8,$X$1,P189&gt;=$W$8,$W$1,P189&lt;$W$2,$V$1),(IF(AND($N$2&gt;=$T$9,$N$2&lt;$U$9),_xlfn.IFS(P189&gt;=$AD$9,$AD$1,P189&gt;=$AC$9,$AC$1,P189&gt;=$AB$9,$AB$1,P189&gt;=$AA$9,$AA$1,P189&gt;=$Z$9,$Z$1,P189&gt;=$Y$9,$Y$1,P189&gt;=$X$9,$X$1,P189&gt;=$W$9,$W$1),$W$1))))))))))))))),IF(AND($N$2&gt;=$T$2,$N$2&lt;=$U$2),IF(P189&gt;=$W$2,$W$1,$V$1),IF(AND($N$2&gt;=$T$3,$N$2&lt;$U$3),IF(P189&gt;=$W$3,$W$1,$V$1),IF(AND($N$2&gt;=$T$4,$N$2&lt;$U$4),IF(P189&gt;=$W$4,$W$1,$V$1),IF(AND($N$2&gt;=$T$5,$N$2&lt;$U$5),IF(P189&gt;=$W$5,$W$1,$V$1),IF(AND($N$2&gt;=$T$6,$N$2&lt;$U$6),IF(P189&gt;=$W$6,$W$1,$V$1),IF(AND($N$2&gt;=$T$7,$N$2&lt;$U$7),IF(P189&gt;=$W$7,$W$1,$V$1),IF(AND($N$2&gt;=$T$8,$N$2&lt;$U$8),IF(P189&gt;=$W$8,$W$1,$V$1),IF(AND($N$2&gt;=$T$9,$N$2&lt;$U$9),IF(P189&gt;=$W$9,$W$1,$V$1),""))))))))),"")</f>
        <v>#NAME?</v>
      </c>
      <c r="M189" s="9" t="e">
        <f t="array" aca="1" ref="M189" ca="1">IF(E189&lt;&gt;"",IF(AND(E189&lt;&gt;"GR",E189&gt;=40,J189&gt;=30),_xlfn.IFS(Q189&gt;=$AG$2,$AD$19,Q189&gt;=$AG$3,$AC$19,Q189&gt;=$AG$4,$AB$19,Q189&gt;=$AG$5,$AA$19,Q189&gt;=$AG$6,$Z$19,Q189&gt;=$AG$7,$Y$19,Q189&gt;=$AG$8,$X$19,Q189&gt;=$AG$9,$V$19),L189),"")</f>
        <v>#NAME?</v>
      </c>
      <c r="N189" s="9"/>
      <c r="O189" s="9"/>
      <c r="P189" s="9">
        <f t="shared" si="20"/>
        <v>43</v>
      </c>
      <c r="Q189" s="9">
        <f t="shared" si="21"/>
        <v>43</v>
      </c>
      <c r="R189" s="9">
        <f t="shared" si="22"/>
        <v>-0.67</v>
      </c>
    </row>
    <row r="190" spans="1:18" x14ac:dyDescent="0.25">
      <c r="A190" s="3" t="s">
        <v>8</v>
      </c>
      <c r="B190" s="3">
        <v>189</v>
      </c>
      <c r="C190" s="3">
        <v>23</v>
      </c>
      <c r="D190" s="3">
        <v>46</v>
      </c>
      <c r="E190" s="3" t="s">
        <v>34</v>
      </c>
      <c r="F190" s="22">
        <f t="shared" si="23"/>
        <v>46</v>
      </c>
      <c r="G190" s="22">
        <f t="shared" si="24"/>
        <v>23</v>
      </c>
      <c r="H190" s="22">
        <f t="shared" si="25"/>
        <v>46</v>
      </c>
      <c r="I190" s="9">
        <f t="shared" si="26"/>
        <v>36.799999999999997</v>
      </c>
      <c r="J190" s="9">
        <f t="shared" si="18"/>
        <v>36.799999999999997</v>
      </c>
      <c r="K190" s="10">
        <f t="shared" si="19"/>
        <v>1354.2399999999998</v>
      </c>
      <c r="L190" s="9" t="e">
        <f t="array" aca="1" ref="L190" ca="1">IF(D190&lt;&gt;"",IF(AND(H190&gt;=40,I190&gt;=30),IF(AND($N$2&gt;=$T$2,$N$2&lt;=$U$2),_xlfn.IFS(P190&gt;=$AD$2,$AD$1,P190&gt;=$AC$2,$AC$1,P190&gt;=$AB$2,$AB$1,P190&gt;=$AA$2,$AA$1,P190&gt;=$Z$2,$Z$1,P190&gt;=$Y$2,$Y$1,P190&gt;=$X$2,$X$1,P190&gt;=$W$2,$W$1,P190&lt;$W$2,$V$1),(IF(AND($N$2&gt;=$T$3,$N$2&lt;$U$3),_xlfn.IFS(P190&gt;=$AD$3,$AD$1,P190&gt;=$AC$3,$AC$1,P190&gt;=$AB$3,$AB$1,P190&gt;=$AA$3,$AA$1,P190&gt;=$Z$3,$Z$1,P190&gt;=$Y$3,$Y$1,P190&gt;=$X$3,$X$1,P190&gt;=$W$3,$W$1,P190&lt;$W$2,$V$1),(IF(AND($N$2&gt;=$T$4,$N$2&lt;$U$4),_xlfn.IFS(P190&gt;=$AD$4,$AD$1,P190&gt;=$AC$4,$AC$1,P190&gt;=$AB$4,$AB$1,P190&gt;=$AA$4,$AA$1,P190&gt;=$Z$4,$Z$1,P190&gt;=$Y$4,$Y$1,P190&gt;=$X$4,$X$1,P190&gt;=$W$4,$W$1,P190&lt;$W$2,$V$1),(IF(AND($N$2&gt;=$T$5,$N$2&lt;$U$5),_xlfn.IFS(P190&gt;=$AD$5,$AD$1,P190&gt;=$AC$5,$AC$1,P190&gt;=$AB$5,$AB$1,P190&gt;=$AA$5,$AA$1,P190&gt;=$Z$5,$Z$1,P190&gt;=$Y$5,$Y$1,P190&gt;=$X$5,$X$1,P190&gt;=$W$5,$W$1,P190&lt;$W$2,$V$1),(IF(AND($N$2&gt;=$T$6,$N$2&lt;$U$6),_xlfn.IFS(P190&gt;=$AD$6,$AD$1,P190&gt;=$AC$6,$AC$1,P190&gt;=$AB$6,$AB$1,P190&gt;=$AA$6,$AA$1,P190&gt;=$Z$6,$Z$1,P190&gt;=$Y$6,$Y$1,P190&gt;=$X$6,$X$1,P190&gt;=$W$6,$W$1,P190&lt;$W$2,$V$1),(IF(AND($N$2&gt;=$T$7,$N$2&lt;$U$7),_xlfn.IFS(P190&gt;=$AD$7,$AD$1,P190&gt;=$AC$7,$AC$1,P190&gt;=$AB$7,$AB$1,P190&gt;=$AA$7,$AA$1,P190&gt;=$Z$7,$Z$1,P190&gt;=$Y$7,$Y$1,P190&gt;=$X$7,$X$1,P190&gt;=$W$7,$W$1,P190&lt;$W$2,$V$1),(IF(AND($N$2&gt;=$T$8,$N$2&lt;$U$8),_xlfn.IFS(P190&gt;=$AD$8,$AD$1,P190&gt;=$AC$8,$AC$1,P190&gt;=$AB$8,$AB$1,P190&gt;=$AA$8,$AA$1,P190&gt;=$Z$8,$Z$1,P190&gt;=$Y$8,$Y$1,P190&gt;=$X$8,$X$1,P190&gt;=$W$8,$W$1,P190&lt;$W$2,$V$1),(IF(AND($N$2&gt;=$T$9,$N$2&lt;$U$9),_xlfn.IFS(P190&gt;=$AD$9,$AD$1,P190&gt;=$AC$9,$AC$1,P190&gt;=$AB$9,$AB$1,P190&gt;=$AA$9,$AA$1,P190&gt;=$Z$9,$Z$1,P190&gt;=$Y$9,$Y$1,P190&gt;=$X$9,$X$1,P190&gt;=$W$9,$W$1),$W$1))))))))))))))),IF(AND($N$2&gt;=$T$2,$N$2&lt;=$U$2),IF(P190&gt;=$W$2,$W$1,$V$1),IF(AND($N$2&gt;=$T$3,$N$2&lt;$U$3),IF(P190&gt;=$W$3,$W$1,$V$1),IF(AND($N$2&gt;=$T$4,$N$2&lt;$U$4),IF(P190&gt;=$W$4,$W$1,$V$1),IF(AND($N$2&gt;=$T$5,$N$2&lt;$U$5),IF(P190&gt;=$W$5,$W$1,$V$1),IF(AND($N$2&gt;=$T$6,$N$2&lt;$U$6),IF(P190&gt;=$W$6,$W$1,$V$1),IF(AND($N$2&gt;=$T$7,$N$2&lt;$U$7),IF(P190&gt;=$W$7,$W$1,$V$1),IF(AND($N$2&gt;=$T$8,$N$2&lt;$U$8),IF(P190&gt;=$W$8,$W$1,$V$1),IF(AND($N$2&gt;=$T$9,$N$2&lt;$U$9),IF(P190&gt;=$W$9,$W$1,$V$1),""))))))))),"")</f>
        <v>#NAME?</v>
      </c>
      <c r="M190" s="9" t="e">
        <f t="array" aca="1" ref="M190" ca="1">IF(E190&lt;&gt;"",IF(AND(E190&lt;&gt;"GR",E190&gt;=40,J190&gt;=30),_xlfn.IFS(Q190&gt;=$AG$2,$AD$19,Q190&gt;=$AG$3,$AC$19,Q190&gt;=$AG$4,$AB$19,Q190&gt;=$AG$5,$AA$19,Q190&gt;=$AG$6,$Z$19,Q190&gt;=$AG$7,$Y$19,Q190&gt;=$AG$8,$X$19,Q190&gt;=$AG$9,$V$19),L190),"")</f>
        <v>#NAME?</v>
      </c>
      <c r="N190" s="9"/>
      <c r="O190" s="9"/>
      <c r="P190" s="9">
        <f t="shared" si="20"/>
        <v>43</v>
      </c>
      <c r="Q190" s="9">
        <f t="shared" si="21"/>
        <v>43</v>
      </c>
      <c r="R190" s="9">
        <f t="shared" si="22"/>
        <v>-0.68</v>
      </c>
    </row>
    <row r="191" spans="1:18" x14ac:dyDescent="0.25">
      <c r="A191" s="3" t="s">
        <v>8</v>
      </c>
      <c r="B191" s="3">
        <v>190</v>
      </c>
      <c r="C191" s="3">
        <v>21</v>
      </c>
      <c r="D191" s="3">
        <v>47</v>
      </c>
      <c r="E191" s="3" t="s">
        <v>34</v>
      </c>
      <c r="F191" s="22">
        <f t="shared" si="23"/>
        <v>47</v>
      </c>
      <c r="G191" s="22">
        <f t="shared" si="24"/>
        <v>21</v>
      </c>
      <c r="H191" s="22">
        <f t="shared" si="25"/>
        <v>47</v>
      </c>
      <c r="I191" s="9">
        <f t="shared" si="26"/>
        <v>36.6</v>
      </c>
      <c r="J191" s="9">
        <f t="shared" si="18"/>
        <v>36.6</v>
      </c>
      <c r="K191" s="10">
        <f t="shared" si="19"/>
        <v>1339.5600000000002</v>
      </c>
      <c r="L191" s="9" t="e">
        <f t="array" aca="1" ref="L191" ca="1">IF(D191&lt;&gt;"",IF(AND(H191&gt;=40,I191&gt;=30),IF(AND($N$2&gt;=$T$2,$N$2&lt;=$U$2),_xlfn.IFS(P191&gt;=$AD$2,$AD$1,P191&gt;=$AC$2,$AC$1,P191&gt;=$AB$2,$AB$1,P191&gt;=$AA$2,$AA$1,P191&gt;=$Z$2,$Z$1,P191&gt;=$Y$2,$Y$1,P191&gt;=$X$2,$X$1,P191&gt;=$W$2,$W$1,P191&lt;$W$2,$V$1),(IF(AND($N$2&gt;=$T$3,$N$2&lt;$U$3),_xlfn.IFS(P191&gt;=$AD$3,$AD$1,P191&gt;=$AC$3,$AC$1,P191&gt;=$AB$3,$AB$1,P191&gt;=$AA$3,$AA$1,P191&gt;=$Z$3,$Z$1,P191&gt;=$Y$3,$Y$1,P191&gt;=$X$3,$X$1,P191&gt;=$W$3,$W$1,P191&lt;$W$2,$V$1),(IF(AND($N$2&gt;=$T$4,$N$2&lt;$U$4),_xlfn.IFS(P191&gt;=$AD$4,$AD$1,P191&gt;=$AC$4,$AC$1,P191&gt;=$AB$4,$AB$1,P191&gt;=$AA$4,$AA$1,P191&gt;=$Z$4,$Z$1,P191&gt;=$Y$4,$Y$1,P191&gt;=$X$4,$X$1,P191&gt;=$W$4,$W$1,P191&lt;$W$2,$V$1),(IF(AND($N$2&gt;=$T$5,$N$2&lt;$U$5),_xlfn.IFS(P191&gt;=$AD$5,$AD$1,P191&gt;=$AC$5,$AC$1,P191&gt;=$AB$5,$AB$1,P191&gt;=$AA$5,$AA$1,P191&gt;=$Z$5,$Z$1,P191&gt;=$Y$5,$Y$1,P191&gt;=$X$5,$X$1,P191&gt;=$W$5,$W$1,P191&lt;$W$2,$V$1),(IF(AND($N$2&gt;=$T$6,$N$2&lt;$U$6),_xlfn.IFS(P191&gt;=$AD$6,$AD$1,P191&gt;=$AC$6,$AC$1,P191&gt;=$AB$6,$AB$1,P191&gt;=$AA$6,$AA$1,P191&gt;=$Z$6,$Z$1,P191&gt;=$Y$6,$Y$1,P191&gt;=$X$6,$X$1,P191&gt;=$W$6,$W$1,P191&lt;$W$2,$V$1),(IF(AND($N$2&gt;=$T$7,$N$2&lt;$U$7),_xlfn.IFS(P191&gt;=$AD$7,$AD$1,P191&gt;=$AC$7,$AC$1,P191&gt;=$AB$7,$AB$1,P191&gt;=$AA$7,$AA$1,P191&gt;=$Z$7,$Z$1,P191&gt;=$Y$7,$Y$1,P191&gt;=$X$7,$X$1,P191&gt;=$W$7,$W$1,P191&lt;$W$2,$V$1),(IF(AND($N$2&gt;=$T$8,$N$2&lt;$U$8),_xlfn.IFS(P191&gt;=$AD$8,$AD$1,P191&gt;=$AC$8,$AC$1,P191&gt;=$AB$8,$AB$1,P191&gt;=$AA$8,$AA$1,P191&gt;=$Z$8,$Z$1,P191&gt;=$Y$8,$Y$1,P191&gt;=$X$8,$X$1,P191&gt;=$W$8,$W$1,P191&lt;$W$2,$V$1),(IF(AND($N$2&gt;=$T$9,$N$2&lt;$U$9),_xlfn.IFS(P191&gt;=$AD$9,$AD$1,P191&gt;=$AC$9,$AC$1,P191&gt;=$AB$9,$AB$1,P191&gt;=$AA$9,$AA$1,P191&gt;=$Z$9,$Z$1,P191&gt;=$Y$9,$Y$1,P191&gt;=$X$9,$X$1,P191&gt;=$W$9,$W$1),$W$1))))))))))))))),IF(AND($N$2&gt;=$T$2,$N$2&lt;=$U$2),IF(P191&gt;=$W$2,$W$1,$V$1),IF(AND($N$2&gt;=$T$3,$N$2&lt;$U$3),IF(P191&gt;=$W$3,$W$1,$V$1),IF(AND($N$2&gt;=$T$4,$N$2&lt;$U$4),IF(P191&gt;=$W$4,$W$1,$V$1),IF(AND($N$2&gt;=$T$5,$N$2&lt;$U$5),IF(P191&gt;=$W$5,$W$1,$V$1),IF(AND($N$2&gt;=$T$6,$N$2&lt;$U$6),IF(P191&gt;=$W$6,$W$1,$V$1),IF(AND($N$2&gt;=$T$7,$N$2&lt;$U$7),IF(P191&gt;=$W$7,$W$1,$V$1),IF(AND($N$2&gt;=$T$8,$N$2&lt;$U$8),IF(P191&gt;=$W$8,$W$1,$V$1),IF(AND($N$2&gt;=$T$9,$N$2&lt;$U$9),IF(P191&gt;=$W$9,$W$1,$V$1),""))))))))),"")</f>
        <v>#NAME?</v>
      </c>
      <c r="M191" s="9" t="e">
        <f t="array" aca="1" ref="M191" ca="1">IF(E191&lt;&gt;"",IF(AND(E191&lt;&gt;"GR",E191&gt;=40,J191&gt;=30),_xlfn.IFS(Q191&gt;=$AG$2,$AD$19,Q191&gt;=$AG$3,$AC$19,Q191&gt;=$AG$4,$AB$19,Q191&gt;=$AG$5,$AA$19,Q191&gt;=$AG$6,$Z$19,Q191&gt;=$AG$7,$Y$19,Q191&gt;=$AG$8,$X$19,Q191&gt;=$AG$9,$V$19),L191),"")</f>
        <v>#NAME?</v>
      </c>
      <c r="N191" s="9"/>
      <c r="O191" s="9"/>
      <c r="P191" s="9">
        <f t="shared" si="20"/>
        <v>43</v>
      </c>
      <c r="Q191" s="9">
        <f t="shared" si="21"/>
        <v>43</v>
      </c>
      <c r="R191" s="9">
        <f t="shared" si="22"/>
        <v>-0.69</v>
      </c>
    </row>
    <row r="192" spans="1:18" x14ac:dyDescent="0.25">
      <c r="A192" s="3" t="s">
        <v>8</v>
      </c>
      <c r="B192" s="3">
        <v>191</v>
      </c>
      <c r="C192" s="3">
        <v>24</v>
      </c>
      <c r="D192" s="3">
        <v>45</v>
      </c>
      <c r="E192" s="3" t="s">
        <v>34</v>
      </c>
      <c r="F192" s="22">
        <f t="shared" si="23"/>
        <v>45</v>
      </c>
      <c r="G192" s="22">
        <f t="shared" si="24"/>
        <v>24</v>
      </c>
      <c r="H192" s="22">
        <f t="shared" si="25"/>
        <v>45</v>
      </c>
      <c r="I192" s="9">
        <f t="shared" si="26"/>
        <v>36.6</v>
      </c>
      <c r="J192" s="9">
        <f t="shared" si="18"/>
        <v>36.6</v>
      </c>
      <c r="K192" s="10">
        <f t="shared" si="19"/>
        <v>1339.5600000000002</v>
      </c>
      <c r="L192" s="9" t="e">
        <f t="array" aca="1" ref="L192" ca="1">IF(D192&lt;&gt;"",IF(AND(H192&gt;=40,I192&gt;=30),IF(AND($N$2&gt;=$T$2,$N$2&lt;=$U$2),_xlfn.IFS(P192&gt;=$AD$2,$AD$1,P192&gt;=$AC$2,$AC$1,P192&gt;=$AB$2,$AB$1,P192&gt;=$AA$2,$AA$1,P192&gt;=$Z$2,$Z$1,P192&gt;=$Y$2,$Y$1,P192&gt;=$X$2,$X$1,P192&gt;=$W$2,$W$1,P192&lt;$W$2,$V$1),(IF(AND($N$2&gt;=$T$3,$N$2&lt;$U$3),_xlfn.IFS(P192&gt;=$AD$3,$AD$1,P192&gt;=$AC$3,$AC$1,P192&gt;=$AB$3,$AB$1,P192&gt;=$AA$3,$AA$1,P192&gt;=$Z$3,$Z$1,P192&gt;=$Y$3,$Y$1,P192&gt;=$X$3,$X$1,P192&gt;=$W$3,$W$1,P192&lt;$W$2,$V$1),(IF(AND($N$2&gt;=$T$4,$N$2&lt;$U$4),_xlfn.IFS(P192&gt;=$AD$4,$AD$1,P192&gt;=$AC$4,$AC$1,P192&gt;=$AB$4,$AB$1,P192&gt;=$AA$4,$AA$1,P192&gt;=$Z$4,$Z$1,P192&gt;=$Y$4,$Y$1,P192&gt;=$X$4,$X$1,P192&gt;=$W$4,$W$1,P192&lt;$W$2,$V$1),(IF(AND($N$2&gt;=$T$5,$N$2&lt;$U$5),_xlfn.IFS(P192&gt;=$AD$5,$AD$1,P192&gt;=$AC$5,$AC$1,P192&gt;=$AB$5,$AB$1,P192&gt;=$AA$5,$AA$1,P192&gt;=$Z$5,$Z$1,P192&gt;=$Y$5,$Y$1,P192&gt;=$X$5,$X$1,P192&gt;=$W$5,$W$1,P192&lt;$W$2,$V$1),(IF(AND($N$2&gt;=$T$6,$N$2&lt;$U$6),_xlfn.IFS(P192&gt;=$AD$6,$AD$1,P192&gt;=$AC$6,$AC$1,P192&gt;=$AB$6,$AB$1,P192&gt;=$AA$6,$AA$1,P192&gt;=$Z$6,$Z$1,P192&gt;=$Y$6,$Y$1,P192&gt;=$X$6,$X$1,P192&gt;=$W$6,$W$1,P192&lt;$W$2,$V$1),(IF(AND($N$2&gt;=$T$7,$N$2&lt;$U$7),_xlfn.IFS(P192&gt;=$AD$7,$AD$1,P192&gt;=$AC$7,$AC$1,P192&gt;=$AB$7,$AB$1,P192&gt;=$AA$7,$AA$1,P192&gt;=$Z$7,$Z$1,P192&gt;=$Y$7,$Y$1,P192&gt;=$X$7,$X$1,P192&gt;=$W$7,$W$1,P192&lt;$W$2,$V$1),(IF(AND($N$2&gt;=$T$8,$N$2&lt;$U$8),_xlfn.IFS(P192&gt;=$AD$8,$AD$1,P192&gt;=$AC$8,$AC$1,P192&gt;=$AB$8,$AB$1,P192&gt;=$AA$8,$AA$1,P192&gt;=$Z$8,$Z$1,P192&gt;=$Y$8,$Y$1,P192&gt;=$X$8,$X$1,P192&gt;=$W$8,$W$1,P192&lt;$W$2,$V$1),(IF(AND($N$2&gt;=$T$9,$N$2&lt;$U$9),_xlfn.IFS(P192&gt;=$AD$9,$AD$1,P192&gt;=$AC$9,$AC$1,P192&gt;=$AB$9,$AB$1,P192&gt;=$AA$9,$AA$1,P192&gt;=$Z$9,$Z$1,P192&gt;=$Y$9,$Y$1,P192&gt;=$X$9,$X$1,P192&gt;=$W$9,$W$1),$W$1))))))))))))))),IF(AND($N$2&gt;=$T$2,$N$2&lt;=$U$2),IF(P192&gt;=$W$2,$W$1,$V$1),IF(AND($N$2&gt;=$T$3,$N$2&lt;$U$3),IF(P192&gt;=$W$3,$W$1,$V$1),IF(AND($N$2&gt;=$T$4,$N$2&lt;$U$4),IF(P192&gt;=$W$4,$W$1,$V$1),IF(AND($N$2&gt;=$T$5,$N$2&lt;$U$5),IF(P192&gt;=$W$5,$W$1,$V$1),IF(AND($N$2&gt;=$T$6,$N$2&lt;$U$6),IF(P192&gt;=$W$6,$W$1,$V$1),IF(AND($N$2&gt;=$T$7,$N$2&lt;$U$7),IF(P192&gt;=$W$7,$W$1,$V$1),IF(AND($N$2&gt;=$T$8,$N$2&lt;$U$8),IF(P192&gt;=$W$8,$W$1,$V$1),IF(AND($N$2&gt;=$T$9,$N$2&lt;$U$9),IF(P192&gt;=$W$9,$W$1,$V$1),""))))))))),"")</f>
        <v>#NAME?</v>
      </c>
      <c r="M192" s="9" t="e">
        <f t="array" aca="1" ref="M192" ca="1">IF(E192&lt;&gt;"",IF(AND(E192&lt;&gt;"GR",E192&gt;=40,J192&gt;=30),_xlfn.IFS(Q192&gt;=$AG$2,$AD$19,Q192&gt;=$AG$3,$AC$19,Q192&gt;=$AG$4,$AB$19,Q192&gt;=$AG$5,$AA$19,Q192&gt;=$AG$6,$Z$19,Q192&gt;=$AG$7,$Y$19,Q192&gt;=$AG$8,$X$19,Q192&gt;=$AG$9,$V$19),L192),"")</f>
        <v>#NAME?</v>
      </c>
      <c r="N192" s="9"/>
      <c r="O192" s="9"/>
      <c r="P192" s="9">
        <f t="shared" si="20"/>
        <v>43</v>
      </c>
      <c r="Q192" s="9">
        <f t="shared" si="21"/>
        <v>43</v>
      </c>
      <c r="R192" s="9">
        <f t="shared" si="22"/>
        <v>-0.69</v>
      </c>
    </row>
    <row r="193" spans="1:18" x14ac:dyDescent="0.25">
      <c r="A193" s="3" t="s">
        <v>8</v>
      </c>
      <c r="B193" s="3">
        <v>192</v>
      </c>
      <c r="C193" s="3">
        <v>10</v>
      </c>
      <c r="D193" s="3">
        <v>54</v>
      </c>
      <c r="E193" s="3" t="s">
        <v>34</v>
      </c>
      <c r="F193" s="22">
        <f t="shared" si="23"/>
        <v>54</v>
      </c>
      <c r="G193" s="22">
        <f t="shared" si="24"/>
        <v>10</v>
      </c>
      <c r="H193" s="22">
        <f t="shared" si="25"/>
        <v>54</v>
      </c>
      <c r="I193" s="9">
        <f t="shared" si="26"/>
        <v>36.4</v>
      </c>
      <c r="J193" s="9">
        <f t="shared" si="18"/>
        <v>36.4</v>
      </c>
      <c r="K193" s="10">
        <f t="shared" si="19"/>
        <v>1324.9599999999998</v>
      </c>
      <c r="L193" s="9" t="e">
        <f t="array" aca="1" ref="L193" ca="1">IF(D193&lt;&gt;"",IF(AND(H193&gt;=40,I193&gt;=30),IF(AND($N$2&gt;=$T$2,$N$2&lt;=$U$2),_xlfn.IFS(P193&gt;=$AD$2,$AD$1,P193&gt;=$AC$2,$AC$1,P193&gt;=$AB$2,$AB$1,P193&gt;=$AA$2,$AA$1,P193&gt;=$Z$2,$Z$1,P193&gt;=$Y$2,$Y$1,P193&gt;=$X$2,$X$1,P193&gt;=$W$2,$W$1,P193&lt;$W$2,$V$1),(IF(AND($N$2&gt;=$T$3,$N$2&lt;$U$3),_xlfn.IFS(P193&gt;=$AD$3,$AD$1,P193&gt;=$AC$3,$AC$1,P193&gt;=$AB$3,$AB$1,P193&gt;=$AA$3,$AA$1,P193&gt;=$Z$3,$Z$1,P193&gt;=$Y$3,$Y$1,P193&gt;=$X$3,$X$1,P193&gt;=$W$3,$W$1,P193&lt;$W$2,$V$1),(IF(AND($N$2&gt;=$T$4,$N$2&lt;$U$4),_xlfn.IFS(P193&gt;=$AD$4,$AD$1,P193&gt;=$AC$4,$AC$1,P193&gt;=$AB$4,$AB$1,P193&gt;=$AA$4,$AA$1,P193&gt;=$Z$4,$Z$1,P193&gt;=$Y$4,$Y$1,P193&gt;=$X$4,$X$1,P193&gt;=$W$4,$W$1,P193&lt;$W$2,$V$1),(IF(AND($N$2&gt;=$T$5,$N$2&lt;$U$5),_xlfn.IFS(P193&gt;=$AD$5,$AD$1,P193&gt;=$AC$5,$AC$1,P193&gt;=$AB$5,$AB$1,P193&gt;=$AA$5,$AA$1,P193&gt;=$Z$5,$Z$1,P193&gt;=$Y$5,$Y$1,P193&gt;=$X$5,$X$1,P193&gt;=$W$5,$W$1,P193&lt;$W$2,$V$1),(IF(AND($N$2&gt;=$T$6,$N$2&lt;$U$6),_xlfn.IFS(P193&gt;=$AD$6,$AD$1,P193&gt;=$AC$6,$AC$1,P193&gt;=$AB$6,$AB$1,P193&gt;=$AA$6,$AA$1,P193&gt;=$Z$6,$Z$1,P193&gt;=$Y$6,$Y$1,P193&gt;=$X$6,$X$1,P193&gt;=$W$6,$W$1,P193&lt;$W$2,$V$1),(IF(AND($N$2&gt;=$T$7,$N$2&lt;$U$7),_xlfn.IFS(P193&gt;=$AD$7,$AD$1,P193&gt;=$AC$7,$AC$1,P193&gt;=$AB$7,$AB$1,P193&gt;=$AA$7,$AA$1,P193&gt;=$Z$7,$Z$1,P193&gt;=$Y$7,$Y$1,P193&gt;=$X$7,$X$1,P193&gt;=$W$7,$W$1,P193&lt;$W$2,$V$1),(IF(AND($N$2&gt;=$T$8,$N$2&lt;$U$8),_xlfn.IFS(P193&gt;=$AD$8,$AD$1,P193&gt;=$AC$8,$AC$1,P193&gt;=$AB$8,$AB$1,P193&gt;=$AA$8,$AA$1,P193&gt;=$Z$8,$Z$1,P193&gt;=$Y$8,$Y$1,P193&gt;=$X$8,$X$1,P193&gt;=$W$8,$W$1,P193&lt;$W$2,$V$1),(IF(AND($N$2&gt;=$T$9,$N$2&lt;$U$9),_xlfn.IFS(P193&gt;=$AD$9,$AD$1,P193&gt;=$AC$9,$AC$1,P193&gt;=$AB$9,$AB$1,P193&gt;=$AA$9,$AA$1,P193&gt;=$Z$9,$Z$1,P193&gt;=$Y$9,$Y$1,P193&gt;=$X$9,$X$1,P193&gt;=$W$9,$W$1),$W$1))))))))))))))),IF(AND($N$2&gt;=$T$2,$N$2&lt;=$U$2),IF(P193&gt;=$W$2,$W$1,$V$1),IF(AND($N$2&gt;=$T$3,$N$2&lt;$U$3),IF(P193&gt;=$W$3,$W$1,$V$1),IF(AND($N$2&gt;=$T$4,$N$2&lt;$U$4),IF(P193&gt;=$W$4,$W$1,$V$1),IF(AND($N$2&gt;=$T$5,$N$2&lt;$U$5),IF(P193&gt;=$W$5,$W$1,$V$1),IF(AND($N$2&gt;=$T$6,$N$2&lt;$U$6),IF(P193&gt;=$W$6,$W$1,$V$1),IF(AND($N$2&gt;=$T$7,$N$2&lt;$U$7),IF(P193&gt;=$W$7,$W$1,$V$1),IF(AND($N$2&gt;=$T$8,$N$2&lt;$U$8),IF(P193&gt;=$W$8,$W$1,$V$1),IF(AND($N$2&gt;=$T$9,$N$2&lt;$U$9),IF(P193&gt;=$W$9,$W$1,$V$1),""))))))))),"")</f>
        <v>#NAME?</v>
      </c>
      <c r="M193" s="9" t="e">
        <f t="array" aca="1" ref="M193" ca="1">IF(E193&lt;&gt;"",IF(AND(E193&lt;&gt;"GR",E193&gt;=40,J193&gt;=30),_xlfn.IFS(Q193&gt;=$AG$2,$AD$19,Q193&gt;=$AG$3,$AC$19,Q193&gt;=$AG$4,$AB$19,Q193&gt;=$AG$5,$AA$19,Q193&gt;=$AG$6,$Z$19,Q193&gt;=$AG$7,$Y$19,Q193&gt;=$AG$8,$X$19,Q193&gt;=$AG$9,$V$19),L193),"")</f>
        <v>#NAME?</v>
      </c>
      <c r="N193" s="9"/>
      <c r="O193" s="9"/>
      <c r="P193" s="9">
        <f t="shared" si="20"/>
        <v>43</v>
      </c>
      <c r="Q193" s="9">
        <f t="shared" si="21"/>
        <v>43</v>
      </c>
      <c r="R193" s="9">
        <f t="shared" si="22"/>
        <v>-0.71</v>
      </c>
    </row>
    <row r="194" spans="1:18" x14ac:dyDescent="0.25">
      <c r="A194" s="3" t="s">
        <v>8</v>
      </c>
      <c r="B194" s="3">
        <v>193</v>
      </c>
      <c r="C194" s="3">
        <v>20</v>
      </c>
      <c r="D194" s="3">
        <v>47</v>
      </c>
      <c r="E194" s="3" t="s">
        <v>34</v>
      </c>
      <c r="F194" s="22">
        <f t="shared" si="23"/>
        <v>47</v>
      </c>
      <c r="G194" s="22">
        <f t="shared" si="24"/>
        <v>20</v>
      </c>
      <c r="H194" s="22">
        <f t="shared" si="25"/>
        <v>47</v>
      </c>
      <c r="I194" s="9">
        <f t="shared" si="26"/>
        <v>36.200000000000003</v>
      </c>
      <c r="J194" s="9">
        <f t="shared" ref="J194:J257" si="27">IF(E194&lt;&gt;"",ROUND(IF(E194&lt;&gt;"GR",((G194*0.4)+(E194*0.6)),I194),2),"")</f>
        <v>36.200000000000003</v>
      </c>
      <c r="K194" s="10">
        <f t="shared" ref="K194:K257" si="28">I194*I194</f>
        <v>1310.4400000000003</v>
      </c>
      <c r="L194" s="9" t="e">
        <f t="array" aca="1" ref="L194" ca="1">IF(D194&lt;&gt;"",IF(AND(H194&gt;=40,I194&gt;=30),IF(AND($N$2&gt;=$T$2,$N$2&lt;=$U$2),_xlfn.IFS(P194&gt;=$AD$2,$AD$1,P194&gt;=$AC$2,$AC$1,P194&gt;=$AB$2,$AB$1,P194&gt;=$AA$2,$AA$1,P194&gt;=$Z$2,$Z$1,P194&gt;=$Y$2,$Y$1,P194&gt;=$X$2,$X$1,P194&gt;=$W$2,$W$1,P194&lt;$W$2,$V$1),(IF(AND($N$2&gt;=$T$3,$N$2&lt;$U$3),_xlfn.IFS(P194&gt;=$AD$3,$AD$1,P194&gt;=$AC$3,$AC$1,P194&gt;=$AB$3,$AB$1,P194&gt;=$AA$3,$AA$1,P194&gt;=$Z$3,$Z$1,P194&gt;=$Y$3,$Y$1,P194&gt;=$X$3,$X$1,P194&gt;=$W$3,$W$1,P194&lt;$W$2,$V$1),(IF(AND($N$2&gt;=$T$4,$N$2&lt;$U$4),_xlfn.IFS(P194&gt;=$AD$4,$AD$1,P194&gt;=$AC$4,$AC$1,P194&gt;=$AB$4,$AB$1,P194&gt;=$AA$4,$AA$1,P194&gt;=$Z$4,$Z$1,P194&gt;=$Y$4,$Y$1,P194&gt;=$X$4,$X$1,P194&gt;=$W$4,$W$1,P194&lt;$W$2,$V$1),(IF(AND($N$2&gt;=$T$5,$N$2&lt;$U$5),_xlfn.IFS(P194&gt;=$AD$5,$AD$1,P194&gt;=$AC$5,$AC$1,P194&gt;=$AB$5,$AB$1,P194&gt;=$AA$5,$AA$1,P194&gt;=$Z$5,$Z$1,P194&gt;=$Y$5,$Y$1,P194&gt;=$X$5,$X$1,P194&gt;=$W$5,$W$1,P194&lt;$W$2,$V$1),(IF(AND($N$2&gt;=$T$6,$N$2&lt;$U$6),_xlfn.IFS(P194&gt;=$AD$6,$AD$1,P194&gt;=$AC$6,$AC$1,P194&gt;=$AB$6,$AB$1,P194&gt;=$AA$6,$AA$1,P194&gt;=$Z$6,$Z$1,P194&gt;=$Y$6,$Y$1,P194&gt;=$X$6,$X$1,P194&gt;=$W$6,$W$1,P194&lt;$W$2,$V$1),(IF(AND($N$2&gt;=$T$7,$N$2&lt;$U$7),_xlfn.IFS(P194&gt;=$AD$7,$AD$1,P194&gt;=$AC$7,$AC$1,P194&gt;=$AB$7,$AB$1,P194&gt;=$AA$7,$AA$1,P194&gt;=$Z$7,$Z$1,P194&gt;=$Y$7,$Y$1,P194&gt;=$X$7,$X$1,P194&gt;=$W$7,$W$1,P194&lt;$W$2,$V$1),(IF(AND($N$2&gt;=$T$8,$N$2&lt;$U$8),_xlfn.IFS(P194&gt;=$AD$8,$AD$1,P194&gt;=$AC$8,$AC$1,P194&gt;=$AB$8,$AB$1,P194&gt;=$AA$8,$AA$1,P194&gt;=$Z$8,$Z$1,P194&gt;=$Y$8,$Y$1,P194&gt;=$X$8,$X$1,P194&gt;=$W$8,$W$1,P194&lt;$W$2,$V$1),(IF(AND($N$2&gt;=$T$9,$N$2&lt;$U$9),_xlfn.IFS(P194&gt;=$AD$9,$AD$1,P194&gt;=$AC$9,$AC$1,P194&gt;=$AB$9,$AB$1,P194&gt;=$AA$9,$AA$1,P194&gt;=$Z$9,$Z$1,P194&gt;=$Y$9,$Y$1,P194&gt;=$X$9,$X$1,P194&gt;=$W$9,$W$1),$W$1))))))))))))))),IF(AND($N$2&gt;=$T$2,$N$2&lt;=$U$2),IF(P194&gt;=$W$2,$W$1,$V$1),IF(AND($N$2&gt;=$T$3,$N$2&lt;$U$3),IF(P194&gt;=$W$3,$W$1,$V$1),IF(AND($N$2&gt;=$T$4,$N$2&lt;$U$4),IF(P194&gt;=$W$4,$W$1,$V$1),IF(AND($N$2&gt;=$T$5,$N$2&lt;$U$5),IF(P194&gt;=$W$5,$W$1,$V$1),IF(AND($N$2&gt;=$T$6,$N$2&lt;$U$6),IF(P194&gt;=$W$6,$W$1,$V$1),IF(AND($N$2&gt;=$T$7,$N$2&lt;$U$7),IF(P194&gt;=$W$7,$W$1,$V$1),IF(AND($N$2&gt;=$T$8,$N$2&lt;$U$8),IF(P194&gt;=$W$8,$W$1,$V$1),IF(AND($N$2&gt;=$T$9,$N$2&lt;$U$9),IF(P194&gt;=$W$9,$W$1,$V$1),""))))))))),"")</f>
        <v>#NAME?</v>
      </c>
      <c r="M194" s="9" t="e">
        <f t="array" aca="1" ref="M194" ca="1">IF(E194&lt;&gt;"",IF(AND(E194&lt;&gt;"GR",E194&gt;=40,J194&gt;=30),_xlfn.IFS(Q194&gt;=$AG$2,$AD$19,Q194&gt;=$AG$3,$AC$19,Q194&gt;=$AG$4,$AB$19,Q194&gt;=$AG$5,$AA$19,Q194&gt;=$AG$6,$Z$19,Q194&gt;=$AG$7,$Y$19,Q194&gt;=$AG$8,$X$19,Q194&gt;=$AG$9,$V$19),L194),"")</f>
        <v>#NAME?</v>
      </c>
      <c r="N194" s="9"/>
      <c r="O194" s="9"/>
      <c r="P194" s="9">
        <f t="shared" ref="P194:P257" si="29">IF(I194&gt;0,ROUND((10*((I194-$N$2)/$O$2)+50),0),0)</f>
        <v>43</v>
      </c>
      <c r="Q194" s="9">
        <f t="shared" ref="Q194:Q257" si="30">IF(AND(E194&lt;&gt;"",E194&lt;&gt;"GR"),IF(J194&gt;0,ROUND((10*((J194-$N$2)/$O$2)+50),0),0),P194)</f>
        <v>43</v>
      </c>
      <c r="R194" s="9">
        <f t="shared" ref="R194:R257" si="31">ROUND(((I194-$N$2)/$O$2),2)</f>
        <v>-0.72</v>
      </c>
    </row>
    <row r="195" spans="1:18" x14ac:dyDescent="0.25">
      <c r="A195" s="3" t="s">
        <v>8</v>
      </c>
      <c r="B195" s="3">
        <v>194</v>
      </c>
      <c r="C195" s="3">
        <v>8</v>
      </c>
      <c r="D195" s="3">
        <v>28</v>
      </c>
      <c r="E195" s="3">
        <v>55</v>
      </c>
      <c r="F195" s="22">
        <f t="shared" ref="F195:F258" si="32">IF(E195="GR",D195,E195)</f>
        <v>55</v>
      </c>
      <c r="G195" s="22">
        <f t="shared" ref="G195:G258" si="33">IF(C195="GR",0,C195)</f>
        <v>8</v>
      </c>
      <c r="H195" s="22">
        <f t="shared" ref="H195:H258" si="34">IF(D195="GR",0,D195)</f>
        <v>28</v>
      </c>
      <c r="I195" s="9">
        <f t="shared" ref="I195:I258" si="35">(G195*0.4)+(H195*0.6)</f>
        <v>20</v>
      </c>
      <c r="J195" s="9">
        <f t="shared" si="27"/>
        <v>36.200000000000003</v>
      </c>
      <c r="K195" s="10">
        <f t="shared" si="28"/>
        <v>400</v>
      </c>
      <c r="L195" s="9" t="str">
        <f t="array" ref="L195">IF(D195&lt;&gt;"",IF(AND(H195&gt;=40,I195&gt;=30),IF(AND($N$2&gt;=$T$2,$N$2&lt;=$U$2),_xlfn.IFS(P195&gt;=$AD$2,$AD$1,P195&gt;=$AC$2,$AC$1,P195&gt;=$AB$2,$AB$1,P195&gt;=$AA$2,$AA$1,P195&gt;=$Z$2,$Z$1,P195&gt;=$Y$2,$Y$1,P195&gt;=$X$2,$X$1,P195&gt;=$W$2,$W$1,P195&lt;$W$2,$V$1),(IF(AND($N$2&gt;=$T$3,$N$2&lt;$U$3),_xlfn.IFS(P195&gt;=$AD$3,$AD$1,P195&gt;=$AC$3,$AC$1,P195&gt;=$AB$3,$AB$1,P195&gt;=$AA$3,$AA$1,P195&gt;=$Z$3,$Z$1,P195&gt;=$Y$3,$Y$1,P195&gt;=$X$3,$X$1,P195&gt;=$W$3,$W$1,P195&lt;$W$2,$V$1),(IF(AND($N$2&gt;=$T$4,$N$2&lt;$U$4),_xlfn.IFS(P195&gt;=$AD$4,$AD$1,P195&gt;=$AC$4,$AC$1,P195&gt;=$AB$4,$AB$1,P195&gt;=$AA$4,$AA$1,P195&gt;=$Z$4,$Z$1,P195&gt;=$Y$4,$Y$1,P195&gt;=$X$4,$X$1,P195&gt;=$W$4,$W$1,P195&lt;$W$2,$V$1),(IF(AND($N$2&gt;=$T$5,$N$2&lt;$U$5),_xlfn.IFS(P195&gt;=$AD$5,$AD$1,P195&gt;=$AC$5,$AC$1,P195&gt;=$AB$5,$AB$1,P195&gt;=$AA$5,$AA$1,P195&gt;=$Z$5,$Z$1,P195&gt;=$Y$5,$Y$1,P195&gt;=$X$5,$X$1,P195&gt;=$W$5,$W$1,P195&lt;$W$2,$V$1),(IF(AND($N$2&gt;=$T$6,$N$2&lt;$U$6),_xlfn.IFS(P195&gt;=$AD$6,$AD$1,P195&gt;=$AC$6,$AC$1,P195&gt;=$AB$6,$AB$1,P195&gt;=$AA$6,$AA$1,P195&gt;=$Z$6,$Z$1,P195&gt;=$Y$6,$Y$1,P195&gt;=$X$6,$X$1,P195&gt;=$W$6,$W$1,P195&lt;$W$2,$V$1),(IF(AND($N$2&gt;=$T$7,$N$2&lt;$U$7),_xlfn.IFS(P195&gt;=$AD$7,$AD$1,P195&gt;=$AC$7,$AC$1,P195&gt;=$AB$7,$AB$1,P195&gt;=$AA$7,$AA$1,P195&gt;=$Z$7,$Z$1,P195&gt;=$Y$7,$Y$1,P195&gt;=$X$7,$X$1,P195&gt;=$W$7,$W$1,P195&lt;$W$2,$V$1),(IF(AND($N$2&gt;=$T$8,$N$2&lt;$U$8),_xlfn.IFS(P195&gt;=$AD$8,$AD$1,P195&gt;=$AC$8,$AC$1,P195&gt;=$AB$8,$AB$1,P195&gt;=$AA$8,$AA$1,P195&gt;=$Z$8,$Z$1,P195&gt;=$Y$8,$Y$1,P195&gt;=$X$8,$X$1,P195&gt;=$W$8,$W$1,P195&lt;$W$2,$V$1),(IF(AND($N$2&gt;=$T$9,$N$2&lt;$U$9),_xlfn.IFS(P195&gt;=$AD$9,$AD$1,P195&gt;=$AC$9,$AC$1,P195&gt;=$AB$9,$AB$1,P195&gt;=$AA$9,$AA$1,P195&gt;=$Z$9,$Z$1,P195&gt;=$Y$9,$Y$1,P195&gt;=$X$9,$X$1,P195&gt;=$W$9,$W$1),$W$1))))))))))))))),IF(AND($N$2&gt;=$T$2,$N$2&lt;=$U$2),IF(P195&gt;=$W$2,$W$1,$V$1),IF(AND($N$2&gt;=$T$3,$N$2&lt;$U$3),IF(P195&gt;=$W$3,$W$1,$V$1),IF(AND($N$2&gt;=$T$4,$N$2&lt;$U$4),IF(P195&gt;=$W$4,$W$1,$V$1),IF(AND($N$2&gt;=$T$5,$N$2&lt;$U$5),IF(P195&gt;=$W$5,$W$1,$V$1),IF(AND($N$2&gt;=$T$6,$N$2&lt;$U$6),IF(P195&gt;=$W$6,$W$1,$V$1),IF(AND($N$2&gt;=$T$7,$N$2&lt;$U$7),IF(P195&gt;=$W$7,$W$1,$V$1),IF(AND($N$2&gt;=$T$8,$N$2&lt;$U$8),IF(P195&gt;=$W$8,$W$1,$V$1),IF(AND($N$2&gt;=$T$9,$N$2&lt;$U$9),IF(P195&gt;=$W$9,$W$1,$V$1),""))))))))),"")</f>
        <v>FF</v>
      </c>
      <c r="M195" s="9" t="e">
        <f t="array" aca="1" ref="M195" ca="1">IF(E195&lt;&gt;"",IF(AND(E195&lt;&gt;"GR",E195&gt;=40,J195&gt;=30),_xlfn.IFS(Q195&gt;=$AG$2,$AD$19,Q195&gt;=$AG$3,$AC$19,Q195&gt;=$AG$4,$AB$19,Q195&gt;=$AG$5,$AA$19,Q195&gt;=$AG$6,$Z$19,Q195&gt;=$AG$7,$Y$19,Q195&gt;=$AG$8,$X$19,Q195&gt;=$AG$9,$V$19),L195),"")</f>
        <v>#NAME?</v>
      </c>
      <c r="N195" s="9"/>
      <c r="O195" s="9"/>
      <c r="P195" s="9">
        <f t="shared" si="29"/>
        <v>32</v>
      </c>
      <c r="Q195" s="9">
        <f t="shared" si="30"/>
        <v>43</v>
      </c>
      <c r="R195" s="9">
        <f t="shared" si="31"/>
        <v>-1.83</v>
      </c>
    </row>
    <row r="196" spans="1:18" x14ac:dyDescent="0.25">
      <c r="A196" s="3" t="s">
        <v>8</v>
      </c>
      <c r="B196" s="3">
        <v>195</v>
      </c>
      <c r="C196" s="3">
        <v>15</v>
      </c>
      <c r="D196" s="3">
        <v>50</v>
      </c>
      <c r="E196" s="3" t="s">
        <v>34</v>
      </c>
      <c r="F196" s="22">
        <f t="shared" si="32"/>
        <v>50</v>
      </c>
      <c r="G196" s="22">
        <f t="shared" si="33"/>
        <v>15</v>
      </c>
      <c r="H196" s="22">
        <f t="shared" si="34"/>
        <v>50</v>
      </c>
      <c r="I196" s="9">
        <f t="shared" si="35"/>
        <v>36</v>
      </c>
      <c r="J196" s="9">
        <f t="shared" si="27"/>
        <v>36</v>
      </c>
      <c r="K196" s="10">
        <f t="shared" si="28"/>
        <v>1296</v>
      </c>
      <c r="L196" s="9" t="e">
        <f t="array" aca="1" ref="L196" ca="1">IF(D196&lt;&gt;"",IF(AND(H196&gt;=40,I196&gt;=30),IF(AND($N$2&gt;=$T$2,$N$2&lt;=$U$2),_xlfn.IFS(P196&gt;=$AD$2,$AD$1,P196&gt;=$AC$2,$AC$1,P196&gt;=$AB$2,$AB$1,P196&gt;=$AA$2,$AA$1,P196&gt;=$Z$2,$Z$1,P196&gt;=$Y$2,$Y$1,P196&gt;=$X$2,$X$1,P196&gt;=$W$2,$W$1,P196&lt;$W$2,$V$1),(IF(AND($N$2&gt;=$T$3,$N$2&lt;$U$3),_xlfn.IFS(P196&gt;=$AD$3,$AD$1,P196&gt;=$AC$3,$AC$1,P196&gt;=$AB$3,$AB$1,P196&gt;=$AA$3,$AA$1,P196&gt;=$Z$3,$Z$1,P196&gt;=$Y$3,$Y$1,P196&gt;=$X$3,$X$1,P196&gt;=$W$3,$W$1,P196&lt;$W$2,$V$1),(IF(AND($N$2&gt;=$T$4,$N$2&lt;$U$4),_xlfn.IFS(P196&gt;=$AD$4,$AD$1,P196&gt;=$AC$4,$AC$1,P196&gt;=$AB$4,$AB$1,P196&gt;=$AA$4,$AA$1,P196&gt;=$Z$4,$Z$1,P196&gt;=$Y$4,$Y$1,P196&gt;=$X$4,$X$1,P196&gt;=$W$4,$W$1,P196&lt;$W$2,$V$1),(IF(AND($N$2&gt;=$T$5,$N$2&lt;$U$5),_xlfn.IFS(P196&gt;=$AD$5,$AD$1,P196&gt;=$AC$5,$AC$1,P196&gt;=$AB$5,$AB$1,P196&gt;=$AA$5,$AA$1,P196&gt;=$Z$5,$Z$1,P196&gt;=$Y$5,$Y$1,P196&gt;=$X$5,$X$1,P196&gt;=$W$5,$W$1,P196&lt;$W$2,$V$1),(IF(AND($N$2&gt;=$T$6,$N$2&lt;$U$6),_xlfn.IFS(P196&gt;=$AD$6,$AD$1,P196&gt;=$AC$6,$AC$1,P196&gt;=$AB$6,$AB$1,P196&gt;=$AA$6,$AA$1,P196&gt;=$Z$6,$Z$1,P196&gt;=$Y$6,$Y$1,P196&gt;=$X$6,$X$1,P196&gt;=$W$6,$W$1,P196&lt;$W$2,$V$1),(IF(AND($N$2&gt;=$T$7,$N$2&lt;$U$7),_xlfn.IFS(P196&gt;=$AD$7,$AD$1,P196&gt;=$AC$7,$AC$1,P196&gt;=$AB$7,$AB$1,P196&gt;=$AA$7,$AA$1,P196&gt;=$Z$7,$Z$1,P196&gt;=$Y$7,$Y$1,P196&gt;=$X$7,$X$1,P196&gt;=$W$7,$W$1,P196&lt;$W$2,$V$1),(IF(AND($N$2&gt;=$T$8,$N$2&lt;$U$8),_xlfn.IFS(P196&gt;=$AD$8,$AD$1,P196&gt;=$AC$8,$AC$1,P196&gt;=$AB$8,$AB$1,P196&gt;=$AA$8,$AA$1,P196&gt;=$Z$8,$Z$1,P196&gt;=$Y$8,$Y$1,P196&gt;=$X$8,$X$1,P196&gt;=$W$8,$W$1,P196&lt;$W$2,$V$1),(IF(AND($N$2&gt;=$T$9,$N$2&lt;$U$9),_xlfn.IFS(P196&gt;=$AD$9,$AD$1,P196&gt;=$AC$9,$AC$1,P196&gt;=$AB$9,$AB$1,P196&gt;=$AA$9,$AA$1,P196&gt;=$Z$9,$Z$1,P196&gt;=$Y$9,$Y$1,P196&gt;=$X$9,$X$1,P196&gt;=$W$9,$W$1),$W$1))))))))))))))),IF(AND($N$2&gt;=$T$2,$N$2&lt;=$U$2),IF(P196&gt;=$W$2,$W$1,$V$1),IF(AND($N$2&gt;=$T$3,$N$2&lt;$U$3),IF(P196&gt;=$W$3,$W$1,$V$1),IF(AND($N$2&gt;=$T$4,$N$2&lt;$U$4),IF(P196&gt;=$W$4,$W$1,$V$1),IF(AND($N$2&gt;=$T$5,$N$2&lt;$U$5),IF(P196&gt;=$W$5,$W$1,$V$1),IF(AND($N$2&gt;=$T$6,$N$2&lt;$U$6),IF(P196&gt;=$W$6,$W$1,$V$1),IF(AND($N$2&gt;=$T$7,$N$2&lt;$U$7),IF(P196&gt;=$W$7,$W$1,$V$1),IF(AND($N$2&gt;=$T$8,$N$2&lt;$U$8),IF(P196&gt;=$W$8,$W$1,$V$1),IF(AND($N$2&gt;=$T$9,$N$2&lt;$U$9),IF(P196&gt;=$W$9,$W$1,$V$1),""))))))))),"")</f>
        <v>#NAME?</v>
      </c>
      <c r="M196" s="9" t="e">
        <f t="array" aca="1" ref="M196" ca="1">IF(E196&lt;&gt;"",IF(AND(E196&lt;&gt;"GR",E196&gt;=40,J196&gt;=30),_xlfn.IFS(Q196&gt;=$AG$2,$AD$19,Q196&gt;=$AG$3,$AC$19,Q196&gt;=$AG$4,$AB$19,Q196&gt;=$AG$5,$AA$19,Q196&gt;=$AG$6,$Z$19,Q196&gt;=$AG$7,$Y$19,Q196&gt;=$AG$8,$X$19,Q196&gt;=$AG$9,$V$19),L196),"")</f>
        <v>#NAME?</v>
      </c>
      <c r="N196" s="9"/>
      <c r="O196" s="9"/>
      <c r="P196" s="9">
        <f t="shared" si="29"/>
        <v>43</v>
      </c>
      <c r="Q196" s="9">
        <f t="shared" si="30"/>
        <v>43</v>
      </c>
      <c r="R196" s="9">
        <f t="shared" si="31"/>
        <v>-0.74</v>
      </c>
    </row>
    <row r="197" spans="1:18" x14ac:dyDescent="0.25">
      <c r="A197" s="3" t="s">
        <v>8</v>
      </c>
      <c r="B197" s="3">
        <v>196</v>
      </c>
      <c r="C197" s="3">
        <v>22</v>
      </c>
      <c r="D197" s="3">
        <v>45</v>
      </c>
      <c r="E197" s="3" t="s">
        <v>34</v>
      </c>
      <c r="F197" s="22">
        <f t="shared" si="32"/>
        <v>45</v>
      </c>
      <c r="G197" s="22">
        <f t="shared" si="33"/>
        <v>22</v>
      </c>
      <c r="H197" s="22">
        <f t="shared" si="34"/>
        <v>45</v>
      </c>
      <c r="I197" s="9">
        <f t="shared" si="35"/>
        <v>35.799999999999997</v>
      </c>
      <c r="J197" s="9">
        <f t="shared" si="27"/>
        <v>35.799999999999997</v>
      </c>
      <c r="K197" s="10">
        <f t="shared" si="28"/>
        <v>1281.6399999999999</v>
      </c>
      <c r="L197" s="9" t="e">
        <f t="array" aca="1" ref="L197" ca="1">IF(D197&lt;&gt;"",IF(AND(H197&gt;=40,I197&gt;=30),IF(AND($N$2&gt;=$T$2,$N$2&lt;=$U$2),_xlfn.IFS(P197&gt;=$AD$2,$AD$1,P197&gt;=$AC$2,$AC$1,P197&gt;=$AB$2,$AB$1,P197&gt;=$AA$2,$AA$1,P197&gt;=$Z$2,$Z$1,P197&gt;=$Y$2,$Y$1,P197&gt;=$X$2,$X$1,P197&gt;=$W$2,$W$1,P197&lt;$W$2,$V$1),(IF(AND($N$2&gt;=$T$3,$N$2&lt;$U$3),_xlfn.IFS(P197&gt;=$AD$3,$AD$1,P197&gt;=$AC$3,$AC$1,P197&gt;=$AB$3,$AB$1,P197&gt;=$AA$3,$AA$1,P197&gt;=$Z$3,$Z$1,P197&gt;=$Y$3,$Y$1,P197&gt;=$X$3,$X$1,P197&gt;=$W$3,$W$1,P197&lt;$W$2,$V$1),(IF(AND($N$2&gt;=$T$4,$N$2&lt;$U$4),_xlfn.IFS(P197&gt;=$AD$4,$AD$1,P197&gt;=$AC$4,$AC$1,P197&gt;=$AB$4,$AB$1,P197&gt;=$AA$4,$AA$1,P197&gt;=$Z$4,$Z$1,P197&gt;=$Y$4,$Y$1,P197&gt;=$X$4,$X$1,P197&gt;=$W$4,$W$1,P197&lt;$W$2,$V$1),(IF(AND($N$2&gt;=$T$5,$N$2&lt;$U$5),_xlfn.IFS(P197&gt;=$AD$5,$AD$1,P197&gt;=$AC$5,$AC$1,P197&gt;=$AB$5,$AB$1,P197&gt;=$AA$5,$AA$1,P197&gt;=$Z$5,$Z$1,P197&gt;=$Y$5,$Y$1,P197&gt;=$X$5,$X$1,P197&gt;=$W$5,$W$1,P197&lt;$W$2,$V$1),(IF(AND($N$2&gt;=$T$6,$N$2&lt;$U$6),_xlfn.IFS(P197&gt;=$AD$6,$AD$1,P197&gt;=$AC$6,$AC$1,P197&gt;=$AB$6,$AB$1,P197&gt;=$AA$6,$AA$1,P197&gt;=$Z$6,$Z$1,P197&gt;=$Y$6,$Y$1,P197&gt;=$X$6,$X$1,P197&gt;=$W$6,$W$1,P197&lt;$W$2,$V$1),(IF(AND($N$2&gt;=$T$7,$N$2&lt;$U$7),_xlfn.IFS(P197&gt;=$AD$7,$AD$1,P197&gt;=$AC$7,$AC$1,P197&gt;=$AB$7,$AB$1,P197&gt;=$AA$7,$AA$1,P197&gt;=$Z$7,$Z$1,P197&gt;=$Y$7,$Y$1,P197&gt;=$X$7,$X$1,P197&gt;=$W$7,$W$1,P197&lt;$W$2,$V$1),(IF(AND($N$2&gt;=$T$8,$N$2&lt;$U$8),_xlfn.IFS(P197&gt;=$AD$8,$AD$1,P197&gt;=$AC$8,$AC$1,P197&gt;=$AB$8,$AB$1,P197&gt;=$AA$8,$AA$1,P197&gt;=$Z$8,$Z$1,P197&gt;=$Y$8,$Y$1,P197&gt;=$X$8,$X$1,P197&gt;=$W$8,$W$1,P197&lt;$W$2,$V$1),(IF(AND($N$2&gt;=$T$9,$N$2&lt;$U$9),_xlfn.IFS(P197&gt;=$AD$9,$AD$1,P197&gt;=$AC$9,$AC$1,P197&gt;=$AB$9,$AB$1,P197&gt;=$AA$9,$AA$1,P197&gt;=$Z$9,$Z$1,P197&gt;=$Y$9,$Y$1,P197&gt;=$X$9,$X$1,P197&gt;=$W$9,$W$1),$W$1))))))))))))))),IF(AND($N$2&gt;=$T$2,$N$2&lt;=$U$2),IF(P197&gt;=$W$2,$W$1,$V$1),IF(AND($N$2&gt;=$T$3,$N$2&lt;$U$3),IF(P197&gt;=$W$3,$W$1,$V$1),IF(AND($N$2&gt;=$T$4,$N$2&lt;$U$4),IF(P197&gt;=$W$4,$W$1,$V$1),IF(AND($N$2&gt;=$T$5,$N$2&lt;$U$5),IF(P197&gt;=$W$5,$W$1,$V$1),IF(AND($N$2&gt;=$T$6,$N$2&lt;$U$6),IF(P197&gt;=$W$6,$W$1,$V$1),IF(AND($N$2&gt;=$T$7,$N$2&lt;$U$7),IF(P197&gt;=$W$7,$W$1,$V$1),IF(AND($N$2&gt;=$T$8,$N$2&lt;$U$8),IF(P197&gt;=$W$8,$W$1,$V$1),IF(AND($N$2&gt;=$T$9,$N$2&lt;$U$9),IF(P197&gt;=$W$9,$W$1,$V$1),""))))))))),"")</f>
        <v>#NAME?</v>
      </c>
      <c r="M197" s="9" t="e">
        <f t="array" aca="1" ref="M197" ca="1">IF(E197&lt;&gt;"",IF(AND(E197&lt;&gt;"GR",E197&gt;=40,J197&gt;=30),_xlfn.IFS(Q197&gt;=$AG$2,$AD$19,Q197&gt;=$AG$3,$AC$19,Q197&gt;=$AG$4,$AB$19,Q197&gt;=$AG$5,$AA$19,Q197&gt;=$AG$6,$Z$19,Q197&gt;=$AG$7,$Y$19,Q197&gt;=$AG$8,$X$19,Q197&gt;=$AG$9,$V$19),L197),"")</f>
        <v>#NAME?</v>
      </c>
      <c r="N197" s="9"/>
      <c r="O197" s="9"/>
      <c r="P197" s="9">
        <f t="shared" si="29"/>
        <v>43</v>
      </c>
      <c r="Q197" s="9">
        <f t="shared" si="30"/>
        <v>43</v>
      </c>
      <c r="R197" s="9">
        <f t="shared" si="31"/>
        <v>-0.75</v>
      </c>
    </row>
    <row r="198" spans="1:18" x14ac:dyDescent="0.25">
      <c r="A198" s="3" t="s">
        <v>8</v>
      </c>
      <c r="B198" s="3">
        <v>197</v>
      </c>
      <c r="C198" s="3">
        <v>16</v>
      </c>
      <c r="D198" s="3">
        <v>49</v>
      </c>
      <c r="E198" s="3" t="s">
        <v>34</v>
      </c>
      <c r="F198" s="22">
        <f t="shared" si="32"/>
        <v>49</v>
      </c>
      <c r="G198" s="22">
        <f t="shared" si="33"/>
        <v>16</v>
      </c>
      <c r="H198" s="22">
        <f t="shared" si="34"/>
        <v>49</v>
      </c>
      <c r="I198" s="9">
        <f t="shared" si="35"/>
        <v>35.799999999999997</v>
      </c>
      <c r="J198" s="9">
        <f t="shared" si="27"/>
        <v>35.799999999999997</v>
      </c>
      <c r="K198" s="10">
        <f t="shared" si="28"/>
        <v>1281.6399999999999</v>
      </c>
      <c r="L198" s="9" t="e">
        <f t="array" aca="1" ref="L198" ca="1">IF(D198&lt;&gt;"",IF(AND(H198&gt;=40,I198&gt;=30),IF(AND($N$2&gt;=$T$2,$N$2&lt;=$U$2),_xlfn.IFS(P198&gt;=$AD$2,$AD$1,P198&gt;=$AC$2,$AC$1,P198&gt;=$AB$2,$AB$1,P198&gt;=$AA$2,$AA$1,P198&gt;=$Z$2,$Z$1,P198&gt;=$Y$2,$Y$1,P198&gt;=$X$2,$X$1,P198&gt;=$W$2,$W$1,P198&lt;$W$2,$V$1),(IF(AND($N$2&gt;=$T$3,$N$2&lt;$U$3),_xlfn.IFS(P198&gt;=$AD$3,$AD$1,P198&gt;=$AC$3,$AC$1,P198&gt;=$AB$3,$AB$1,P198&gt;=$AA$3,$AA$1,P198&gt;=$Z$3,$Z$1,P198&gt;=$Y$3,$Y$1,P198&gt;=$X$3,$X$1,P198&gt;=$W$3,$W$1,P198&lt;$W$2,$V$1),(IF(AND($N$2&gt;=$T$4,$N$2&lt;$U$4),_xlfn.IFS(P198&gt;=$AD$4,$AD$1,P198&gt;=$AC$4,$AC$1,P198&gt;=$AB$4,$AB$1,P198&gt;=$AA$4,$AA$1,P198&gt;=$Z$4,$Z$1,P198&gt;=$Y$4,$Y$1,P198&gt;=$X$4,$X$1,P198&gt;=$W$4,$W$1,P198&lt;$W$2,$V$1),(IF(AND($N$2&gt;=$T$5,$N$2&lt;$U$5),_xlfn.IFS(P198&gt;=$AD$5,$AD$1,P198&gt;=$AC$5,$AC$1,P198&gt;=$AB$5,$AB$1,P198&gt;=$AA$5,$AA$1,P198&gt;=$Z$5,$Z$1,P198&gt;=$Y$5,$Y$1,P198&gt;=$X$5,$X$1,P198&gt;=$W$5,$W$1,P198&lt;$W$2,$V$1),(IF(AND($N$2&gt;=$T$6,$N$2&lt;$U$6),_xlfn.IFS(P198&gt;=$AD$6,$AD$1,P198&gt;=$AC$6,$AC$1,P198&gt;=$AB$6,$AB$1,P198&gt;=$AA$6,$AA$1,P198&gt;=$Z$6,$Z$1,P198&gt;=$Y$6,$Y$1,P198&gt;=$X$6,$X$1,P198&gt;=$W$6,$W$1,P198&lt;$W$2,$V$1),(IF(AND($N$2&gt;=$T$7,$N$2&lt;$U$7),_xlfn.IFS(P198&gt;=$AD$7,$AD$1,P198&gt;=$AC$7,$AC$1,P198&gt;=$AB$7,$AB$1,P198&gt;=$AA$7,$AA$1,P198&gt;=$Z$7,$Z$1,P198&gt;=$Y$7,$Y$1,P198&gt;=$X$7,$X$1,P198&gt;=$W$7,$W$1,P198&lt;$W$2,$V$1),(IF(AND($N$2&gt;=$T$8,$N$2&lt;$U$8),_xlfn.IFS(P198&gt;=$AD$8,$AD$1,P198&gt;=$AC$8,$AC$1,P198&gt;=$AB$8,$AB$1,P198&gt;=$AA$8,$AA$1,P198&gt;=$Z$8,$Z$1,P198&gt;=$Y$8,$Y$1,P198&gt;=$X$8,$X$1,P198&gt;=$W$8,$W$1,P198&lt;$W$2,$V$1),(IF(AND($N$2&gt;=$T$9,$N$2&lt;$U$9),_xlfn.IFS(P198&gt;=$AD$9,$AD$1,P198&gt;=$AC$9,$AC$1,P198&gt;=$AB$9,$AB$1,P198&gt;=$AA$9,$AA$1,P198&gt;=$Z$9,$Z$1,P198&gt;=$Y$9,$Y$1,P198&gt;=$X$9,$X$1,P198&gt;=$W$9,$W$1),$W$1))))))))))))))),IF(AND($N$2&gt;=$T$2,$N$2&lt;=$U$2),IF(P198&gt;=$W$2,$W$1,$V$1),IF(AND($N$2&gt;=$T$3,$N$2&lt;$U$3),IF(P198&gt;=$W$3,$W$1,$V$1),IF(AND($N$2&gt;=$T$4,$N$2&lt;$U$4),IF(P198&gt;=$W$4,$W$1,$V$1),IF(AND($N$2&gt;=$T$5,$N$2&lt;$U$5),IF(P198&gt;=$W$5,$W$1,$V$1),IF(AND($N$2&gt;=$T$6,$N$2&lt;$U$6),IF(P198&gt;=$W$6,$W$1,$V$1),IF(AND($N$2&gt;=$T$7,$N$2&lt;$U$7),IF(P198&gt;=$W$7,$W$1,$V$1),IF(AND($N$2&gt;=$T$8,$N$2&lt;$U$8),IF(P198&gt;=$W$8,$W$1,$V$1),IF(AND($N$2&gt;=$T$9,$N$2&lt;$U$9),IF(P198&gt;=$W$9,$W$1,$V$1),""))))))))),"")</f>
        <v>#NAME?</v>
      </c>
      <c r="M198" s="9" t="e">
        <f t="array" aca="1" ref="M198" ca="1">IF(E198&lt;&gt;"",IF(AND(E198&lt;&gt;"GR",E198&gt;=40,J198&gt;=30),_xlfn.IFS(Q198&gt;=$AG$2,$AD$19,Q198&gt;=$AG$3,$AC$19,Q198&gt;=$AG$4,$AB$19,Q198&gt;=$AG$5,$AA$19,Q198&gt;=$AG$6,$Z$19,Q198&gt;=$AG$7,$Y$19,Q198&gt;=$AG$8,$X$19,Q198&gt;=$AG$9,$V$19),L198),"")</f>
        <v>#NAME?</v>
      </c>
      <c r="N198" s="9"/>
      <c r="O198" s="9"/>
      <c r="P198" s="9">
        <f t="shared" si="29"/>
        <v>43</v>
      </c>
      <c r="Q198" s="9">
        <f t="shared" si="30"/>
        <v>43</v>
      </c>
      <c r="R198" s="9">
        <f t="shared" si="31"/>
        <v>-0.75</v>
      </c>
    </row>
    <row r="199" spans="1:18" x14ac:dyDescent="0.25">
      <c r="A199" s="3" t="s">
        <v>8</v>
      </c>
      <c r="B199" s="3">
        <v>198</v>
      </c>
      <c r="C199" s="3">
        <v>20</v>
      </c>
      <c r="D199" s="3">
        <v>46</v>
      </c>
      <c r="E199" s="3" t="s">
        <v>34</v>
      </c>
      <c r="F199" s="22">
        <f t="shared" si="32"/>
        <v>46</v>
      </c>
      <c r="G199" s="22">
        <f t="shared" si="33"/>
        <v>20</v>
      </c>
      <c r="H199" s="22">
        <f t="shared" si="34"/>
        <v>46</v>
      </c>
      <c r="I199" s="9">
        <f t="shared" si="35"/>
        <v>35.599999999999994</v>
      </c>
      <c r="J199" s="9">
        <f t="shared" si="27"/>
        <v>35.6</v>
      </c>
      <c r="K199" s="10">
        <f t="shared" si="28"/>
        <v>1267.3599999999997</v>
      </c>
      <c r="L199" s="9" t="e">
        <f t="array" aca="1" ref="L199" ca="1">IF(D199&lt;&gt;"",IF(AND(H199&gt;=40,I199&gt;=30),IF(AND($N$2&gt;=$T$2,$N$2&lt;=$U$2),_xlfn.IFS(P199&gt;=$AD$2,$AD$1,P199&gt;=$AC$2,$AC$1,P199&gt;=$AB$2,$AB$1,P199&gt;=$AA$2,$AA$1,P199&gt;=$Z$2,$Z$1,P199&gt;=$Y$2,$Y$1,P199&gt;=$X$2,$X$1,P199&gt;=$W$2,$W$1,P199&lt;$W$2,$V$1),(IF(AND($N$2&gt;=$T$3,$N$2&lt;$U$3),_xlfn.IFS(P199&gt;=$AD$3,$AD$1,P199&gt;=$AC$3,$AC$1,P199&gt;=$AB$3,$AB$1,P199&gt;=$AA$3,$AA$1,P199&gt;=$Z$3,$Z$1,P199&gt;=$Y$3,$Y$1,P199&gt;=$X$3,$X$1,P199&gt;=$W$3,$W$1,P199&lt;$W$2,$V$1),(IF(AND($N$2&gt;=$T$4,$N$2&lt;$U$4),_xlfn.IFS(P199&gt;=$AD$4,$AD$1,P199&gt;=$AC$4,$AC$1,P199&gt;=$AB$4,$AB$1,P199&gt;=$AA$4,$AA$1,P199&gt;=$Z$4,$Z$1,P199&gt;=$Y$4,$Y$1,P199&gt;=$X$4,$X$1,P199&gt;=$W$4,$W$1,P199&lt;$W$2,$V$1),(IF(AND($N$2&gt;=$T$5,$N$2&lt;$U$5),_xlfn.IFS(P199&gt;=$AD$5,$AD$1,P199&gt;=$AC$5,$AC$1,P199&gt;=$AB$5,$AB$1,P199&gt;=$AA$5,$AA$1,P199&gt;=$Z$5,$Z$1,P199&gt;=$Y$5,$Y$1,P199&gt;=$X$5,$X$1,P199&gt;=$W$5,$W$1,P199&lt;$W$2,$V$1),(IF(AND($N$2&gt;=$T$6,$N$2&lt;$U$6),_xlfn.IFS(P199&gt;=$AD$6,$AD$1,P199&gt;=$AC$6,$AC$1,P199&gt;=$AB$6,$AB$1,P199&gt;=$AA$6,$AA$1,P199&gt;=$Z$6,$Z$1,P199&gt;=$Y$6,$Y$1,P199&gt;=$X$6,$X$1,P199&gt;=$W$6,$W$1,P199&lt;$W$2,$V$1),(IF(AND($N$2&gt;=$T$7,$N$2&lt;$U$7),_xlfn.IFS(P199&gt;=$AD$7,$AD$1,P199&gt;=$AC$7,$AC$1,P199&gt;=$AB$7,$AB$1,P199&gt;=$AA$7,$AA$1,P199&gt;=$Z$7,$Z$1,P199&gt;=$Y$7,$Y$1,P199&gt;=$X$7,$X$1,P199&gt;=$W$7,$W$1,P199&lt;$W$2,$V$1),(IF(AND($N$2&gt;=$T$8,$N$2&lt;$U$8),_xlfn.IFS(P199&gt;=$AD$8,$AD$1,P199&gt;=$AC$8,$AC$1,P199&gt;=$AB$8,$AB$1,P199&gt;=$AA$8,$AA$1,P199&gt;=$Z$8,$Z$1,P199&gt;=$Y$8,$Y$1,P199&gt;=$X$8,$X$1,P199&gt;=$W$8,$W$1,P199&lt;$W$2,$V$1),(IF(AND($N$2&gt;=$T$9,$N$2&lt;$U$9),_xlfn.IFS(P199&gt;=$AD$9,$AD$1,P199&gt;=$AC$9,$AC$1,P199&gt;=$AB$9,$AB$1,P199&gt;=$AA$9,$AA$1,P199&gt;=$Z$9,$Z$1,P199&gt;=$Y$9,$Y$1,P199&gt;=$X$9,$X$1,P199&gt;=$W$9,$W$1),$W$1))))))))))))))),IF(AND($N$2&gt;=$T$2,$N$2&lt;=$U$2),IF(P199&gt;=$W$2,$W$1,$V$1),IF(AND($N$2&gt;=$T$3,$N$2&lt;$U$3),IF(P199&gt;=$W$3,$W$1,$V$1),IF(AND($N$2&gt;=$T$4,$N$2&lt;$U$4),IF(P199&gt;=$W$4,$W$1,$V$1),IF(AND($N$2&gt;=$T$5,$N$2&lt;$U$5),IF(P199&gt;=$W$5,$W$1,$V$1),IF(AND($N$2&gt;=$T$6,$N$2&lt;$U$6),IF(P199&gt;=$W$6,$W$1,$V$1),IF(AND($N$2&gt;=$T$7,$N$2&lt;$U$7),IF(P199&gt;=$W$7,$W$1,$V$1),IF(AND($N$2&gt;=$T$8,$N$2&lt;$U$8),IF(P199&gt;=$W$8,$W$1,$V$1),IF(AND($N$2&gt;=$T$9,$N$2&lt;$U$9),IF(P199&gt;=$W$9,$W$1,$V$1),""))))))))),"")</f>
        <v>#NAME?</v>
      </c>
      <c r="M199" s="9" t="e">
        <f t="array" aca="1" ref="M199" ca="1">IF(E199&lt;&gt;"",IF(AND(E199&lt;&gt;"GR",E199&gt;=40,J199&gt;=30),_xlfn.IFS(Q199&gt;=$AG$2,$AD$19,Q199&gt;=$AG$3,$AC$19,Q199&gt;=$AG$4,$AB$19,Q199&gt;=$AG$5,$AA$19,Q199&gt;=$AG$6,$Z$19,Q199&gt;=$AG$7,$Y$19,Q199&gt;=$AG$8,$X$19,Q199&gt;=$AG$9,$V$19),L199),"")</f>
        <v>#NAME?</v>
      </c>
      <c r="N199" s="9"/>
      <c r="O199" s="9"/>
      <c r="P199" s="9">
        <f t="shared" si="29"/>
        <v>42</v>
      </c>
      <c r="Q199" s="9">
        <f t="shared" si="30"/>
        <v>42</v>
      </c>
      <c r="R199" s="9">
        <f t="shared" si="31"/>
        <v>-0.76</v>
      </c>
    </row>
    <row r="200" spans="1:18" x14ac:dyDescent="0.25">
      <c r="A200" s="3" t="s">
        <v>8</v>
      </c>
      <c r="B200" s="3">
        <v>199</v>
      </c>
      <c r="C200" s="3">
        <v>21</v>
      </c>
      <c r="D200" s="3">
        <v>45</v>
      </c>
      <c r="E200" s="3" t="s">
        <v>34</v>
      </c>
      <c r="F200" s="22">
        <f t="shared" si="32"/>
        <v>45</v>
      </c>
      <c r="G200" s="22">
        <f t="shared" si="33"/>
        <v>21</v>
      </c>
      <c r="H200" s="22">
        <f t="shared" si="34"/>
        <v>45</v>
      </c>
      <c r="I200" s="9">
        <f t="shared" si="35"/>
        <v>35.4</v>
      </c>
      <c r="J200" s="9">
        <f t="shared" si="27"/>
        <v>35.4</v>
      </c>
      <c r="K200" s="10">
        <f t="shared" si="28"/>
        <v>1253.1599999999999</v>
      </c>
      <c r="L200" s="9" t="e">
        <f t="array" aca="1" ref="L200" ca="1">IF(D200&lt;&gt;"",IF(AND(H200&gt;=40,I200&gt;=30),IF(AND($N$2&gt;=$T$2,$N$2&lt;=$U$2),_xlfn.IFS(P200&gt;=$AD$2,$AD$1,P200&gt;=$AC$2,$AC$1,P200&gt;=$AB$2,$AB$1,P200&gt;=$AA$2,$AA$1,P200&gt;=$Z$2,$Z$1,P200&gt;=$Y$2,$Y$1,P200&gt;=$X$2,$X$1,P200&gt;=$W$2,$W$1,P200&lt;$W$2,$V$1),(IF(AND($N$2&gt;=$T$3,$N$2&lt;$U$3),_xlfn.IFS(P200&gt;=$AD$3,$AD$1,P200&gt;=$AC$3,$AC$1,P200&gt;=$AB$3,$AB$1,P200&gt;=$AA$3,$AA$1,P200&gt;=$Z$3,$Z$1,P200&gt;=$Y$3,$Y$1,P200&gt;=$X$3,$X$1,P200&gt;=$W$3,$W$1,P200&lt;$W$2,$V$1),(IF(AND($N$2&gt;=$T$4,$N$2&lt;$U$4),_xlfn.IFS(P200&gt;=$AD$4,$AD$1,P200&gt;=$AC$4,$AC$1,P200&gt;=$AB$4,$AB$1,P200&gt;=$AA$4,$AA$1,P200&gt;=$Z$4,$Z$1,P200&gt;=$Y$4,$Y$1,P200&gt;=$X$4,$X$1,P200&gt;=$W$4,$W$1,P200&lt;$W$2,$V$1),(IF(AND($N$2&gt;=$T$5,$N$2&lt;$U$5),_xlfn.IFS(P200&gt;=$AD$5,$AD$1,P200&gt;=$AC$5,$AC$1,P200&gt;=$AB$5,$AB$1,P200&gt;=$AA$5,$AA$1,P200&gt;=$Z$5,$Z$1,P200&gt;=$Y$5,$Y$1,P200&gt;=$X$5,$X$1,P200&gt;=$W$5,$W$1,P200&lt;$W$2,$V$1),(IF(AND($N$2&gt;=$T$6,$N$2&lt;$U$6),_xlfn.IFS(P200&gt;=$AD$6,$AD$1,P200&gt;=$AC$6,$AC$1,P200&gt;=$AB$6,$AB$1,P200&gt;=$AA$6,$AA$1,P200&gt;=$Z$6,$Z$1,P200&gt;=$Y$6,$Y$1,P200&gt;=$X$6,$X$1,P200&gt;=$W$6,$W$1,P200&lt;$W$2,$V$1),(IF(AND($N$2&gt;=$T$7,$N$2&lt;$U$7),_xlfn.IFS(P200&gt;=$AD$7,$AD$1,P200&gt;=$AC$7,$AC$1,P200&gt;=$AB$7,$AB$1,P200&gt;=$AA$7,$AA$1,P200&gt;=$Z$7,$Z$1,P200&gt;=$Y$7,$Y$1,P200&gt;=$X$7,$X$1,P200&gt;=$W$7,$W$1,P200&lt;$W$2,$V$1),(IF(AND($N$2&gt;=$T$8,$N$2&lt;$U$8),_xlfn.IFS(P200&gt;=$AD$8,$AD$1,P200&gt;=$AC$8,$AC$1,P200&gt;=$AB$8,$AB$1,P200&gt;=$AA$8,$AA$1,P200&gt;=$Z$8,$Z$1,P200&gt;=$Y$8,$Y$1,P200&gt;=$X$8,$X$1,P200&gt;=$W$8,$W$1,P200&lt;$W$2,$V$1),(IF(AND($N$2&gt;=$T$9,$N$2&lt;$U$9),_xlfn.IFS(P200&gt;=$AD$9,$AD$1,P200&gt;=$AC$9,$AC$1,P200&gt;=$AB$9,$AB$1,P200&gt;=$AA$9,$AA$1,P200&gt;=$Z$9,$Z$1,P200&gt;=$Y$9,$Y$1,P200&gt;=$X$9,$X$1,P200&gt;=$W$9,$W$1),$W$1))))))))))))))),IF(AND($N$2&gt;=$T$2,$N$2&lt;=$U$2),IF(P200&gt;=$W$2,$W$1,$V$1),IF(AND($N$2&gt;=$T$3,$N$2&lt;$U$3),IF(P200&gt;=$W$3,$W$1,$V$1),IF(AND($N$2&gt;=$T$4,$N$2&lt;$U$4),IF(P200&gt;=$W$4,$W$1,$V$1),IF(AND($N$2&gt;=$T$5,$N$2&lt;$U$5),IF(P200&gt;=$W$5,$W$1,$V$1),IF(AND($N$2&gt;=$T$6,$N$2&lt;$U$6),IF(P200&gt;=$W$6,$W$1,$V$1),IF(AND($N$2&gt;=$T$7,$N$2&lt;$U$7),IF(P200&gt;=$W$7,$W$1,$V$1),IF(AND($N$2&gt;=$T$8,$N$2&lt;$U$8),IF(P200&gt;=$W$8,$W$1,$V$1),IF(AND($N$2&gt;=$T$9,$N$2&lt;$U$9),IF(P200&gt;=$W$9,$W$1,$V$1),""))))))))),"")</f>
        <v>#NAME?</v>
      </c>
      <c r="M200" s="9" t="e">
        <f t="array" aca="1" ref="M200" ca="1">IF(E200&lt;&gt;"",IF(AND(E200&lt;&gt;"GR",E200&gt;=40,J200&gt;=30),_xlfn.IFS(Q200&gt;=$AG$2,$AD$19,Q200&gt;=$AG$3,$AC$19,Q200&gt;=$AG$4,$AB$19,Q200&gt;=$AG$5,$AA$19,Q200&gt;=$AG$6,$Z$19,Q200&gt;=$AG$7,$Y$19,Q200&gt;=$AG$8,$X$19,Q200&gt;=$AG$9,$V$19),L200),"")</f>
        <v>#NAME?</v>
      </c>
      <c r="N200" s="9"/>
      <c r="O200" s="9"/>
      <c r="P200" s="9">
        <f t="shared" si="29"/>
        <v>42</v>
      </c>
      <c r="Q200" s="9">
        <f t="shared" si="30"/>
        <v>42</v>
      </c>
      <c r="R200" s="9">
        <f t="shared" si="31"/>
        <v>-0.78</v>
      </c>
    </row>
    <row r="201" spans="1:18" x14ac:dyDescent="0.25">
      <c r="A201" s="3" t="s">
        <v>8</v>
      </c>
      <c r="B201" s="3">
        <v>200</v>
      </c>
      <c r="C201" s="3">
        <v>22</v>
      </c>
      <c r="D201" s="3">
        <v>44</v>
      </c>
      <c r="E201" s="3" t="s">
        <v>34</v>
      </c>
      <c r="F201" s="22">
        <f t="shared" si="32"/>
        <v>44</v>
      </c>
      <c r="G201" s="22">
        <f t="shared" si="33"/>
        <v>22</v>
      </c>
      <c r="H201" s="22">
        <f t="shared" si="34"/>
        <v>44</v>
      </c>
      <c r="I201" s="9">
        <f t="shared" si="35"/>
        <v>35.200000000000003</v>
      </c>
      <c r="J201" s="9">
        <f t="shared" si="27"/>
        <v>35.200000000000003</v>
      </c>
      <c r="K201" s="10">
        <f t="shared" si="28"/>
        <v>1239.0400000000002</v>
      </c>
      <c r="L201" s="9" t="e">
        <f t="array" aca="1" ref="L201" ca="1">IF(D201&lt;&gt;"",IF(AND(H201&gt;=40,I201&gt;=30),IF(AND($N$2&gt;=$T$2,$N$2&lt;=$U$2),_xlfn.IFS(P201&gt;=$AD$2,$AD$1,P201&gt;=$AC$2,$AC$1,P201&gt;=$AB$2,$AB$1,P201&gt;=$AA$2,$AA$1,P201&gt;=$Z$2,$Z$1,P201&gt;=$Y$2,$Y$1,P201&gt;=$X$2,$X$1,P201&gt;=$W$2,$W$1,P201&lt;$W$2,$V$1),(IF(AND($N$2&gt;=$T$3,$N$2&lt;$U$3),_xlfn.IFS(P201&gt;=$AD$3,$AD$1,P201&gt;=$AC$3,$AC$1,P201&gt;=$AB$3,$AB$1,P201&gt;=$AA$3,$AA$1,P201&gt;=$Z$3,$Z$1,P201&gt;=$Y$3,$Y$1,P201&gt;=$X$3,$X$1,P201&gt;=$W$3,$W$1,P201&lt;$W$2,$V$1),(IF(AND($N$2&gt;=$T$4,$N$2&lt;$U$4),_xlfn.IFS(P201&gt;=$AD$4,$AD$1,P201&gt;=$AC$4,$AC$1,P201&gt;=$AB$4,$AB$1,P201&gt;=$AA$4,$AA$1,P201&gt;=$Z$4,$Z$1,P201&gt;=$Y$4,$Y$1,P201&gt;=$X$4,$X$1,P201&gt;=$W$4,$W$1,P201&lt;$W$2,$V$1),(IF(AND($N$2&gt;=$T$5,$N$2&lt;$U$5),_xlfn.IFS(P201&gt;=$AD$5,$AD$1,P201&gt;=$AC$5,$AC$1,P201&gt;=$AB$5,$AB$1,P201&gt;=$AA$5,$AA$1,P201&gt;=$Z$5,$Z$1,P201&gt;=$Y$5,$Y$1,P201&gt;=$X$5,$X$1,P201&gt;=$W$5,$W$1,P201&lt;$W$2,$V$1),(IF(AND($N$2&gt;=$T$6,$N$2&lt;$U$6),_xlfn.IFS(P201&gt;=$AD$6,$AD$1,P201&gt;=$AC$6,$AC$1,P201&gt;=$AB$6,$AB$1,P201&gt;=$AA$6,$AA$1,P201&gt;=$Z$6,$Z$1,P201&gt;=$Y$6,$Y$1,P201&gt;=$X$6,$X$1,P201&gt;=$W$6,$W$1,P201&lt;$W$2,$V$1),(IF(AND($N$2&gt;=$T$7,$N$2&lt;$U$7),_xlfn.IFS(P201&gt;=$AD$7,$AD$1,P201&gt;=$AC$7,$AC$1,P201&gt;=$AB$7,$AB$1,P201&gt;=$AA$7,$AA$1,P201&gt;=$Z$7,$Z$1,P201&gt;=$Y$7,$Y$1,P201&gt;=$X$7,$X$1,P201&gt;=$W$7,$W$1,P201&lt;$W$2,$V$1),(IF(AND($N$2&gt;=$T$8,$N$2&lt;$U$8),_xlfn.IFS(P201&gt;=$AD$8,$AD$1,P201&gt;=$AC$8,$AC$1,P201&gt;=$AB$8,$AB$1,P201&gt;=$AA$8,$AA$1,P201&gt;=$Z$8,$Z$1,P201&gt;=$Y$8,$Y$1,P201&gt;=$X$8,$X$1,P201&gt;=$W$8,$W$1,P201&lt;$W$2,$V$1),(IF(AND($N$2&gt;=$T$9,$N$2&lt;$U$9),_xlfn.IFS(P201&gt;=$AD$9,$AD$1,P201&gt;=$AC$9,$AC$1,P201&gt;=$AB$9,$AB$1,P201&gt;=$AA$9,$AA$1,P201&gt;=$Z$9,$Z$1,P201&gt;=$Y$9,$Y$1,P201&gt;=$X$9,$X$1,P201&gt;=$W$9,$W$1),$W$1))))))))))))))),IF(AND($N$2&gt;=$T$2,$N$2&lt;=$U$2),IF(P201&gt;=$W$2,$W$1,$V$1),IF(AND($N$2&gt;=$T$3,$N$2&lt;$U$3),IF(P201&gt;=$W$3,$W$1,$V$1),IF(AND($N$2&gt;=$T$4,$N$2&lt;$U$4),IF(P201&gt;=$W$4,$W$1,$V$1),IF(AND($N$2&gt;=$T$5,$N$2&lt;$U$5),IF(P201&gt;=$W$5,$W$1,$V$1),IF(AND($N$2&gt;=$T$6,$N$2&lt;$U$6),IF(P201&gt;=$W$6,$W$1,$V$1),IF(AND($N$2&gt;=$T$7,$N$2&lt;$U$7),IF(P201&gt;=$W$7,$W$1,$V$1),IF(AND($N$2&gt;=$T$8,$N$2&lt;$U$8),IF(P201&gt;=$W$8,$W$1,$V$1),IF(AND($N$2&gt;=$T$9,$N$2&lt;$U$9),IF(P201&gt;=$W$9,$W$1,$V$1),""))))))))),"")</f>
        <v>#NAME?</v>
      </c>
      <c r="M201" s="9" t="e">
        <f t="array" aca="1" ref="M201" ca="1">IF(E201&lt;&gt;"",IF(AND(E201&lt;&gt;"GR",E201&gt;=40,J201&gt;=30),_xlfn.IFS(Q201&gt;=$AG$2,$AD$19,Q201&gt;=$AG$3,$AC$19,Q201&gt;=$AG$4,$AB$19,Q201&gt;=$AG$5,$AA$19,Q201&gt;=$AG$6,$Z$19,Q201&gt;=$AG$7,$Y$19,Q201&gt;=$AG$8,$X$19,Q201&gt;=$AG$9,$V$19),L201),"")</f>
        <v>#NAME?</v>
      </c>
      <c r="N201" s="9"/>
      <c r="O201" s="9"/>
      <c r="P201" s="9">
        <f t="shared" si="29"/>
        <v>42</v>
      </c>
      <c r="Q201" s="9">
        <f t="shared" si="30"/>
        <v>42</v>
      </c>
      <c r="R201" s="9">
        <f t="shared" si="31"/>
        <v>-0.79</v>
      </c>
    </row>
    <row r="202" spans="1:18" x14ac:dyDescent="0.25">
      <c r="A202" s="3" t="s">
        <v>8</v>
      </c>
      <c r="B202" s="3">
        <v>201</v>
      </c>
      <c r="C202" s="3">
        <v>5</v>
      </c>
      <c r="D202" s="3">
        <v>54</v>
      </c>
      <c r="E202" s="3" t="s">
        <v>34</v>
      </c>
      <c r="F202" s="22">
        <f t="shared" si="32"/>
        <v>54</v>
      </c>
      <c r="G202" s="22">
        <f t="shared" si="33"/>
        <v>5</v>
      </c>
      <c r="H202" s="22">
        <f t="shared" si="34"/>
        <v>54</v>
      </c>
      <c r="I202" s="9">
        <f t="shared" si="35"/>
        <v>34.4</v>
      </c>
      <c r="J202" s="9">
        <f t="shared" si="27"/>
        <v>34.4</v>
      </c>
      <c r="K202" s="10">
        <f t="shared" si="28"/>
        <v>1183.3599999999999</v>
      </c>
      <c r="L202" s="9" t="e">
        <f t="array" aca="1" ref="L202" ca="1">IF(D202&lt;&gt;"",IF(AND(H202&gt;=40,I202&gt;=30),IF(AND($N$2&gt;=$T$2,$N$2&lt;=$U$2),_xlfn.IFS(P202&gt;=$AD$2,$AD$1,P202&gt;=$AC$2,$AC$1,P202&gt;=$AB$2,$AB$1,P202&gt;=$AA$2,$AA$1,P202&gt;=$Z$2,$Z$1,P202&gt;=$Y$2,$Y$1,P202&gt;=$X$2,$X$1,P202&gt;=$W$2,$W$1,P202&lt;$W$2,$V$1),(IF(AND($N$2&gt;=$T$3,$N$2&lt;$U$3),_xlfn.IFS(P202&gt;=$AD$3,$AD$1,P202&gt;=$AC$3,$AC$1,P202&gt;=$AB$3,$AB$1,P202&gt;=$AA$3,$AA$1,P202&gt;=$Z$3,$Z$1,P202&gt;=$Y$3,$Y$1,P202&gt;=$X$3,$X$1,P202&gt;=$W$3,$W$1,P202&lt;$W$2,$V$1),(IF(AND($N$2&gt;=$T$4,$N$2&lt;$U$4),_xlfn.IFS(P202&gt;=$AD$4,$AD$1,P202&gt;=$AC$4,$AC$1,P202&gt;=$AB$4,$AB$1,P202&gt;=$AA$4,$AA$1,P202&gt;=$Z$4,$Z$1,P202&gt;=$Y$4,$Y$1,P202&gt;=$X$4,$X$1,P202&gt;=$W$4,$W$1,P202&lt;$W$2,$V$1),(IF(AND($N$2&gt;=$T$5,$N$2&lt;$U$5),_xlfn.IFS(P202&gt;=$AD$5,$AD$1,P202&gt;=$AC$5,$AC$1,P202&gt;=$AB$5,$AB$1,P202&gt;=$AA$5,$AA$1,P202&gt;=$Z$5,$Z$1,P202&gt;=$Y$5,$Y$1,P202&gt;=$X$5,$X$1,P202&gt;=$W$5,$W$1,P202&lt;$W$2,$V$1),(IF(AND($N$2&gt;=$T$6,$N$2&lt;$U$6),_xlfn.IFS(P202&gt;=$AD$6,$AD$1,P202&gt;=$AC$6,$AC$1,P202&gt;=$AB$6,$AB$1,P202&gt;=$AA$6,$AA$1,P202&gt;=$Z$6,$Z$1,P202&gt;=$Y$6,$Y$1,P202&gt;=$X$6,$X$1,P202&gt;=$W$6,$W$1,P202&lt;$W$2,$V$1),(IF(AND($N$2&gt;=$T$7,$N$2&lt;$U$7),_xlfn.IFS(P202&gt;=$AD$7,$AD$1,P202&gt;=$AC$7,$AC$1,P202&gt;=$AB$7,$AB$1,P202&gt;=$AA$7,$AA$1,P202&gt;=$Z$7,$Z$1,P202&gt;=$Y$7,$Y$1,P202&gt;=$X$7,$X$1,P202&gt;=$W$7,$W$1,P202&lt;$W$2,$V$1),(IF(AND($N$2&gt;=$T$8,$N$2&lt;$U$8),_xlfn.IFS(P202&gt;=$AD$8,$AD$1,P202&gt;=$AC$8,$AC$1,P202&gt;=$AB$8,$AB$1,P202&gt;=$AA$8,$AA$1,P202&gt;=$Z$8,$Z$1,P202&gt;=$Y$8,$Y$1,P202&gt;=$X$8,$X$1,P202&gt;=$W$8,$W$1,P202&lt;$W$2,$V$1),(IF(AND($N$2&gt;=$T$9,$N$2&lt;$U$9),_xlfn.IFS(P202&gt;=$AD$9,$AD$1,P202&gt;=$AC$9,$AC$1,P202&gt;=$AB$9,$AB$1,P202&gt;=$AA$9,$AA$1,P202&gt;=$Z$9,$Z$1,P202&gt;=$Y$9,$Y$1,P202&gt;=$X$9,$X$1,P202&gt;=$W$9,$W$1),$W$1))))))))))))))),IF(AND($N$2&gt;=$T$2,$N$2&lt;=$U$2),IF(P202&gt;=$W$2,$W$1,$V$1),IF(AND($N$2&gt;=$T$3,$N$2&lt;$U$3),IF(P202&gt;=$W$3,$W$1,$V$1),IF(AND($N$2&gt;=$T$4,$N$2&lt;$U$4),IF(P202&gt;=$W$4,$W$1,$V$1),IF(AND($N$2&gt;=$T$5,$N$2&lt;$U$5),IF(P202&gt;=$W$5,$W$1,$V$1),IF(AND($N$2&gt;=$T$6,$N$2&lt;$U$6),IF(P202&gt;=$W$6,$W$1,$V$1),IF(AND($N$2&gt;=$T$7,$N$2&lt;$U$7),IF(P202&gt;=$W$7,$W$1,$V$1),IF(AND($N$2&gt;=$T$8,$N$2&lt;$U$8),IF(P202&gt;=$W$8,$W$1,$V$1),IF(AND($N$2&gt;=$T$9,$N$2&lt;$U$9),IF(P202&gt;=$W$9,$W$1,$V$1),""))))))))),"")</f>
        <v>#NAME?</v>
      </c>
      <c r="M202" s="9" t="e">
        <f t="array" aca="1" ref="M202" ca="1">IF(E202&lt;&gt;"",IF(AND(E202&lt;&gt;"GR",E202&gt;=40,J202&gt;=30),_xlfn.IFS(Q202&gt;=$AG$2,$AD$19,Q202&gt;=$AG$3,$AC$19,Q202&gt;=$AG$4,$AB$19,Q202&gt;=$AG$5,$AA$19,Q202&gt;=$AG$6,$Z$19,Q202&gt;=$AG$7,$Y$19,Q202&gt;=$AG$8,$X$19,Q202&gt;=$AG$9,$V$19),L202),"")</f>
        <v>#NAME?</v>
      </c>
      <c r="N202" s="9"/>
      <c r="O202" s="9"/>
      <c r="P202" s="9">
        <f t="shared" si="29"/>
        <v>42</v>
      </c>
      <c r="Q202" s="9">
        <f t="shared" si="30"/>
        <v>42</v>
      </c>
      <c r="R202" s="9">
        <f t="shared" si="31"/>
        <v>-0.84</v>
      </c>
    </row>
    <row r="203" spans="1:18" x14ac:dyDescent="0.25">
      <c r="A203" s="3" t="s">
        <v>8</v>
      </c>
      <c r="B203" s="3">
        <v>202</v>
      </c>
      <c r="C203" s="3">
        <v>23</v>
      </c>
      <c r="D203" s="3">
        <v>42</v>
      </c>
      <c r="E203" s="3" t="s">
        <v>34</v>
      </c>
      <c r="F203" s="22">
        <f t="shared" si="32"/>
        <v>42</v>
      </c>
      <c r="G203" s="22">
        <f t="shared" si="33"/>
        <v>23</v>
      </c>
      <c r="H203" s="22">
        <f t="shared" si="34"/>
        <v>42</v>
      </c>
      <c r="I203" s="9">
        <f t="shared" si="35"/>
        <v>34.4</v>
      </c>
      <c r="J203" s="9">
        <f t="shared" si="27"/>
        <v>34.4</v>
      </c>
      <c r="K203" s="10">
        <f t="shared" si="28"/>
        <v>1183.3599999999999</v>
      </c>
      <c r="L203" s="9" t="e">
        <f t="array" aca="1" ref="L203" ca="1">IF(D203&lt;&gt;"",IF(AND(H203&gt;=40,I203&gt;=30),IF(AND($N$2&gt;=$T$2,$N$2&lt;=$U$2),_xlfn.IFS(P203&gt;=$AD$2,$AD$1,P203&gt;=$AC$2,$AC$1,P203&gt;=$AB$2,$AB$1,P203&gt;=$AA$2,$AA$1,P203&gt;=$Z$2,$Z$1,P203&gt;=$Y$2,$Y$1,P203&gt;=$X$2,$X$1,P203&gt;=$W$2,$W$1,P203&lt;$W$2,$V$1),(IF(AND($N$2&gt;=$T$3,$N$2&lt;$U$3),_xlfn.IFS(P203&gt;=$AD$3,$AD$1,P203&gt;=$AC$3,$AC$1,P203&gt;=$AB$3,$AB$1,P203&gt;=$AA$3,$AA$1,P203&gt;=$Z$3,$Z$1,P203&gt;=$Y$3,$Y$1,P203&gt;=$X$3,$X$1,P203&gt;=$W$3,$W$1,P203&lt;$W$2,$V$1),(IF(AND($N$2&gt;=$T$4,$N$2&lt;$U$4),_xlfn.IFS(P203&gt;=$AD$4,$AD$1,P203&gt;=$AC$4,$AC$1,P203&gt;=$AB$4,$AB$1,P203&gt;=$AA$4,$AA$1,P203&gt;=$Z$4,$Z$1,P203&gt;=$Y$4,$Y$1,P203&gt;=$X$4,$X$1,P203&gt;=$W$4,$W$1,P203&lt;$W$2,$V$1),(IF(AND($N$2&gt;=$T$5,$N$2&lt;$U$5),_xlfn.IFS(P203&gt;=$AD$5,$AD$1,P203&gt;=$AC$5,$AC$1,P203&gt;=$AB$5,$AB$1,P203&gt;=$AA$5,$AA$1,P203&gt;=$Z$5,$Z$1,P203&gt;=$Y$5,$Y$1,P203&gt;=$X$5,$X$1,P203&gt;=$W$5,$W$1,P203&lt;$W$2,$V$1),(IF(AND($N$2&gt;=$T$6,$N$2&lt;$U$6),_xlfn.IFS(P203&gt;=$AD$6,$AD$1,P203&gt;=$AC$6,$AC$1,P203&gt;=$AB$6,$AB$1,P203&gt;=$AA$6,$AA$1,P203&gt;=$Z$6,$Z$1,P203&gt;=$Y$6,$Y$1,P203&gt;=$X$6,$X$1,P203&gt;=$W$6,$W$1,P203&lt;$W$2,$V$1),(IF(AND($N$2&gt;=$T$7,$N$2&lt;$U$7),_xlfn.IFS(P203&gt;=$AD$7,$AD$1,P203&gt;=$AC$7,$AC$1,P203&gt;=$AB$7,$AB$1,P203&gt;=$AA$7,$AA$1,P203&gt;=$Z$7,$Z$1,P203&gt;=$Y$7,$Y$1,P203&gt;=$X$7,$X$1,P203&gt;=$W$7,$W$1,P203&lt;$W$2,$V$1),(IF(AND($N$2&gt;=$T$8,$N$2&lt;$U$8),_xlfn.IFS(P203&gt;=$AD$8,$AD$1,P203&gt;=$AC$8,$AC$1,P203&gt;=$AB$8,$AB$1,P203&gt;=$AA$8,$AA$1,P203&gt;=$Z$8,$Z$1,P203&gt;=$Y$8,$Y$1,P203&gt;=$X$8,$X$1,P203&gt;=$W$8,$W$1,P203&lt;$W$2,$V$1),(IF(AND($N$2&gt;=$T$9,$N$2&lt;$U$9),_xlfn.IFS(P203&gt;=$AD$9,$AD$1,P203&gt;=$AC$9,$AC$1,P203&gt;=$AB$9,$AB$1,P203&gt;=$AA$9,$AA$1,P203&gt;=$Z$9,$Z$1,P203&gt;=$Y$9,$Y$1,P203&gt;=$X$9,$X$1,P203&gt;=$W$9,$W$1),$W$1))))))))))))))),IF(AND($N$2&gt;=$T$2,$N$2&lt;=$U$2),IF(P203&gt;=$W$2,$W$1,$V$1),IF(AND($N$2&gt;=$T$3,$N$2&lt;$U$3),IF(P203&gt;=$W$3,$W$1,$V$1),IF(AND($N$2&gt;=$T$4,$N$2&lt;$U$4),IF(P203&gt;=$W$4,$W$1,$V$1),IF(AND($N$2&gt;=$T$5,$N$2&lt;$U$5),IF(P203&gt;=$W$5,$W$1,$V$1),IF(AND($N$2&gt;=$T$6,$N$2&lt;$U$6),IF(P203&gt;=$W$6,$W$1,$V$1),IF(AND($N$2&gt;=$T$7,$N$2&lt;$U$7),IF(P203&gt;=$W$7,$W$1,$V$1),IF(AND($N$2&gt;=$T$8,$N$2&lt;$U$8),IF(P203&gt;=$W$8,$W$1,$V$1),IF(AND($N$2&gt;=$T$9,$N$2&lt;$U$9),IF(P203&gt;=$W$9,$W$1,$V$1),""))))))))),"")</f>
        <v>#NAME?</v>
      </c>
      <c r="M203" s="9" t="e">
        <f t="array" aca="1" ref="M203" ca="1">IF(E203&lt;&gt;"",IF(AND(E203&lt;&gt;"GR",E203&gt;=40,J203&gt;=30),_xlfn.IFS(Q203&gt;=$AG$2,$AD$19,Q203&gt;=$AG$3,$AC$19,Q203&gt;=$AG$4,$AB$19,Q203&gt;=$AG$5,$AA$19,Q203&gt;=$AG$6,$Z$19,Q203&gt;=$AG$7,$Y$19,Q203&gt;=$AG$8,$X$19,Q203&gt;=$AG$9,$V$19),L203),"")</f>
        <v>#NAME?</v>
      </c>
      <c r="N203" s="9"/>
      <c r="O203" s="9"/>
      <c r="P203" s="9">
        <f t="shared" si="29"/>
        <v>42</v>
      </c>
      <c r="Q203" s="9">
        <f t="shared" si="30"/>
        <v>42</v>
      </c>
      <c r="R203" s="9">
        <f t="shared" si="31"/>
        <v>-0.84</v>
      </c>
    </row>
    <row r="204" spans="1:18" x14ac:dyDescent="0.25">
      <c r="A204" s="3" t="s">
        <v>8</v>
      </c>
      <c r="B204" s="3">
        <v>203</v>
      </c>
      <c r="C204" s="3">
        <v>17</v>
      </c>
      <c r="D204" s="3">
        <v>33</v>
      </c>
      <c r="E204" s="3">
        <v>46</v>
      </c>
      <c r="F204" s="22">
        <f t="shared" si="32"/>
        <v>46</v>
      </c>
      <c r="G204" s="22">
        <f t="shared" si="33"/>
        <v>17</v>
      </c>
      <c r="H204" s="22">
        <f t="shared" si="34"/>
        <v>33</v>
      </c>
      <c r="I204" s="9">
        <f t="shared" si="35"/>
        <v>26.6</v>
      </c>
      <c r="J204" s="9">
        <f t="shared" si="27"/>
        <v>34.4</v>
      </c>
      <c r="K204" s="10">
        <f t="shared" si="28"/>
        <v>707.56000000000006</v>
      </c>
      <c r="L204" s="9" t="str">
        <f t="array" ref="L204">IF(D204&lt;&gt;"",IF(AND(H204&gt;=40,I204&gt;=30),IF(AND($N$2&gt;=$T$2,$N$2&lt;=$U$2),_xlfn.IFS(P204&gt;=$AD$2,$AD$1,P204&gt;=$AC$2,$AC$1,P204&gt;=$AB$2,$AB$1,P204&gt;=$AA$2,$AA$1,P204&gt;=$Z$2,$Z$1,P204&gt;=$Y$2,$Y$1,P204&gt;=$X$2,$X$1,P204&gt;=$W$2,$W$1,P204&lt;$W$2,$V$1),(IF(AND($N$2&gt;=$T$3,$N$2&lt;$U$3),_xlfn.IFS(P204&gt;=$AD$3,$AD$1,P204&gt;=$AC$3,$AC$1,P204&gt;=$AB$3,$AB$1,P204&gt;=$AA$3,$AA$1,P204&gt;=$Z$3,$Z$1,P204&gt;=$Y$3,$Y$1,P204&gt;=$X$3,$X$1,P204&gt;=$W$3,$W$1,P204&lt;$W$2,$V$1),(IF(AND($N$2&gt;=$T$4,$N$2&lt;$U$4),_xlfn.IFS(P204&gt;=$AD$4,$AD$1,P204&gt;=$AC$4,$AC$1,P204&gt;=$AB$4,$AB$1,P204&gt;=$AA$4,$AA$1,P204&gt;=$Z$4,$Z$1,P204&gt;=$Y$4,$Y$1,P204&gt;=$X$4,$X$1,P204&gt;=$W$4,$W$1,P204&lt;$W$2,$V$1),(IF(AND($N$2&gt;=$T$5,$N$2&lt;$U$5),_xlfn.IFS(P204&gt;=$AD$5,$AD$1,P204&gt;=$AC$5,$AC$1,P204&gt;=$AB$5,$AB$1,P204&gt;=$AA$5,$AA$1,P204&gt;=$Z$5,$Z$1,P204&gt;=$Y$5,$Y$1,P204&gt;=$X$5,$X$1,P204&gt;=$W$5,$W$1,P204&lt;$W$2,$V$1),(IF(AND($N$2&gt;=$T$6,$N$2&lt;$U$6),_xlfn.IFS(P204&gt;=$AD$6,$AD$1,P204&gt;=$AC$6,$AC$1,P204&gt;=$AB$6,$AB$1,P204&gt;=$AA$6,$AA$1,P204&gt;=$Z$6,$Z$1,P204&gt;=$Y$6,$Y$1,P204&gt;=$X$6,$X$1,P204&gt;=$W$6,$W$1,P204&lt;$W$2,$V$1),(IF(AND($N$2&gt;=$T$7,$N$2&lt;$U$7),_xlfn.IFS(P204&gt;=$AD$7,$AD$1,P204&gt;=$AC$7,$AC$1,P204&gt;=$AB$7,$AB$1,P204&gt;=$AA$7,$AA$1,P204&gt;=$Z$7,$Z$1,P204&gt;=$Y$7,$Y$1,P204&gt;=$X$7,$X$1,P204&gt;=$W$7,$W$1,P204&lt;$W$2,$V$1),(IF(AND($N$2&gt;=$T$8,$N$2&lt;$U$8),_xlfn.IFS(P204&gt;=$AD$8,$AD$1,P204&gt;=$AC$8,$AC$1,P204&gt;=$AB$8,$AB$1,P204&gt;=$AA$8,$AA$1,P204&gt;=$Z$8,$Z$1,P204&gt;=$Y$8,$Y$1,P204&gt;=$X$8,$X$1,P204&gt;=$W$8,$W$1,P204&lt;$W$2,$V$1),(IF(AND($N$2&gt;=$T$9,$N$2&lt;$U$9),_xlfn.IFS(P204&gt;=$AD$9,$AD$1,P204&gt;=$AC$9,$AC$1,P204&gt;=$AB$9,$AB$1,P204&gt;=$AA$9,$AA$1,P204&gt;=$Z$9,$Z$1,P204&gt;=$Y$9,$Y$1,P204&gt;=$X$9,$X$1,P204&gt;=$W$9,$W$1),$W$1))))))))))))))),IF(AND($N$2&gt;=$T$2,$N$2&lt;=$U$2),IF(P204&gt;=$W$2,$W$1,$V$1),IF(AND($N$2&gt;=$T$3,$N$2&lt;$U$3),IF(P204&gt;=$W$3,$W$1,$V$1),IF(AND($N$2&gt;=$T$4,$N$2&lt;$U$4),IF(P204&gt;=$W$4,$W$1,$V$1),IF(AND($N$2&gt;=$T$5,$N$2&lt;$U$5),IF(P204&gt;=$W$5,$W$1,$V$1),IF(AND($N$2&gt;=$T$6,$N$2&lt;$U$6),IF(P204&gt;=$W$6,$W$1,$V$1),IF(AND($N$2&gt;=$T$7,$N$2&lt;$U$7),IF(P204&gt;=$W$7,$W$1,$V$1),IF(AND($N$2&gt;=$T$8,$N$2&lt;$U$8),IF(P204&gt;=$W$8,$W$1,$V$1),IF(AND($N$2&gt;=$T$9,$N$2&lt;$U$9),IF(P204&gt;=$W$9,$W$1,$V$1),""))))))))),"")</f>
        <v>FD</v>
      </c>
      <c r="M204" s="9" t="e">
        <f t="array" aca="1" ref="M204" ca="1">IF(E204&lt;&gt;"",IF(AND(E204&lt;&gt;"GR",E204&gt;=40,J204&gt;=30),_xlfn.IFS(Q204&gt;=$AG$2,$AD$19,Q204&gt;=$AG$3,$AC$19,Q204&gt;=$AG$4,$AB$19,Q204&gt;=$AG$5,$AA$19,Q204&gt;=$AG$6,$Z$19,Q204&gt;=$AG$7,$Y$19,Q204&gt;=$AG$8,$X$19,Q204&gt;=$AG$9,$V$19),L204),"")</f>
        <v>#NAME?</v>
      </c>
      <c r="N204" s="9"/>
      <c r="O204" s="9"/>
      <c r="P204" s="9">
        <f t="shared" si="29"/>
        <v>36</v>
      </c>
      <c r="Q204" s="9">
        <f t="shared" si="30"/>
        <v>42</v>
      </c>
      <c r="R204" s="9">
        <f t="shared" si="31"/>
        <v>-1.38</v>
      </c>
    </row>
    <row r="205" spans="1:18" x14ac:dyDescent="0.25">
      <c r="A205" s="3" t="s">
        <v>8</v>
      </c>
      <c r="B205" s="3">
        <v>204</v>
      </c>
      <c r="C205" s="3">
        <v>18</v>
      </c>
      <c r="D205" s="3">
        <v>26</v>
      </c>
      <c r="E205" s="3">
        <v>45</v>
      </c>
      <c r="F205" s="22">
        <f t="shared" si="32"/>
        <v>45</v>
      </c>
      <c r="G205" s="22">
        <f t="shared" si="33"/>
        <v>18</v>
      </c>
      <c r="H205" s="22">
        <f t="shared" si="34"/>
        <v>26</v>
      </c>
      <c r="I205" s="9">
        <f t="shared" si="35"/>
        <v>22.8</v>
      </c>
      <c r="J205" s="9">
        <f t="shared" si="27"/>
        <v>34.200000000000003</v>
      </c>
      <c r="K205" s="10">
        <f t="shared" si="28"/>
        <v>519.84</v>
      </c>
      <c r="L205" s="9" t="str">
        <f t="array" ref="L205">IF(D205&lt;&gt;"",IF(AND(H205&gt;=40,I205&gt;=30),IF(AND($N$2&gt;=$T$2,$N$2&lt;=$U$2),_xlfn.IFS(P205&gt;=$AD$2,$AD$1,P205&gt;=$AC$2,$AC$1,P205&gt;=$AB$2,$AB$1,P205&gt;=$AA$2,$AA$1,P205&gt;=$Z$2,$Z$1,P205&gt;=$Y$2,$Y$1,P205&gt;=$X$2,$X$1,P205&gt;=$W$2,$W$1,P205&lt;$W$2,$V$1),(IF(AND($N$2&gt;=$T$3,$N$2&lt;$U$3),_xlfn.IFS(P205&gt;=$AD$3,$AD$1,P205&gt;=$AC$3,$AC$1,P205&gt;=$AB$3,$AB$1,P205&gt;=$AA$3,$AA$1,P205&gt;=$Z$3,$Z$1,P205&gt;=$Y$3,$Y$1,P205&gt;=$X$3,$X$1,P205&gt;=$W$3,$W$1,P205&lt;$W$2,$V$1),(IF(AND($N$2&gt;=$T$4,$N$2&lt;$U$4),_xlfn.IFS(P205&gt;=$AD$4,$AD$1,P205&gt;=$AC$4,$AC$1,P205&gt;=$AB$4,$AB$1,P205&gt;=$AA$4,$AA$1,P205&gt;=$Z$4,$Z$1,P205&gt;=$Y$4,$Y$1,P205&gt;=$X$4,$X$1,P205&gt;=$W$4,$W$1,P205&lt;$W$2,$V$1),(IF(AND($N$2&gt;=$T$5,$N$2&lt;$U$5),_xlfn.IFS(P205&gt;=$AD$5,$AD$1,P205&gt;=$AC$5,$AC$1,P205&gt;=$AB$5,$AB$1,P205&gt;=$AA$5,$AA$1,P205&gt;=$Z$5,$Z$1,P205&gt;=$Y$5,$Y$1,P205&gt;=$X$5,$X$1,P205&gt;=$W$5,$W$1,P205&lt;$W$2,$V$1),(IF(AND($N$2&gt;=$T$6,$N$2&lt;$U$6),_xlfn.IFS(P205&gt;=$AD$6,$AD$1,P205&gt;=$AC$6,$AC$1,P205&gt;=$AB$6,$AB$1,P205&gt;=$AA$6,$AA$1,P205&gt;=$Z$6,$Z$1,P205&gt;=$Y$6,$Y$1,P205&gt;=$X$6,$X$1,P205&gt;=$W$6,$W$1,P205&lt;$W$2,$V$1),(IF(AND($N$2&gt;=$T$7,$N$2&lt;$U$7),_xlfn.IFS(P205&gt;=$AD$7,$AD$1,P205&gt;=$AC$7,$AC$1,P205&gt;=$AB$7,$AB$1,P205&gt;=$AA$7,$AA$1,P205&gt;=$Z$7,$Z$1,P205&gt;=$Y$7,$Y$1,P205&gt;=$X$7,$X$1,P205&gt;=$W$7,$W$1,P205&lt;$W$2,$V$1),(IF(AND($N$2&gt;=$T$8,$N$2&lt;$U$8),_xlfn.IFS(P205&gt;=$AD$8,$AD$1,P205&gt;=$AC$8,$AC$1,P205&gt;=$AB$8,$AB$1,P205&gt;=$AA$8,$AA$1,P205&gt;=$Z$8,$Z$1,P205&gt;=$Y$8,$Y$1,P205&gt;=$X$8,$X$1,P205&gt;=$W$8,$W$1,P205&lt;$W$2,$V$1),(IF(AND($N$2&gt;=$T$9,$N$2&lt;$U$9),_xlfn.IFS(P205&gt;=$AD$9,$AD$1,P205&gt;=$AC$9,$AC$1,P205&gt;=$AB$9,$AB$1,P205&gt;=$AA$9,$AA$1,P205&gt;=$Z$9,$Z$1,P205&gt;=$Y$9,$Y$1,P205&gt;=$X$9,$X$1,P205&gt;=$W$9,$W$1),$W$1))))))))))))))),IF(AND($N$2&gt;=$T$2,$N$2&lt;=$U$2),IF(P205&gt;=$W$2,$W$1,$V$1),IF(AND($N$2&gt;=$T$3,$N$2&lt;$U$3),IF(P205&gt;=$W$3,$W$1,$V$1),IF(AND($N$2&gt;=$T$4,$N$2&lt;$U$4),IF(P205&gt;=$W$4,$W$1,$V$1),IF(AND($N$2&gt;=$T$5,$N$2&lt;$U$5),IF(P205&gt;=$W$5,$W$1,$V$1),IF(AND($N$2&gt;=$T$6,$N$2&lt;$U$6),IF(P205&gt;=$W$6,$W$1,$V$1),IF(AND($N$2&gt;=$T$7,$N$2&lt;$U$7),IF(P205&gt;=$W$7,$W$1,$V$1),IF(AND($N$2&gt;=$T$8,$N$2&lt;$U$8),IF(P205&gt;=$W$8,$W$1,$V$1),IF(AND($N$2&gt;=$T$9,$N$2&lt;$U$9),IF(P205&gt;=$W$9,$W$1,$V$1),""))))))))),"")</f>
        <v>FD</v>
      </c>
      <c r="M205" s="9" t="e">
        <f t="array" aca="1" ref="M205" ca="1">IF(E205&lt;&gt;"",IF(AND(E205&lt;&gt;"GR",E205&gt;=40,J205&gt;=30),_xlfn.IFS(Q205&gt;=$AG$2,$AD$19,Q205&gt;=$AG$3,$AC$19,Q205&gt;=$AG$4,$AB$19,Q205&gt;=$AG$5,$AA$19,Q205&gt;=$AG$6,$Z$19,Q205&gt;=$AG$7,$Y$19,Q205&gt;=$AG$8,$X$19,Q205&gt;=$AG$9,$V$19),L205),"")</f>
        <v>#NAME?</v>
      </c>
      <c r="N205" s="9"/>
      <c r="O205" s="9"/>
      <c r="P205" s="9">
        <f t="shared" si="29"/>
        <v>34</v>
      </c>
      <c r="Q205" s="9">
        <f t="shared" si="30"/>
        <v>41</v>
      </c>
      <c r="R205" s="9">
        <f t="shared" si="31"/>
        <v>-1.64</v>
      </c>
    </row>
    <row r="206" spans="1:18" x14ac:dyDescent="0.25">
      <c r="A206" s="3" t="s">
        <v>8</v>
      </c>
      <c r="B206" s="3">
        <v>205</v>
      </c>
      <c r="C206" s="3">
        <v>18</v>
      </c>
      <c r="D206" s="3">
        <v>45</v>
      </c>
      <c r="E206" s="3" t="s">
        <v>34</v>
      </c>
      <c r="F206" s="22">
        <f t="shared" si="32"/>
        <v>45</v>
      </c>
      <c r="G206" s="22">
        <f t="shared" si="33"/>
        <v>18</v>
      </c>
      <c r="H206" s="22">
        <f t="shared" si="34"/>
        <v>45</v>
      </c>
      <c r="I206" s="9">
        <f t="shared" si="35"/>
        <v>34.200000000000003</v>
      </c>
      <c r="J206" s="9">
        <f t="shared" si="27"/>
        <v>34.200000000000003</v>
      </c>
      <c r="K206" s="10">
        <f t="shared" si="28"/>
        <v>1169.6400000000001</v>
      </c>
      <c r="L206" s="9" t="e">
        <f t="array" aca="1" ref="L206" ca="1">IF(D206&lt;&gt;"",IF(AND(H206&gt;=40,I206&gt;=30),IF(AND($N$2&gt;=$T$2,$N$2&lt;=$U$2),_xlfn.IFS(P206&gt;=$AD$2,$AD$1,P206&gt;=$AC$2,$AC$1,P206&gt;=$AB$2,$AB$1,P206&gt;=$AA$2,$AA$1,P206&gt;=$Z$2,$Z$1,P206&gt;=$Y$2,$Y$1,P206&gt;=$X$2,$X$1,P206&gt;=$W$2,$W$1,P206&lt;$W$2,$V$1),(IF(AND($N$2&gt;=$T$3,$N$2&lt;$U$3),_xlfn.IFS(P206&gt;=$AD$3,$AD$1,P206&gt;=$AC$3,$AC$1,P206&gt;=$AB$3,$AB$1,P206&gt;=$AA$3,$AA$1,P206&gt;=$Z$3,$Z$1,P206&gt;=$Y$3,$Y$1,P206&gt;=$X$3,$X$1,P206&gt;=$W$3,$W$1,P206&lt;$W$2,$V$1),(IF(AND($N$2&gt;=$T$4,$N$2&lt;$U$4),_xlfn.IFS(P206&gt;=$AD$4,$AD$1,P206&gt;=$AC$4,$AC$1,P206&gt;=$AB$4,$AB$1,P206&gt;=$AA$4,$AA$1,P206&gt;=$Z$4,$Z$1,P206&gt;=$Y$4,$Y$1,P206&gt;=$X$4,$X$1,P206&gt;=$W$4,$W$1,P206&lt;$W$2,$V$1),(IF(AND($N$2&gt;=$T$5,$N$2&lt;$U$5),_xlfn.IFS(P206&gt;=$AD$5,$AD$1,P206&gt;=$AC$5,$AC$1,P206&gt;=$AB$5,$AB$1,P206&gt;=$AA$5,$AA$1,P206&gt;=$Z$5,$Z$1,P206&gt;=$Y$5,$Y$1,P206&gt;=$X$5,$X$1,P206&gt;=$W$5,$W$1,P206&lt;$W$2,$V$1),(IF(AND($N$2&gt;=$T$6,$N$2&lt;$U$6),_xlfn.IFS(P206&gt;=$AD$6,$AD$1,P206&gt;=$AC$6,$AC$1,P206&gt;=$AB$6,$AB$1,P206&gt;=$AA$6,$AA$1,P206&gt;=$Z$6,$Z$1,P206&gt;=$Y$6,$Y$1,P206&gt;=$X$6,$X$1,P206&gt;=$W$6,$W$1,P206&lt;$W$2,$V$1),(IF(AND($N$2&gt;=$T$7,$N$2&lt;$U$7),_xlfn.IFS(P206&gt;=$AD$7,$AD$1,P206&gt;=$AC$7,$AC$1,P206&gt;=$AB$7,$AB$1,P206&gt;=$AA$7,$AA$1,P206&gt;=$Z$7,$Z$1,P206&gt;=$Y$7,$Y$1,P206&gt;=$X$7,$X$1,P206&gt;=$W$7,$W$1,P206&lt;$W$2,$V$1),(IF(AND($N$2&gt;=$T$8,$N$2&lt;$U$8),_xlfn.IFS(P206&gt;=$AD$8,$AD$1,P206&gt;=$AC$8,$AC$1,P206&gt;=$AB$8,$AB$1,P206&gt;=$AA$8,$AA$1,P206&gt;=$Z$8,$Z$1,P206&gt;=$Y$8,$Y$1,P206&gt;=$X$8,$X$1,P206&gt;=$W$8,$W$1,P206&lt;$W$2,$V$1),(IF(AND($N$2&gt;=$T$9,$N$2&lt;$U$9),_xlfn.IFS(P206&gt;=$AD$9,$AD$1,P206&gt;=$AC$9,$AC$1,P206&gt;=$AB$9,$AB$1,P206&gt;=$AA$9,$AA$1,P206&gt;=$Z$9,$Z$1,P206&gt;=$Y$9,$Y$1,P206&gt;=$X$9,$X$1,P206&gt;=$W$9,$W$1),$W$1))))))))))))))),IF(AND($N$2&gt;=$T$2,$N$2&lt;=$U$2),IF(P206&gt;=$W$2,$W$1,$V$1),IF(AND($N$2&gt;=$T$3,$N$2&lt;$U$3),IF(P206&gt;=$W$3,$W$1,$V$1),IF(AND($N$2&gt;=$T$4,$N$2&lt;$U$4),IF(P206&gt;=$W$4,$W$1,$V$1),IF(AND($N$2&gt;=$T$5,$N$2&lt;$U$5),IF(P206&gt;=$W$5,$W$1,$V$1),IF(AND($N$2&gt;=$T$6,$N$2&lt;$U$6),IF(P206&gt;=$W$6,$W$1,$V$1),IF(AND($N$2&gt;=$T$7,$N$2&lt;$U$7),IF(P206&gt;=$W$7,$W$1,$V$1),IF(AND($N$2&gt;=$T$8,$N$2&lt;$U$8),IF(P206&gt;=$W$8,$W$1,$V$1),IF(AND($N$2&gt;=$T$9,$N$2&lt;$U$9),IF(P206&gt;=$W$9,$W$1,$V$1),""))))))))),"")</f>
        <v>#NAME?</v>
      </c>
      <c r="M206" s="9" t="e">
        <f t="array" aca="1" ref="M206" ca="1">IF(E206&lt;&gt;"",IF(AND(E206&lt;&gt;"GR",E206&gt;=40,J206&gt;=30),_xlfn.IFS(Q206&gt;=$AG$2,$AD$19,Q206&gt;=$AG$3,$AC$19,Q206&gt;=$AG$4,$AB$19,Q206&gt;=$AG$5,$AA$19,Q206&gt;=$AG$6,$Z$19,Q206&gt;=$AG$7,$Y$19,Q206&gt;=$AG$8,$X$19,Q206&gt;=$AG$9,$V$19),L206),"")</f>
        <v>#NAME?</v>
      </c>
      <c r="N206" s="9"/>
      <c r="O206" s="9"/>
      <c r="P206" s="9">
        <f t="shared" si="29"/>
        <v>41</v>
      </c>
      <c r="Q206" s="9">
        <f t="shared" si="30"/>
        <v>41</v>
      </c>
      <c r="R206" s="9">
        <f t="shared" si="31"/>
        <v>-0.86</v>
      </c>
    </row>
    <row r="207" spans="1:18" x14ac:dyDescent="0.25">
      <c r="A207" s="3" t="s">
        <v>8</v>
      </c>
      <c r="B207" s="3">
        <v>206</v>
      </c>
      <c r="C207" s="3">
        <v>17</v>
      </c>
      <c r="D207" s="3">
        <v>45</v>
      </c>
      <c r="E207" s="3" t="s">
        <v>34</v>
      </c>
      <c r="F207" s="22">
        <f t="shared" si="32"/>
        <v>45</v>
      </c>
      <c r="G207" s="22">
        <f t="shared" si="33"/>
        <v>17</v>
      </c>
      <c r="H207" s="22">
        <f t="shared" si="34"/>
        <v>45</v>
      </c>
      <c r="I207" s="9">
        <f t="shared" si="35"/>
        <v>33.799999999999997</v>
      </c>
      <c r="J207" s="9">
        <f t="shared" si="27"/>
        <v>33.799999999999997</v>
      </c>
      <c r="K207" s="10">
        <f t="shared" si="28"/>
        <v>1142.4399999999998</v>
      </c>
      <c r="L207" s="9" t="e">
        <f t="array" aca="1" ref="L207" ca="1">IF(D207&lt;&gt;"",IF(AND(H207&gt;=40,I207&gt;=30),IF(AND($N$2&gt;=$T$2,$N$2&lt;=$U$2),_xlfn.IFS(P207&gt;=$AD$2,$AD$1,P207&gt;=$AC$2,$AC$1,P207&gt;=$AB$2,$AB$1,P207&gt;=$AA$2,$AA$1,P207&gt;=$Z$2,$Z$1,P207&gt;=$Y$2,$Y$1,P207&gt;=$X$2,$X$1,P207&gt;=$W$2,$W$1,P207&lt;$W$2,$V$1),(IF(AND($N$2&gt;=$T$3,$N$2&lt;$U$3),_xlfn.IFS(P207&gt;=$AD$3,$AD$1,P207&gt;=$AC$3,$AC$1,P207&gt;=$AB$3,$AB$1,P207&gt;=$AA$3,$AA$1,P207&gt;=$Z$3,$Z$1,P207&gt;=$Y$3,$Y$1,P207&gt;=$X$3,$X$1,P207&gt;=$W$3,$W$1,P207&lt;$W$2,$V$1),(IF(AND($N$2&gt;=$T$4,$N$2&lt;$U$4),_xlfn.IFS(P207&gt;=$AD$4,$AD$1,P207&gt;=$AC$4,$AC$1,P207&gt;=$AB$4,$AB$1,P207&gt;=$AA$4,$AA$1,P207&gt;=$Z$4,$Z$1,P207&gt;=$Y$4,$Y$1,P207&gt;=$X$4,$X$1,P207&gt;=$W$4,$W$1,P207&lt;$W$2,$V$1),(IF(AND($N$2&gt;=$T$5,$N$2&lt;$U$5),_xlfn.IFS(P207&gt;=$AD$5,$AD$1,P207&gt;=$AC$5,$AC$1,P207&gt;=$AB$5,$AB$1,P207&gt;=$AA$5,$AA$1,P207&gt;=$Z$5,$Z$1,P207&gt;=$Y$5,$Y$1,P207&gt;=$X$5,$X$1,P207&gt;=$W$5,$W$1,P207&lt;$W$2,$V$1),(IF(AND($N$2&gt;=$T$6,$N$2&lt;$U$6),_xlfn.IFS(P207&gt;=$AD$6,$AD$1,P207&gt;=$AC$6,$AC$1,P207&gt;=$AB$6,$AB$1,P207&gt;=$AA$6,$AA$1,P207&gt;=$Z$6,$Z$1,P207&gt;=$Y$6,$Y$1,P207&gt;=$X$6,$X$1,P207&gt;=$W$6,$W$1,P207&lt;$W$2,$V$1),(IF(AND($N$2&gt;=$T$7,$N$2&lt;$U$7),_xlfn.IFS(P207&gt;=$AD$7,$AD$1,P207&gt;=$AC$7,$AC$1,P207&gt;=$AB$7,$AB$1,P207&gt;=$AA$7,$AA$1,P207&gt;=$Z$7,$Z$1,P207&gt;=$Y$7,$Y$1,P207&gt;=$X$7,$X$1,P207&gt;=$W$7,$W$1,P207&lt;$W$2,$V$1),(IF(AND($N$2&gt;=$T$8,$N$2&lt;$U$8),_xlfn.IFS(P207&gt;=$AD$8,$AD$1,P207&gt;=$AC$8,$AC$1,P207&gt;=$AB$8,$AB$1,P207&gt;=$AA$8,$AA$1,P207&gt;=$Z$8,$Z$1,P207&gt;=$Y$8,$Y$1,P207&gt;=$X$8,$X$1,P207&gt;=$W$8,$W$1,P207&lt;$W$2,$V$1),(IF(AND($N$2&gt;=$T$9,$N$2&lt;$U$9),_xlfn.IFS(P207&gt;=$AD$9,$AD$1,P207&gt;=$AC$9,$AC$1,P207&gt;=$AB$9,$AB$1,P207&gt;=$AA$9,$AA$1,P207&gt;=$Z$9,$Z$1,P207&gt;=$Y$9,$Y$1,P207&gt;=$X$9,$X$1,P207&gt;=$W$9,$W$1),$W$1))))))))))))))),IF(AND($N$2&gt;=$T$2,$N$2&lt;=$U$2),IF(P207&gt;=$W$2,$W$1,$V$1),IF(AND($N$2&gt;=$T$3,$N$2&lt;$U$3),IF(P207&gt;=$W$3,$W$1,$V$1),IF(AND($N$2&gt;=$T$4,$N$2&lt;$U$4),IF(P207&gt;=$W$4,$W$1,$V$1),IF(AND($N$2&gt;=$T$5,$N$2&lt;$U$5),IF(P207&gt;=$W$5,$W$1,$V$1),IF(AND($N$2&gt;=$T$6,$N$2&lt;$U$6),IF(P207&gt;=$W$6,$W$1,$V$1),IF(AND($N$2&gt;=$T$7,$N$2&lt;$U$7),IF(P207&gt;=$W$7,$W$1,$V$1),IF(AND($N$2&gt;=$T$8,$N$2&lt;$U$8),IF(P207&gt;=$W$8,$W$1,$V$1),IF(AND($N$2&gt;=$T$9,$N$2&lt;$U$9),IF(P207&gt;=$W$9,$W$1,$V$1),""))))))))),"")</f>
        <v>#NAME?</v>
      </c>
      <c r="M207" s="9" t="e">
        <f t="array" aca="1" ref="M207" ca="1">IF(E207&lt;&gt;"",IF(AND(E207&lt;&gt;"GR",E207&gt;=40,J207&gt;=30),_xlfn.IFS(Q207&gt;=$AG$2,$AD$19,Q207&gt;=$AG$3,$AC$19,Q207&gt;=$AG$4,$AB$19,Q207&gt;=$AG$5,$AA$19,Q207&gt;=$AG$6,$Z$19,Q207&gt;=$AG$7,$Y$19,Q207&gt;=$AG$8,$X$19,Q207&gt;=$AG$9,$V$19),L207),"")</f>
        <v>#NAME?</v>
      </c>
      <c r="N207" s="9"/>
      <c r="O207" s="9"/>
      <c r="P207" s="9">
        <f t="shared" si="29"/>
        <v>41</v>
      </c>
      <c r="Q207" s="9">
        <f t="shared" si="30"/>
        <v>41</v>
      </c>
      <c r="R207" s="9">
        <f t="shared" si="31"/>
        <v>-0.89</v>
      </c>
    </row>
    <row r="208" spans="1:18" x14ac:dyDescent="0.25">
      <c r="A208" s="3" t="s">
        <v>8</v>
      </c>
      <c r="B208" s="3">
        <v>207</v>
      </c>
      <c r="C208" s="3">
        <v>23</v>
      </c>
      <c r="D208" s="3">
        <v>40</v>
      </c>
      <c r="E208" s="3" t="s">
        <v>34</v>
      </c>
      <c r="F208" s="22">
        <f t="shared" si="32"/>
        <v>40</v>
      </c>
      <c r="G208" s="22">
        <f t="shared" si="33"/>
        <v>23</v>
      </c>
      <c r="H208" s="22">
        <f t="shared" si="34"/>
        <v>40</v>
      </c>
      <c r="I208" s="9">
        <f t="shared" si="35"/>
        <v>33.200000000000003</v>
      </c>
      <c r="J208" s="9">
        <f t="shared" si="27"/>
        <v>33.200000000000003</v>
      </c>
      <c r="K208" s="10">
        <f t="shared" si="28"/>
        <v>1102.2400000000002</v>
      </c>
      <c r="L208" s="9" t="e">
        <f t="array" aca="1" ref="L208" ca="1">IF(D208&lt;&gt;"",IF(AND(H208&gt;=40,I208&gt;=30),IF(AND($N$2&gt;=$T$2,$N$2&lt;=$U$2),_xlfn.IFS(P208&gt;=$AD$2,$AD$1,P208&gt;=$AC$2,$AC$1,P208&gt;=$AB$2,$AB$1,P208&gt;=$AA$2,$AA$1,P208&gt;=$Z$2,$Z$1,P208&gt;=$Y$2,$Y$1,P208&gt;=$X$2,$X$1,P208&gt;=$W$2,$W$1,P208&lt;$W$2,$V$1),(IF(AND($N$2&gt;=$T$3,$N$2&lt;$U$3),_xlfn.IFS(P208&gt;=$AD$3,$AD$1,P208&gt;=$AC$3,$AC$1,P208&gt;=$AB$3,$AB$1,P208&gt;=$AA$3,$AA$1,P208&gt;=$Z$3,$Z$1,P208&gt;=$Y$3,$Y$1,P208&gt;=$X$3,$X$1,P208&gt;=$W$3,$W$1,P208&lt;$W$2,$V$1),(IF(AND($N$2&gt;=$T$4,$N$2&lt;$U$4),_xlfn.IFS(P208&gt;=$AD$4,$AD$1,P208&gt;=$AC$4,$AC$1,P208&gt;=$AB$4,$AB$1,P208&gt;=$AA$4,$AA$1,P208&gt;=$Z$4,$Z$1,P208&gt;=$Y$4,$Y$1,P208&gt;=$X$4,$X$1,P208&gt;=$W$4,$W$1,P208&lt;$W$2,$V$1),(IF(AND($N$2&gt;=$T$5,$N$2&lt;$U$5),_xlfn.IFS(P208&gt;=$AD$5,$AD$1,P208&gt;=$AC$5,$AC$1,P208&gt;=$AB$5,$AB$1,P208&gt;=$AA$5,$AA$1,P208&gt;=$Z$5,$Z$1,P208&gt;=$Y$5,$Y$1,P208&gt;=$X$5,$X$1,P208&gt;=$W$5,$W$1,P208&lt;$W$2,$V$1),(IF(AND($N$2&gt;=$T$6,$N$2&lt;$U$6),_xlfn.IFS(P208&gt;=$AD$6,$AD$1,P208&gt;=$AC$6,$AC$1,P208&gt;=$AB$6,$AB$1,P208&gt;=$AA$6,$AA$1,P208&gt;=$Z$6,$Z$1,P208&gt;=$Y$6,$Y$1,P208&gt;=$X$6,$X$1,P208&gt;=$W$6,$W$1,P208&lt;$W$2,$V$1),(IF(AND($N$2&gt;=$T$7,$N$2&lt;$U$7),_xlfn.IFS(P208&gt;=$AD$7,$AD$1,P208&gt;=$AC$7,$AC$1,P208&gt;=$AB$7,$AB$1,P208&gt;=$AA$7,$AA$1,P208&gt;=$Z$7,$Z$1,P208&gt;=$Y$7,$Y$1,P208&gt;=$X$7,$X$1,P208&gt;=$W$7,$W$1,P208&lt;$W$2,$V$1),(IF(AND($N$2&gt;=$T$8,$N$2&lt;$U$8),_xlfn.IFS(P208&gt;=$AD$8,$AD$1,P208&gt;=$AC$8,$AC$1,P208&gt;=$AB$8,$AB$1,P208&gt;=$AA$8,$AA$1,P208&gt;=$Z$8,$Z$1,P208&gt;=$Y$8,$Y$1,P208&gt;=$X$8,$X$1,P208&gt;=$W$8,$W$1,P208&lt;$W$2,$V$1),(IF(AND($N$2&gt;=$T$9,$N$2&lt;$U$9),_xlfn.IFS(P208&gt;=$AD$9,$AD$1,P208&gt;=$AC$9,$AC$1,P208&gt;=$AB$9,$AB$1,P208&gt;=$AA$9,$AA$1,P208&gt;=$Z$9,$Z$1,P208&gt;=$Y$9,$Y$1,P208&gt;=$X$9,$X$1,P208&gt;=$W$9,$W$1),$W$1))))))))))))))),IF(AND($N$2&gt;=$T$2,$N$2&lt;=$U$2),IF(P208&gt;=$W$2,$W$1,$V$1),IF(AND($N$2&gt;=$T$3,$N$2&lt;$U$3),IF(P208&gt;=$W$3,$W$1,$V$1),IF(AND($N$2&gt;=$T$4,$N$2&lt;$U$4),IF(P208&gt;=$W$4,$W$1,$V$1),IF(AND($N$2&gt;=$T$5,$N$2&lt;$U$5),IF(P208&gt;=$W$5,$W$1,$V$1),IF(AND($N$2&gt;=$T$6,$N$2&lt;$U$6),IF(P208&gt;=$W$6,$W$1,$V$1),IF(AND($N$2&gt;=$T$7,$N$2&lt;$U$7),IF(P208&gt;=$W$7,$W$1,$V$1),IF(AND($N$2&gt;=$T$8,$N$2&lt;$U$8),IF(P208&gt;=$W$8,$W$1,$V$1),IF(AND($N$2&gt;=$T$9,$N$2&lt;$U$9),IF(P208&gt;=$W$9,$W$1,$V$1),""))))))))),"")</f>
        <v>#NAME?</v>
      </c>
      <c r="M208" s="9" t="e">
        <f t="array" aca="1" ref="M208" ca="1">IF(E208&lt;&gt;"",IF(AND(E208&lt;&gt;"GR",E208&gt;=40,J208&gt;=30),_xlfn.IFS(Q208&gt;=$AG$2,$AD$19,Q208&gt;=$AG$3,$AC$19,Q208&gt;=$AG$4,$AB$19,Q208&gt;=$AG$5,$AA$19,Q208&gt;=$AG$6,$Z$19,Q208&gt;=$AG$7,$Y$19,Q208&gt;=$AG$8,$X$19,Q208&gt;=$AG$9,$V$19),L208),"")</f>
        <v>#NAME?</v>
      </c>
      <c r="N208" s="9"/>
      <c r="O208" s="9"/>
      <c r="P208" s="9">
        <f t="shared" si="29"/>
        <v>41</v>
      </c>
      <c r="Q208" s="9">
        <f t="shared" si="30"/>
        <v>41</v>
      </c>
      <c r="R208" s="9">
        <f t="shared" si="31"/>
        <v>-0.93</v>
      </c>
    </row>
    <row r="209" spans="1:18" x14ac:dyDescent="0.25">
      <c r="A209" s="3" t="s">
        <v>8</v>
      </c>
      <c r="B209" s="3">
        <v>208</v>
      </c>
      <c r="C209" s="3">
        <v>8</v>
      </c>
      <c r="D209" s="3">
        <v>22</v>
      </c>
      <c r="E209" s="3">
        <v>50</v>
      </c>
      <c r="F209" s="22">
        <f t="shared" si="32"/>
        <v>50</v>
      </c>
      <c r="G209" s="22">
        <f t="shared" si="33"/>
        <v>8</v>
      </c>
      <c r="H209" s="22">
        <f t="shared" si="34"/>
        <v>22</v>
      </c>
      <c r="I209" s="9">
        <f t="shared" si="35"/>
        <v>16.399999999999999</v>
      </c>
      <c r="J209" s="9">
        <f t="shared" si="27"/>
        <v>33.200000000000003</v>
      </c>
      <c r="K209" s="10">
        <f t="shared" si="28"/>
        <v>268.95999999999998</v>
      </c>
      <c r="L209" s="9" t="str">
        <f t="array" ref="L209">IF(D209&lt;&gt;"",IF(AND(H209&gt;=40,I209&gt;=30),IF(AND($N$2&gt;=$T$2,$N$2&lt;=$U$2),_xlfn.IFS(P209&gt;=$AD$2,$AD$1,P209&gt;=$AC$2,$AC$1,P209&gt;=$AB$2,$AB$1,P209&gt;=$AA$2,$AA$1,P209&gt;=$Z$2,$Z$1,P209&gt;=$Y$2,$Y$1,P209&gt;=$X$2,$X$1,P209&gt;=$W$2,$W$1,P209&lt;$W$2,$V$1),(IF(AND($N$2&gt;=$T$3,$N$2&lt;$U$3),_xlfn.IFS(P209&gt;=$AD$3,$AD$1,P209&gt;=$AC$3,$AC$1,P209&gt;=$AB$3,$AB$1,P209&gt;=$AA$3,$AA$1,P209&gt;=$Z$3,$Z$1,P209&gt;=$Y$3,$Y$1,P209&gt;=$X$3,$X$1,P209&gt;=$W$3,$W$1,P209&lt;$W$2,$V$1),(IF(AND($N$2&gt;=$T$4,$N$2&lt;$U$4),_xlfn.IFS(P209&gt;=$AD$4,$AD$1,P209&gt;=$AC$4,$AC$1,P209&gt;=$AB$4,$AB$1,P209&gt;=$AA$4,$AA$1,P209&gt;=$Z$4,$Z$1,P209&gt;=$Y$4,$Y$1,P209&gt;=$X$4,$X$1,P209&gt;=$W$4,$W$1,P209&lt;$W$2,$V$1),(IF(AND($N$2&gt;=$T$5,$N$2&lt;$U$5),_xlfn.IFS(P209&gt;=$AD$5,$AD$1,P209&gt;=$AC$5,$AC$1,P209&gt;=$AB$5,$AB$1,P209&gt;=$AA$5,$AA$1,P209&gt;=$Z$5,$Z$1,P209&gt;=$Y$5,$Y$1,P209&gt;=$X$5,$X$1,P209&gt;=$W$5,$W$1,P209&lt;$W$2,$V$1),(IF(AND($N$2&gt;=$T$6,$N$2&lt;$U$6),_xlfn.IFS(P209&gt;=$AD$6,$AD$1,P209&gt;=$AC$6,$AC$1,P209&gt;=$AB$6,$AB$1,P209&gt;=$AA$6,$AA$1,P209&gt;=$Z$6,$Z$1,P209&gt;=$Y$6,$Y$1,P209&gt;=$X$6,$X$1,P209&gt;=$W$6,$W$1,P209&lt;$W$2,$V$1),(IF(AND($N$2&gt;=$T$7,$N$2&lt;$U$7),_xlfn.IFS(P209&gt;=$AD$7,$AD$1,P209&gt;=$AC$7,$AC$1,P209&gt;=$AB$7,$AB$1,P209&gt;=$AA$7,$AA$1,P209&gt;=$Z$7,$Z$1,P209&gt;=$Y$7,$Y$1,P209&gt;=$X$7,$X$1,P209&gt;=$W$7,$W$1,P209&lt;$W$2,$V$1),(IF(AND($N$2&gt;=$T$8,$N$2&lt;$U$8),_xlfn.IFS(P209&gt;=$AD$8,$AD$1,P209&gt;=$AC$8,$AC$1,P209&gt;=$AB$8,$AB$1,P209&gt;=$AA$8,$AA$1,P209&gt;=$Z$8,$Z$1,P209&gt;=$Y$8,$Y$1,P209&gt;=$X$8,$X$1,P209&gt;=$W$8,$W$1,P209&lt;$W$2,$V$1),(IF(AND($N$2&gt;=$T$9,$N$2&lt;$U$9),_xlfn.IFS(P209&gt;=$AD$9,$AD$1,P209&gt;=$AC$9,$AC$1,P209&gt;=$AB$9,$AB$1,P209&gt;=$AA$9,$AA$1,P209&gt;=$Z$9,$Z$1,P209&gt;=$Y$9,$Y$1,P209&gt;=$X$9,$X$1,P209&gt;=$W$9,$W$1),$W$1))))))))))))))),IF(AND($N$2&gt;=$T$2,$N$2&lt;=$U$2),IF(P209&gt;=$W$2,$W$1,$V$1),IF(AND($N$2&gt;=$T$3,$N$2&lt;$U$3),IF(P209&gt;=$W$3,$W$1,$V$1),IF(AND($N$2&gt;=$T$4,$N$2&lt;$U$4),IF(P209&gt;=$W$4,$W$1,$V$1),IF(AND($N$2&gt;=$T$5,$N$2&lt;$U$5),IF(P209&gt;=$W$5,$W$1,$V$1),IF(AND($N$2&gt;=$T$6,$N$2&lt;$U$6),IF(P209&gt;=$W$6,$W$1,$V$1),IF(AND($N$2&gt;=$T$7,$N$2&lt;$U$7),IF(P209&gt;=$W$7,$W$1,$V$1),IF(AND($N$2&gt;=$T$8,$N$2&lt;$U$8),IF(P209&gt;=$W$8,$W$1,$V$1),IF(AND($N$2&gt;=$T$9,$N$2&lt;$U$9),IF(P209&gt;=$W$9,$W$1,$V$1),""))))))))),"")</f>
        <v>FF</v>
      </c>
      <c r="M209" s="9" t="e">
        <f t="array" aca="1" ref="M209" ca="1">IF(E209&lt;&gt;"",IF(AND(E209&lt;&gt;"GR",E209&gt;=40,J209&gt;=30),_xlfn.IFS(Q209&gt;=$AG$2,$AD$19,Q209&gt;=$AG$3,$AC$19,Q209&gt;=$AG$4,$AB$19,Q209&gt;=$AG$5,$AA$19,Q209&gt;=$AG$6,$Z$19,Q209&gt;=$AG$7,$Y$19,Q209&gt;=$AG$8,$X$19,Q209&gt;=$AG$9,$V$19),L209),"")</f>
        <v>#NAME?</v>
      </c>
      <c r="N209" s="9"/>
      <c r="O209" s="9"/>
      <c r="P209" s="9">
        <f t="shared" si="29"/>
        <v>29</v>
      </c>
      <c r="Q209" s="9">
        <f t="shared" si="30"/>
        <v>41</v>
      </c>
      <c r="R209" s="9">
        <f t="shared" si="31"/>
        <v>-2.08</v>
      </c>
    </row>
    <row r="210" spans="1:18" x14ac:dyDescent="0.25">
      <c r="A210" s="3" t="s">
        <v>8</v>
      </c>
      <c r="B210" s="3">
        <v>209</v>
      </c>
      <c r="C210" s="3">
        <v>8</v>
      </c>
      <c r="D210" s="3">
        <v>24</v>
      </c>
      <c r="E210" s="3">
        <v>50</v>
      </c>
      <c r="F210" s="22">
        <f t="shared" si="32"/>
        <v>50</v>
      </c>
      <c r="G210" s="22">
        <f t="shared" si="33"/>
        <v>8</v>
      </c>
      <c r="H210" s="22">
        <f t="shared" si="34"/>
        <v>24</v>
      </c>
      <c r="I210" s="9">
        <f t="shared" si="35"/>
        <v>17.599999999999998</v>
      </c>
      <c r="J210" s="9">
        <f t="shared" si="27"/>
        <v>33.200000000000003</v>
      </c>
      <c r="K210" s="10">
        <f t="shared" si="28"/>
        <v>309.75999999999993</v>
      </c>
      <c r="L210" s="9" t="str">
        <f t="array" ref="L210">IF(D210&lt;&gt;"",IF(AND(H210&gt;=40,I210&gt;=30),IF(AND($N$2&gt;=$T$2,$N$2&lt;=$U$2),_xlfn.IFS(P210&gt;=$AD$2,$AD$1,P210&gt;=$AC$2,$AC$1,P210&gt;=$AB$2,$AB$1,P210&gt;=$AA$2,$AA$1,P210&gt;=$Z$2,$Z$1,P210&gt;=$Y$2,$Y$1,P210&gt;=$X$2,$X$1,P210&gt;=$W$2,$W$1,P210&lt;$W$2,$V$1),(IF(AND($N$2&gt;=$T$3,$N$2&lt;$U$3),_xlfn.IFS(P210&gt;=$AD$3,$AD$1,P210&gt;=$AC$3,$AC$1,P210&gt;=$AB$3,$AB$1,P210&gt;=$AA$3,$AA$1,P210&gt;=$Z$3,$Z$1,P210&gt;=$Y$3,$Y$1,P210&gt;=$X$3,$X$1,P210&gt;=$W$3,$W$1,P210&lt;$W$2,$V$1),(IF(AND($N$2&gt;=$T$4,$N$2&lt;$U$4),_xlfn.IFS(P210&gt;=$AD$4,$AD$1,P210&gt;=$AC$4,$AC$1,P210&gt;=$AB$4,$AB$1,P210&gt;=$AA$4,$AA$1,P210&gt;=$Z$4,$Z$1,P210&gt;=$Y$4,$Y$1,P210&gt;=$X$4,$X$1,P210&gt;=$W$4,$W$1,P210&lt;$W$2,$V$1),(IF(AND($N$2&gt;=$T$5,$N$2&lt;$U$5),_xlfn.IFS(P210&gt;=$AD$5,$AD$1,P210&gt;=$AC$5,$AC$1,P210&gt;=$AB$5,$AB$1,P210&gt;=$AA$5,$AA$1,P210&gt;=$Z$5,$Z$1,P210&gt;=$Y$5,$Y$1,P210&gt;=$X$5,$X$1,P210&gt;=$W$5,$W$1,P210&lt;$W$2,$V$1),(IF(AND($N$2&gt;=$T$6,$N$2&lt;$U$6),_xlfn.IFS(P210&gt;=$AD$6,$AD$1,P210&gt;=$AC$6,$AC$1,P210&gt;=$AB$6,$AB$1,P210&gt;=$AA$6,$AA$1,P210&gt;=$Z$6,$Z$1,P210&gt;=$Y$6,$Y$1,P210&gt;=$X$6,$X$1,P210&gt;=$W$6,$W$1,P210&lt;$W$2,$V$1),(IF(AND($N$2&gt;=$T$7,$N$2&lt;$U$7),_xlfn.IFS(P210&gt;=$AD$7,$AD$1,P210&gt;=$AC$7,$AC$1,P210&gt;=$AB$7,$AB$1,P210&gt;=$AA$7,$AA$1,P210&gt;=$Z$7,$Z$1,P210&gt;=$Y$7,$Y$1,P210&gt;=$X$7,$X$1,P210&gt;=$W$7,$W$1,P210&lt;$W$2,$V$1),(IF(AND($N$2&gt;=$T$8,$N$2&lt;$U$8),_xlfn.IFS(P210&gt;=$AD$8,$AD$1,P210&gt;=$AC$8,$AC$1,P210&gt;=$AB$8,$AB$1,P210&gt;=$AA$8,$AA$1,P210&gt;=$Z$8,$Z$1,P210&gt;=$Y$8,$Y$1,P210&gt;=$X$8,$X$1,P210&gt;=$W$8,$W$1,P210&lt;$W$2,$V$1),(IF(AND($N$2&gt;=$T$9,$N$2&lt;$U$9),_xlfn.IFS(P210&gt;=$AD$9,$AD$1,P210&gt;=$AC$9,$AC$1,P210&gt;=$AB$9,$AB$1,P210&gt;=$AA$9,$AA$1,P210&gt;=$Z$9,$Z$1,P210&gt;=$Y$9,$Y$1,P210&gt;=$X$9,$X$1,P210&gt;=$W$9,$W$1),$W$1))))))))))))))),IF(AND($N$2&gt;=$T$2,$N$2&lt;=$U$2),IF(P210&gt;=$W$2,$W$1,$V$1),IF(AND($N$2&gt;=$T$3,$N$2&lt;$U$3),IF(P210&gt;=$W$3,$W$1,$V$1),IF(AND($N$2&gt;=$T$4,$N$2&lt;$U$4),IF(P210&gt;=$W$4,$W$1,$V$1),IF(AND($N$2&gt;=$T$5,$N$2&lt;$U$5),IF(P210&gt;=$W$5,$W$1,$V$1),IF(AND($N$2&gt;=$T$6,$N$2&lt;$U$6),IF(P210&gt;=$W$6,$W$1,$V$1),IF(AND($N$2&gt;=$T$7,$N$2&lt;$U$7),IF(P210&gt;=$W$7,$W$1,$V$1),IF(AND($N$2&gt;=$T$8,$N$2&lt;$U$8),IF(P210&gt;=$W$8,$W$1,$V$1),IF(AND($N$2&gt;=$T$9,$N$2&lt;$U$9),IF(P210&gt;=$W$9,$W$1,$V$1),""))))))))),"")</f>
        <v>FF</v>
      </c>
      <c r="M210" s="9" t="e">
        <f t="array" aca="1" ref="M210" ca="1">IF(E210&lt;&gt;"",IF(AND(E210&lt;&gt;"GR",E210&gt;=40,J210&gt;=30),_xlfn.IFS(Q210&gt;=$AG$2,$AD$19,Q210&gt;=$AG$3,$AC$19,Q210&gt;=$AG$4,$AB$19,Q210&gt;=$AG$5,$AA$19,Q210&gt;=$AG$6,$Z$19,Q210&gt;=$AG$7,$Y$19,Q210&gt;=$AG$8,$X$19,Q210&gt;=$AG$9,$V$19),L210),"")</f>
        <v>#NAME?</v>
      </c>
      <c r="N210" s="9"/>
      <c r="O210" s="9"/>
      <c r="P210" s="9">
        <f t="shared" si="29"/>
        <v>30</v>
      </c>
      <c r="Q210" s="9">
        <f t="shared" si="30"/>
        <v>41</v>
      </c>
      <c r="R210" s="9">
        <f t="shared" si="31"/>
        <v>-2</v>
      </c>
    </row>
    <row r="211" spans="1:18" x14ac:dyDescent="0.25">
      <c r="A211" s="3" t="s">
        <v>8</v>
      </c>
      <c r="B211" s="3">
        <v>210</v>
      </c>
      <c r="C211" s="3">
        <v>15</v>
      </c>
      <c r="D211" s="3">
        <v>19</v>
      </c>
      <c r="E211" s="3">
        <v>45</v>
      </c>
      <c r="F211" s="22">
        <f t="shared" si="32"/>
        <v>45</v>
      </c>
      <c r="G211" s="22">
        <f t="shared" si="33"/>
        <v>15</v>
      </c>
      <c r="H211" s="22">
        <f t="shared" si="34"/>
        <v>19</v>
      </c>
      <c r="I211" s="9">
        <f t="shared" si="35"/>
        <v>17.399999999999999</v>
      </c>
      <c r="J211" s="9">
        <f t="shared" si="27"/>
        <v>33</v>
      </c>
      <c r="K211" s="10">
        <f t="shared" si="28"/>
        <v>302.75999999999993</v>
      </c>
      <c r="L211" s="9" t="str">
        <f t="array" ref="L211">IF(D211&lt;&gt;"",IF(AND(H211&gt;=40,I211&gt;=30),IF(AND($N$2&gt;=$T$2,$N$2&lt;=$U$2),_xlfn.IFS(P211&gt;=$AD$2,$AD$1,P211&gt;=$AC$2,$AC$1,P211&gt;=$AB$2,$AB$1,P211&gt;=$AA$2,$AA$1,P211&gt;=$Z$2,$Z$1,P211&gt;=$Y$2,$Y$1,P211&gt;=$X$2,$X$1,P211&gt;=$W$2,$W$1,P211&lt;$W$2,$V$1),(IF(AND($N$2&gt;=$T$3,$N$2&lt;$U$3),_xlfn.IFS(P211&gt;=$AD$3,$AD$1,P211&gt;=$AC$3,$AC$1,P211&gt;=$AB$3,$AB$1,P211&gt;=$AA$3,$AA$1,P211&gt;=$Z$3,$Z$1,P211&gt;=$Y$3,$Y$1,P211&gt;=$X$3,$X$1,P211&gt;=$W$3,$W$1,P211&lt;$W$2,$V$1),(IF(AND($N$2&gt;=$T$4,$N$2&lt;$U$4),_xlfn.IFS(P211&gt;=$AD$4,$AD$1,P211&gt;=$AC$4,$AC$1,P211&gt;=$AB$4,$AB$1,P211&gt;=$AA$4,$AA$1,P211&gt;=$Z$4,$Z$1,P211&gt;=$Y$4,$Y$1,P211&gt;=$X$4,$X$1,P211&gt;=$W$4,$W$1,P211&lt;$W$2,$V$1),(IF(AND($N$2&gt;=$T$5,$N$2&lt;$U$5),_xlfn.IFS(P211&gt;=$AD$5,$AD$1,P211&gt;=$AC$5,$AC$1,P211&gt;=$AB$5,$AB$1,P211&gt;=$AA$5,$AA$1,P211&gt;=$Z$5,$Z$1,P211&gt;=$Y$5,$Y$1,P211&gt;=$X$5,$X$1,P211&gt;=$W$5,$W$1,P211&lt;$W$2,$V$1),(IF(AND($N$2&gt;=$T$6,$N$2&lt;$U$6),_xlfn.IFS(P211&gt;=$AD$6,$AD$1,P211&gt;=$AC$6,$AC$1,P211&gt;=$AB$6,$AB$1,P211&gt;=$AA$6,$AA$1,P211&gt;=$Z$6,$Z$1,P211&gt;=$Y$6,$Y$1,P211&gt;=$X$6,$X$1,P211&gt;=$W$6,$W$1,P211&lt;$W$2,$V$1),(IF(AND($N$2&gt;=$T$7,$N$2&lt;$U$7),_xlfn.IFS(P211&gt;=$AD$7,$AD$1,P211&gt;=$AC$7,$AC$1,P211&gt;=$AB$7,$AB$1,P211&gt;=$AA$7,$AA$1,P211&gt;=$Z$7,$Z$1,P211&gt;=$Y$7,$Y$1,P211&gt;=$X$7,$X$1,P211&gt;=$W$7,$W$1,P211&lt;$W$2,$V$1),(IF(AND($N$2&gt;=$T$8,$N$2&lt;$U$8),_xlfn.IFS(P211&gt;=$AD$8,$AD$1,P211&gt;=$AC$8,$AC$1,P211&gt;=$AB$8,$AB$1,P211&gt;=$AA$8,$AA$1,P211&gt;=$Z$8,$Z$1,P211&gt;=$Y$8,$Y$1,P211&gt;=$X$8,$X$1,P211&gt;=$W$8,$W$1,P211&lt;$W$2,$V$1),(IF(AND($N$2&gt;=$T$9,$N$2&lt;$U$9),_xlfn.IFS(P211&gt;=$AD$9,$AD$1,P211&gt;=$AC$9,$AC$1,P211&gt;=$AB$9,$AB$1,P211&gt;=$AA$9,$AA$1,P211&gt;=$Z$9,$Z$1,P211&gt;=$Y$9,$Y$1,P211&gt;=$X$9,$X$1,P211&gt;=$W$9,$W$1),$W$1))))))))))))))),IF(AND($N$2&gt;=$T$2,$N$2&lt;=$U$2),IF(P211&gt;=$W$2,$W$1,$V$1),IF(AND($N$2&gt;=$T$3,$N$2&lt;$U$3),IF(P211&gt;=$W$3,$W$1,$V$1),IF(AND($N$2&gt;=$T$4,$N$2&lt;$U$4),IF(P211&gt;=$W$4,$W$1,$V$1),IF(AND($N$2&gt;=$T$5,$N$2&lt;$U$5),IF(P211&gt;=$W$5,$W$1,$V$1),IF(AND($N$2&gt;=$T$6,$N$2&lt;$U$6),IF(P211&gt;=$W$6,$W$1,$V$1),IF(AND($N$2&gt;=$T$7,$N$2&lt;$U$7),IF(P211&gt;=$W$7,$W$1,$V$1),IF(AND($N$2&gt;=$T$8,$N$2&lt;$U$8),IF(P211&gt;=$W$8,$W$1,$V$1),IF(AND($N$2&gt;=$T$9,$N$2&lt;$U$9),IF(P211&gt;=$W$9,$W$1,$V$1),""))))))))),"")</f>
        <v>FF</v>
      </c>
      <c r="M211" s="9" t="e">
        <f t="array" aca="1" ref="M211" ca="1">IF(E211&lt;&gt;"",IF(AND(E211&lt;&gt;"GR",E211&gt;=40,J211&gt;=30),_xlfn.IFS(Q211&gt;=$AG$2,$AD$19,Q211&gt;=$AG$3,$AC$19,Q211&gt;=$AG$4,$AB$19,Q211&gt;=$AG$5,$AA$19,Q211&gt;=$AG$6,$Z$19,Q211&gt;=$AG$7,$Y$19,Q211&gt;=$AG$8,$X$19,Q211&gt;=$AG$9,$V$19),L211),"")</f>
        <v>#NAME?</v>
      </c>
      <c r="N211" s="9"/>
      <c r="O211" s="9"/>
      <c r="P211" s="9">
        <f t="shared" si="29"/>
        <v>30</v>
      </c>
      <c r="Q211" s="9">
        <f t="shared" si="30"/>
        <v>41</v>
      </c>
      <c r="R211" s="9">
        <f t="shared" si="31"/>
        <v>-2.0099999999999998</v>
      </c>
    </row>
    <row r="212" spans="1:18" x14ac:dyDescent="0.25">
      <c r="A212" s="3" t="s">
        <v>8</v>
      </c>
      <c r="B212" s="3">
        <v>211</v>
      </c>
      <c r="C212" s="3">
        <v>15</v>
      </c>
      <c r="D212" s="3">
        <v>45</v>
      </c>
      <c r="E212" s="3" t="s">
        <v>34</v>
      </c>
      <c r="F212" s="22">
        <f t="shared" si="32"/>
        <v>45</v>
      </c>
      <c r="G212" s="22">
        <f t="shared" si="33"/>
        <v>15</v>
      </c>
      <c r="H212" s="22">
        <f t="shared" si="34"/>
        <v>45</v>
      </c>
      <c r="I212" s="9">
        <f t="shared" si="35"/>
        <v>33</v>
      </c>
      <c r="J212" s="9">
        <f t="shared" si="27"/>
        <v>33</v>
      </c>
      <c r="K212" s="10">
        <f t="shared" si="28"/>
        <v>1089</v>
      </c>
      <c r="L212" s="9" t="e">
        <f t="array" aca="1" ref="L212" ca="1">IF(D212&lt;&gt;"",IF(AND(H212&gt;=40,I212&gt;=30),IF(AND($N$2&gt;=$T$2,$N$2&lt;=$U$2),_xlfn.IFS(P212&gt;=$AD$2,$AD$1,P212&gt;=$AC$2,$AC$1,P212&gt;=$AB$2,$AB$1,P212&gt;=$AA$2,$AA$1,P212&gt;=$Z$2,$Z$1,P212&gt;=$Y$2,$Y$1,P212&gt;=$X$2,$X$1,P212&gt;=$W$2,$W$1,P212&lt;$W$2,$V$1),(IF(AND($N$2&gt;=$T$3,$N$2&lt;$U$3),_xlfn.IFS(P212&gt;=$AD$3,$AD$1,P212&gt;=$AC$3,$AC$1,P212&gt;=$AB$3,$AB$1,P212&gt;=$AA$3,$AA$1,P212&gt;=$Z$3,$Z$1,P212&gt;=$Y$3,$Y$1,P212&gt;=$X$3,$X$1,P212&gt;=$W$3,$W$1,P212&lt;$W$2,$V$1),(IF(AND($N$2&gt;=$T$4,$N$2&lt;$U$4),_xlfn.IFS(P212&gt;=$AD$4,$AD$1,P212&gt;=$AC$4,$AC$1,P212&gt;=$AB$4,$AB$1,P212&gt;=$AA$4,$AA$1,P212&gt;=$Z$4,$Z$1,P212&gt;=$Y$4,$Y$1,P212&gt;=$X$4,$X$1,P212&gt;=$W$4,$W$1,P212&lt;$W$2,$V$1),(IF(AND($N$2&gt;=$T$5,$N$2&lt;$U$5),_xlfn.IFS(P212&gt;=$AD$5,$AD$1,P212&gt;=$AC$5,$AC$1,P212&gt;=$AB$5,$AB$1,P212&gt;=$AA$5,$AA$1,P212&gt;=$Z$5,$Z$1,P212&gt;=$Y$5,$Y$1,P212&gt;=$X$5,$X$1,P212&gt;=$W$5,$W$1,P212&lt;$W$2,$V$1),(IF(AND($N$2&gt;=$T$6,$N$2&lt;$U$6),_xlfn.IFS(P212&gt;=$AD$6,$AD$1,P212&gt;=$AC$6,$AC$1,P212&gt;=$AB$6,$AB$1,P212&gt;=$AA$6,$AA$1,P212&gt;=$Z$6,$Z$1,P212&gt;=$Y$6,$Y$1,P212&gt;=$X$6,$X$1,P212&gt;=$W$6,$W$1,P212&lt;$W$2,$V$1),(IF(AND($N$2&gt;=$T$7,$N$2&lt;$U$7),_xlfn.IFS(P212&gt;=$AD$7,$AD$1,P212&gt;=$AC$7,$AC$1,P212&gt;=$AB$7,$AB$1,P212&gt;=$AA$7,$AA$1,P212&gt;=$Z$7,$Z$1,P212&gt;=$Y$7,$Y$1,P212&gt;=$X$7,$X$1,P212&gt;=$W$7,$W$1,P212&lt;$W$2,$V$1),(IF(AND($N$2&gt;=$T$8,$N$2&lt;$U$8),_xlfn.IFS(P212&gt;=$AD$8,$AD$1,P212&gt;=$AC$8,$AC$1,P212&gt;=$AB$8,$AB$1,P212&gt;=$AA$8,$AA$1,P212&gt;=$Z$8,$Z$1,P212&gt;=$Y$8,$Y$1,P212&gt;=$X$8,$X$1,P212&gt;=$W$8,$W$1,P212&lt;$W$2,$V$1),(IF(AND($N$2&gt;=$T$9,$N$2&lt;$U$9),_xlfn.IFS(P212&gt;=$AD$9,$AD$1,P212&gt;=$AC$9,$AC$1,P212&gt;=$AB$9,$AB$1,P212&gt;=$AA$9,$AA$1,P212&gt;=$Z$9,$Z$1,P212&gt;=$Y$9,$Y$1,P212&gt;=$X$9,$X$1,P212&gt;=$W$9,$W$1),$W$1))))))))))))))),IF(AND($N$2&gt;=$T$2,$N$2&lt;=$U$2),IF(P212&gt;=$W$2,$W$1,$V$1),IF(AND($N$2&gt;=$T$3,$N$2&lt;$U$3),IF(P212&gt;=$W$3,$W$1,$V$1),IF(AND($N$2&gt;=$T$4,$N$2&lt;$U$4),IF(P212&gt;=$W$4,$W$1,$V$1),IF(AND($N$2&gt;=$T$5,$N$2&lt;$U$5),IF(P212&gt;=$W$5,$W$1,$V$1),IF(AND($N$2&gt;=$T$6,$N$2&lt;$U$6),IF(P212&gt;=$W$6,$W$1,$V$1),IF(AND($N$2&gt;=$T$7,$N$2&lt;$U$7),IF(P212&gt;=$W$7,$W$1,$V$1),IF(AND($N$2&gt;=$T$8,$N$2&lt;$U$8),IF(P212&gt;=$W$8,$W$1,$V$1),IF(AND($N$2&gt;=$T$9,$N$2&lt;$U$9),IF(P212&gt;=$W$9,$W$1,$V$1),""))))))))),"")</f>
        <v>#NAME?</v>
      </c>
      <c r="M212" s="9" t="e">
        <f t="array" aca="1" ref="M212" ca="1">IF(E212&lt;&gt;"",IF(AND(E212&lt;&gt;"GR",E212&gt;=40,J212&gt;=30),_xlfn.IFS(Q212&gt;=$AG$2,$AD$19,Q212&gt;=$AG$3,$AC$19,Q212&gt;=$AG$4,$AB$19,Q212&gt;=$AG$5,$AA$19,Q212&gt;=$AG$6,$Z$19,Q212&gt;=$AG$7,$Y$19,Q212&gt;=$AG$8,$X$19,Q212&gt;=$AG$9,$V$19),L212),"")</f>
        <v>#NAME?</v>
      </c>
      <c r="N212" s="9"/>
      <c r="O212" s="9"/>
      <c r="P212" s="9">
        <f t="shared" si="29"/>
        <v>41</v>
      </c>
      <c r="Q212" s="9">
        <f t="shared" si="30"/>
        <v>41</v>
      </c>
      <c r="R212" s="9">
        <f t="shared" si="31"/>
        <v>-0.94</v>
      </c>
    </row>
    <row r="213" spans="1:18" x14ac:dyDescent="0.25">
      <c r="A213" s="3" t="s">
        <v>8</v>
      </c>
      <c r="B213" s="3">
        <v>212</v>
      </c>
      <c r="C213" s="3">
        <v>7</v>
      </c>
      <c r="D213" s="3">
        <v>33</v>
      </c>
      <c r="E213" s="3">
        <v>50</v>
      </c>
      <c r="F213" s="22">
        <f t="shared" si="32"/>
        <v>50</v>
      </c>
      <c r="G213" s="22">
        <f t="shared" si="33"/>
        <v>7</v>
      </c>
      <c r="H213" s="22">
        <f t="shared" si="34"/>
        <v>33</v>
      </c>
      <c r="I213" s="9">
        <f t="shared" si="35"/>
        <v>22.6</v>
      </c>
      <c r="J213" s="9">
        <f t="shared" si="27"/>
        <v>32.799999999999997</v>
      </c>
      <c r="K213" s="10">
        <f t="shared" si="28"/>
        <v>510.76000000000005</v>
      </c>
      <c r="L213" s="9" t="str">
        <f t="array" ref="L213">IF(D213&lt;&gt;"",IF(AND(H213&gt;=40,I213&gt;=30),IF(AND($N$2&gt;=$T$2,$N$2&lt;=$U$2),_xlfn.IFS(P213&gt;=$AD$2,$AD$1,P213&gt;=$AC$2,$AC$1,P213&gt;=$AB$2,$AB$1,P213&gt;=$AA$2,$AA$1,P213&gt;=$Z$2,$Z$1,P213&gt;=$Y$2,$Y$1,P213&gt;=$X$2,$X$1,P213&gt;=$W$2,$W$1,P213&lt;$W$2,$V$1),(IF(AND($N$2&gt;=$T$3,$N$2&lt;$U$3),_xlfn.IFS(P213&gt;=$AD$3,$AD$1,P213&gt;=$AC$3,$AC$1,P213&gt;=$AB$3,$AB$1,P213&gt;=$AA$3,$AA$1,P213&gt;=$Z$3,$Z$1,P213&gt;=$Y$3,$Y$1,P213&gt;=$X$3,$X$1,P213&gt;=$W$3,$W$1,P213&lt;$W$2,$V$1),(IF(AND($N$2&gt;=$T$4,$N$2&lt;$U$4),_xlfn.IFS(P213&gt;=$AD$4,$AD$1,P213&gt;=$AC$4,$AC$1,P213&gt;=$AB$4,$AB$1,P213&gt;=$AA$4,$AA$1,P213&gt;=$Z$4,$Z$1,P213&gt;=$Y$4,$Y$1,P213&gt;=$X$4,$X$1,P213&gt;=$W$4,$W$1,P213&lt;$W$2,$V$1),(IF(AND($N$2&gt;=$T$5,$N$2&lt;$U$5),_xlfn.IFS(P213&gt;=$AD$5,$AD$1,P213&gt;=$AC$5,$AC$1,P213&gt;=$AB$5,$AB$1,P213&gt;=$AA$5,$AA$1,P213&gt;=$Z$5,$Z$1,P213&gt;=$Y$5,$Y$1,P213&gt;=$X$5,$X$1,P213&gt;=$W$5,$W$1,P213&lt;$W$2,$V$1),(IF(AND($N$2&gt;=$T$6,$N$2&lt;$U$6),_xlfn.IFS(P213&gt;=$AD$6,$AD$1,P213&gt;=$AC$6,$AC$1,P213&gt;=$AB$6,$AB$1,P213&gt;=$AA$6,$AA$1,P213&gt;=$Z$6,$Z$1,P213&gt;=$Y$6,$Y$1,P213&gt;=$X$6,$X$1,P213&gt;=$W$6,$W$1,P213&lt;$W$2,$V$1),(IF(AND($N$2&gt;=$T$7,$N$2&lt;$U$7),_xlfn.IFS(P213&gt;=$AD$7,$AD$1,P213&gt;=$AC$7,$AC$1,P213&gt;=$AB$7,$AB$1,P213&gt;=$AA$7,$AA$1,P213&gt;=$Z$7,$Z$1,P213&gt;=$Y$7,$Y$1,P213&gt;=$X$7,$X$1,P213&gt;=$W$7,$W$1,P213&lt;$W$2,$V$1),(IF(AND($N$2&gt;=$T$8,$N$2&lt;$U$8),_xlfn.IFS(P213&gt;=$AD$8,$AD$1,P213&gt;=$AC$8,$AC$1,P213&gt;=$AB$8,$AB$1,P213&gt;=$AA$8,$AA$1,P213&gt;=$Z$8,$Z$1,P213&gt;=$Y$8,$Y$1,P213&gt;=$X$8,$X$1,P213&gt;=$W$8,$W$1,P213&lt;$W$2,$V$1),(IF(AND($N$2&gt;=$T$9,$N$2&lt;$U$9),_xlfn.IFS(P213&gt;=$AD$9,$AD$1,P213&gt;=$AC$9,$AC$1,P213&gt;=$AB$9,$AB$1,P213&gt;=$AA$9,$AA$1,P213&gt;=$Z$9,$Z$1,P213&gt;=$Y$9,$Y$1,P213&gt;=$X$9,$X$1,P213&gt;=$W$9,$W$1),$W$1))))))))))))))),IF(AND($N$2&gt;=$T$2,$N$2&lt;=$U$2),IF(P213&gt;=$W$2,$W$1,$V$1),IF(AND($N$2&gt;=$T$3,$N$2&lt;$U$3),IF(P213&gt;=$W$3,$W$1,$V$1),IF(AND($N$2&gt;=$T$4,$N$2&lt;$U$4),IF(P213&gt;=$W$4,$W$1,$V$1),IF(AND($N$2&gt;=$T$5,$N$2&lt;$U$5),IF(P213&gt;=$W$5,$W$1,$V$1),IF(AND($N$2&gt;=$T$6,$N$2&lt;$U$6),IF(P213&gt;=$W$6,$W$1,$V$1),IF(AND($N$2&gt;=$T$7,$N$2&lt;$U$7),IF(P213&gt;=$W$7,$W$1,$V$1),IF(AND($N$2&gt;=$T$8,$N$2&lt;$U$8),IF(P213&gt;=$W$8,$W$1,$V$1),IF(AND($N$2&gt;=$T$9,$N$2&lt;$U$9),IF(P213&gt;=$W$9,$W$1,$V$1),""))))))))),"")</f>
        <v>FF</v>
      </c>
      <c r="M213" s="9" t="e">
        <f t="array" aca="1" ref="M213" ca="1">IF(E213&lt;&gt;"",IF(AND(E213&lt;&gt;"GR",E213&gt;=40,J213&gt;=30),_xlfn.IFS(Q213&gt;=$AG$2,$AD$19,Q213&gt;=$AG$3,$AC$19,Q213&gt;=$AG$4,$AB$19,Q213&gt;=$AG$5,$AA$19,Q213&gt;=$AG$6,$Z$19,Q213&gt;=$AG$7,$Y$19,Q213&gt;=$AG$8,$X$19,Q213&gt;=$AG$9,$V$19),L213),"")</f>
        <v>#NAME?</v>
      </c>
      <c r="N213" s="9"/>
      <c r="O213" s="9"/>
      <c r="P213" s="9">
        <f t="shared" si="29"/>
        <v>33</v>
      </c>
      <c r="Q213" s="9">
        <f t="shared" si="30"/>
        <v>40</v>
      </c>
      <c r="R213" s="9">
        <f t="shared" si="31"/>
        <v>-1.65</v>
      </c>
    </row>
    <row r="214" spans="1:18" x14ac:dyDescent="0.25">
      <c r="A214" s="3" t="s">
        <v>8</v>
      </c>
      <c r="B214" s="3">
        <v>213</v>
      </c>
      <c r="C214" s="3">
        <v>32</v>
      </c>
      <c r="D214" s="3">
        <v>29</v>
      </c>
      <c r="E214" s="3">
        <v>33</v>
      </c>
      <c r="F214" s="22">
        <f t="shared" si="32"/>
        <v>33</v>
      </c>
      <c r="G214" s="22">
        <f t="shared" si="33"/>
        <v>32</v>
      </c>
      <c r="H214" s="22">
        <f t="shared" si="34"/>
        <v>29</v>
      </c>
      <c r="I214" s="9">
        <f t="shared" si="35"/>
        <v>30.2</v>
      </c>
      <c r="J214" s="9">
        <f t="shared" si="27"/>
        <v>32.6</v>
      </c>
      <c r="K214" s="10">
        <f t="shared" si="28"/>
        <v>912.04</v>
      </c>
      <c r="L214" s="9" t="str">
        <f t="array" ref="L214">IF(D214&lt;&gt;"",IF(AND(H214&gt;=40,I214&gt;=30),IF(AND($N$2&gt;=$T$2,$N$2&lt;=$U$2),_xlfn.IFS(P214&gt;=$AD$2,$AD$1,P214&gt;=$AC$2,$AC$1,P214&gt;=$AB$2,$AB$1,P214&gt;=$AA$2,$AA$1,P214&gt;=$Z$2,$Z$1,P214&gt;=$Y$2,$Y$1,P214&gt;=$X$2,$X$1,P214&gt;=$W$2,$W$1,P214&lt;$W$2,$V$1),(IF(AND($N$2&gt;=$T$3,$N$2&lt;$U$3),_xlfn.IFS(P214&gt;=$AD$3,$AD$1,P214&gt;=$AC$3,$AC$1,P214&gt;=$AB$3,$AB$1,P214&gt;=$AA$3,$AA$1,P214&gt;=$Z$3,$Z$1,P214&gt;=$Y$3,$Y$1,P214&gt;=$X$3,$X$1,P214&gt;=$W$3,$W$1,P214&lt;$W$2,$V$1),(IF(AND($N$2&gt;=$T$4,$N$2&lt;$U$4),_xlfn.IFS(P214&gt;=$AD$4,$AD$1,P214&gt;=$AC$4,$AC$1,P214&gt;=$AB$4,$AB$1,P214&gt;=$AA$4,$AA$1,P214&gt;=$Z$4,$Z$1,P214&gt;=$Y$4,$Y$1,P214&gt;=$X$4,$X$1,P214&gt;=$W$4,$W$1,P214&lt;$W$2,$V$1),(IF(AND($N$2&gt;=$T$5,$N$2&lt;$U$5),_xlfn.IFS(P214&gt;=$AD$5,$AD$1,P214&gt;=$AC$5,$AC$1,P214&gt;=$AB$5,$AB$1,P214&gt;=$AA$5,$AA$1,P214&gt;=$Z$5,$Z$1,P214&gt;=$Y$5,$Y$1,P214&gt;=$X$5,$X$1,P214&gt;=$W$5,$W$1,P214&lt;$W$2,$V$1),(IF(AND($N$2&gt;=$T$6,$N$2&lt;$U$6),_xlfn.IFS(P214&gt;=$AD$6,$AD$1,P214&gt;=$AC$6,$AC$1,P214&gt;=$AB$6,$AB$1,P214&gt;=$AA$6,$AA$1,P214&gt;=$Z$6,$Z$1,P214&gt;=$Y$6,$Y$1,P214&gt;=$X$6,$X$1,P214&gt;=$W$6,$W$1,P214&lt;$W$2,$V$1),(IF(AND($N$2&gt;=$T$7,$N$2&lt;$U$7),_xlfn.IFS(P214&gt;=$AD$7,$AD$1,P214&gt;=$AC$7,$AC$1,P214&gt;=$AB$7,$AB$1,P214&gt;=$AA$7,$AA$1,P214&gt;=$Z$7,$Z$1,P214&gt;=$Y$7,$Y$1,P214&gt;=$X$7,$X$1,P214&gt;=$W$7,$W$1,P214&lt;$W$2,$V$1),(IF(AND($N$2&gt;=$T$8,$N$2&lt;$U$8),_xlfn.IFS(P214&gt;=$AD$8,$AD$1,P214&gt;=$AC$8,$AC$1,P214&gt;=$AB$8,$AB$1,P214&gt;=$AA$8,$AA$1,P214&gt;=$Z$8,$Z$1,P214&gt;=$Y$8,$Y$1,P214&gt;=$X$8,$X$1,P214&gt;=$W$8,$W$1,P214&lt;$W$2,$V$1),(IF(AND($N$2&gt;=$T$9,$N$2&lt;$U$9),_xlfn.IFS(P214&gt;=$AD$9,$AD$1,P214&gt;=$AC$9,$AC$1,P214&gt;=$AB$9,$AB$1,P214&gt;=$AA$9,$AA$1,P214&gt;=$Z$9,$Z$1,P214&gt;=$Y$9,$Y$1,P214&gt;=$X$9,$X$1,P214&gt;=$W$9,$W$1),$W$1))))))))))))))),IF(AND($N$2&gt;=$T$2,$N$2&lt;=$U$2),IF(P214&gt;=$W$2,$W$1,$V$1),IF(AND($N$2&gt;=$T$3,$N$2&lt;$U$3),IF(P214&gt;=$W$3,$W$1,$V$1),IF(AND($N$2&gt;=$T$4,$N$2&lt;$U$4),IF(P214&gt;=$W$4,$W$1,$V$1),IF(AND($N$2&gt;=$T$5,$N$2&lt;$U$5),IF(P214&gt;=$W$5,$W$1,$V$1),IF(AND($N$2&gt;=$T$6,$N$2&lt;$U$6),IF(P214&gt;=$W$6,$W$1,$V$1),IF(AND($N$2&gt;=$T$7,$N$2&lt;$U$7),IF(P214&gt;=$W$7,$W$1,$V$1),IF(AND($N$2&gt;=$T$8,$N$2&lt;$U$8),IF(P214&gt;=$W$8,$W$1,$V$1),IF(AND($N$2&gt;=$T$9,$N$2&lt;$U$9),IF(P214&gt;=$W$9,$W$1,$V$1),""))))))))),"")</f>
        <v>FD</v>
      </c>
      <c r="M214" s="9" t="str">
        <f t="array" ref="M214">IF(E214&lt;&gt;"",IF(AND(E214&lt;&gt;"GR",E214&gt;=40,J214&gt;=30),_xlfn.IFS(Q214&gt;=$AG$2,$AD$19,Q214&gt;=$AG$3,$AC$19,Q214&gt;=$AG$4,$AB$19,Q214&gt;=$AG$5,$AA$19,Q214&gt;=$AG$6,$Z$19,Q214&gt;=$AG$7,$Y$19,Q214&gt;=$AG$8,$X$19,Q214&gt;=$AG$9,$V$19),L214),"")</f>
        <v>FD</v>
      </c>
      <c r="N214" s="9"/>
      <c r="O214" s="9"/>
      <c r="P214" s="9">
        <f t="shared" si="29"/>
        <v>39</v>
      </c>
      <c r="Q214" s="9">
        <f t="shared" si="30"/>
        <v>40</v>
      </c>
      <c r="R214" s="9">
        <f t="shared" si="31"/>
        <v>-1.1299999999999999</v>
      </c>
    </row>
    <row r="215" spans="1:18" x14ac:dyDescent="0.25">
      <c r="A215" s="3" t="s">
        <v>8</v>
      </c>
      <c r="B215" s="3">
        <v>214</v>
      </c>
      <c r="C215" s="3">
        <v>5</v>
      </c>
      <c r="D215" s="3">
        <v>50</v>
      </c>
      <c r="E215" s="3" t="s">
        <v>34</v>
      </c>
      <c r="F215" s="22">
        <f t="shared" si="32"/>
        <v>50</v>
      </c>
      <c r="G215" s="22">
        <f t="shared" si="33"/>
        <v>5</v>
      </c>
      <c r="H215" s="22">
        <f t="shared" si="34"/>
        <v>50</v>
      </c>
      <c r="I215" s="9">
        <f t="shared" si="35"/>
        <v>32</v>
      </c>
      <c r="J215" s="9">
        <f t="shared" si="27"/>
        <v>32</v>
      </c>
      <c r="K215" s="10">
        <f t="shared" si="28"/>
        <v>1024</v>
      </c>
      <c r="L215" s="9" t="e">
        <f t="array" aca="1" ref="L215" ca="1">IF(D215&lt;&gt;"",IF(AND(H215&gt;=40,I215&gt;=30),IF(AND($N$2&gt;=$T$2,$N$2&lt;=$U$2),_xlfn.IFS(P215&gt;=$AD$2,$AD$1,P215&gt;=$AC$2,$AC$1,P215&gt;=$AB$2,$AB$1,P215&gt;=$AA$2,$AA$1,P215&gt;=$Z$2,$Z$1,P215&gt;=$Y$2,$Y$1,P215&gt;=$X$2,$X$1,P215&gt;=$W$2,$W$1,P215&lt;$W$2,$V$1),(IF(AND($N$2&gt;=$T$3,$N$2&lt;$U$3),_xlfn.IFS(P215&gt;=$AD$3,$AD$1,P215&gt;=$AC$3,$AC$1,P215&gt;=$AB$3,$AB$1,P215&gt;=$AA$3,$AA$1,P215&gt;=$Z$3,$Z$1,P215&gt;=$Y$3,$Y$1,P215&gt;=$X$3,$X$1,P215&gt;=$W$3,$W$1,P215&lt;$W$2,$V$1),(IF(AND($N$2&gt;=$T$4,$N$2&lt;$U$4),_xlfn.IFS(P215&gt;=$AD$4,$AD$1,P215&gt;=$AC$4,$AC$1,P215&gt;=$AB$4,$AB$1,P215&gt;=$AA$4,$AA$1,P215&gt;=$Z$4,$Z$1,P215&gt;=$Y$4,$Y$1,P215&gt;=$X$4,$X$1,P215&gt;=$W$4,$W$1,P215&lt;$W$2,$V$1),(IF(AND($N$2&gt;=$T$5,$N$2&lt;$U$5),_xlfn.IFS(P215&gt;=$AD$5,$AD$1,P215&gt;=$AC$5,$AC$1,P215&gt;=$AB$5,$AB$1,P215&gt;=$AA$5,$AA$1,P215&gt;=$Z$5,$Z$1,P215&gt;=$Y$5,$Y$1,P215&gt;=$X$5,$X$1,P215&gt;=$W$5,$W$1,P215&lt;$W$2,$V$1),(IF(AND($N$2&gt;=$T$6,$N$2&lt;$U$6),_xlfn.IFS(P215&gt;=$AD$6,$AD$1,P215&gt;=$AC$6,$AC$1,P215&gt;=$AB$6,$AB$1,P215&gt;=$AA$6,$AA$1,P215&gt;=$Z$6,$Z$1,P215&gt;=$Y$6,$Y$1,P215&gt;=$X$6,$X$1,P215&gt;=$W$6,$W$1,P215&lt;$W$2,$V$1),(IF(AND($N$2&gt;=$T$7,$N$2&lt;$U$7),_xlfn.IFS(P215&gt;=$AD$7,$AD$1,P215&gt;=$AC$7,$AC$1,P215&gt;=$AB$7,$AB$1,P215&gt;=$AA$7,$AA$1,P215&gt;=$Z$7,$Z$1,P215&gt;=$Y$7,$Y$1,P215&gt;=$X$7,$X$1,P215&gt;=$W$7,$W$1,P215&lt;$W$2,$V$1),(IF(AND($N$2&gt;=$T$8,$N$2&lt;$U$8),_xlfn.IFS(P215&gt;=$AD$8,$AD$1,P215&gt;=$AC$8,$AC$1,P215&gt;=$AB$8,$AB$1,P215&gt;=$AA$8,$AA$1,P215&gt;=$Z$8,$Z$1,P215&gt;=$Y$8,$Y$1,P215&gt;=$X$8,$X$1,P215&gt;=$W$8,$W$1,P215&lt;$W$2,$V$1),(IF(AND($N$2&gt;=$T$9,$N$2&lt;$U$9),_xlfn.IFS(P215&gt;=$AD$9,$AD$1,P215&gt;=$AC$9,$AC$1,P215&gt;=$AB$9,$AB$1,P215&gt;=$AA$9,$AA$1,P215&gt;=$Z$9,$Z$1,P215&gt;=$Y$9,$Y$1,P215&gt;=$X$9,$X$1,P215&gt;=$W$9,$W$1),$W$1))))))))))))))),IF(AND($N$2&gt;=$T$2,$N$2&lt;=$U$2),IF(P215&gt;=$W$2,$W$1,$V$1),IF(AND($N$2&gt;=$T$3,$N$2&lt;$U$3),IF(P215&gt;=$W$3,$W$1,$V$1),IF(AND($N$2&gt;=$T$4,$N$2&lt;$U$4),IF(P215&gt;=$W$4,$W$1,$V$1),IF(AND($N$2&gt;=$T$5,$N$2&lt;$U$5),IF(P215&gt;=$W$5,$W$1,$V$1),IF(AND($N$2&gt;=$T$6,$N$2&lt;$U$6),IF(P215&gt;=$W$6,$W$1,$V$1),IF(AND($N$2&gt;=$T$7,$N$2&lt;$U$7),IF(P215&gt;=$W$7,$W$1,$V$1),IF(AND($N$2&gt;=$T$8,$N$2&lt;$U$8),IF(P215&gt;=$W$8,$W$1,$V$1),IF(AND($N$2&gt;=$T$9,$N$2&lt;$U$9),IF(P215&gt;=$W$9,$W$1,$V$1),""))))))))),"")</f>
        <v>#NAME?</v>
      </c>
      <c r="M215" s="9" t="e">
        <f t="array" aca="1" ref="M215" ca="1">IF(E215&lt;&gt;"",IF(AND(E215&lt;&gt;"GR",E215&gt;=40,J215&gt;=30),_xlfn.IFS(Q215&gt;=$AG$2,$AD$19,Q215&gt;=$AG$3,$AC$19,Q215&gt;=$AG$4,$AB$19,Q215&gt;=$AG$5,$AA$19,Q215&gt;=$AG$6,$Z$19,Q215&gt;=$AG$7,$Y$19,Q215&gt;=$AG$8,$X$19,Q215&gt;=$AG$9,$V$19),L215),"")</f>
        <v>#NAME?</v>
      </c>
      <c r="N215" s="9"/>
      <c r="O215" s="9"/>
      <c r="P215" s="9">
        <f t="shared" si="29"/>
        <v>40</v>
      </c>
      <c r="Q215" s="9">
        <f t="shared" si="30"/>
        <v>40</v>
      </c>
      <c r="R215" s="9">
        <f t="shared" si="31"/>
        <v>-1.01</v>
      </c>
    </row>
    <row r="216" spans="1:18" x14ac:dyDescent="0.25">
      <c r="A216" s="3" t="s">
        <v>8</v>
      </c>
      <c r="B216" s="3">
        <v>215</v>
      </c>
      <c r="C216" s="3">
        <v>12</v>
      </c>
      <c r="D216" s="3">
        <v>23</v>
      </c>
      <c r="E216" s="3">
        <v>45</v>
      </c>
      <c r="F216" s="22">
        <f t="shared" si="32"/>
        <v>45</v>
      </c>
      <c r="G216" s="22">
        <f t="shared" si="33"/>
        <v>12</v>
      </c>
      <c r="H216" s="22">
        <f t="shared" si="34"/>
        <v>23</v>
      </c>
      <c r="I216" s="9">
        <f t="shared" si="35"/>
        <v>18.600000000000001</v>
      </c>
      <c r="J216" s="9">
        <f t="shared" si="27"/>
        <v>31.8</v>
      </c>
      <c r="K216" s="10">
        <f t="shared" si="28"/>
        <v>345.96000000000004</v>
      </c>
      <c r="L216" s="9" t="str">
        <f t="array" ref="L216">IF(D216&lt;&gt;"",IF(AND(H216&gt;=40,I216&gt;=30),IF(AND($N$2&gt;=$T$2,$N$2&lt;=$U$2),_xlfn.IFS(P216&gt;=$AD$2,$AD$1,P216&gt;=$AC$2,$AC$1,P216&gt;=$AB$2,$AB$1,P216&gt;=$AA$2,$AA$1,P216&gt;=$Z$2,$Z$1,P216&gt;=$Y$2,$Y$1,P216&gt;=$X$2,$X$1,P216&gt;=$W$2,$W$1,P216&lt;$W$2,$V$1),(IF(AND($N$2&gt;=$T$3,$N$2&lt;$U$3),_xlfn.IFS(P216&gt;=$AD$3,$AD$1,P216&gt;=$AC$3,$AC$1,P216&gt;=$AB$3,$AB$1,P216&gt;=$AA$3,$AA$1,P216&gt;=$Z$3,$Z$1,P216&gt;=$Y$3,$Y$1,P216&gt;=$X$3,$X$1,P216&gt;=$W$3,$W$1,P216&lt;$W$2,$V$1),(IF(AND($N$2&gt;=$T$4,$N$2&lt;$U$4),_xlfn.IFS(P216&gt;=$AD$4,$AD$1,P216&gt;=$AC$4,$AC$1,P216&gt;=$AB$4,$AB$1,P216&gt;=$AA$4,$AA$1,P216&gt;=$Z$4,$Z$1,P216&gt;=$Y$4,$Y$1,P216&gt;=$X$4,$X$1,P216&gt;=$W$4,$W$1,P216&lt;$W$2,$V$1),(IF(AND($N$2&gt;=$T$5,$N$2&lt;$U$5),_xlfn.IFS(P216&gt;=$AD$5,$AD$1,P216&gt;=$AC$5,$AC$1,P216&gt;=$AB$5,$AB$1,P216&gt;=$AA$5,$AA$1,P216&gt;=$Z$5,$Z$1,P216&gt;=$Y$5,$Y$1,P216&gt;=$X$5,$X$1,P216&gt;=$W$5,$W$1,P216&lt;$W$2,$V$1),(IF(AND($N$2&gt;=$T$6,$N$2&lt;$U$6),_xlfn.IFS(P216&gt;=$AD$6,$AD$1,P216&gt;=$AC$6,$AC$1,P216&gt;=$AB$6,$AB$1,P216&gt;=$AA$6,$AA$1,P216&gt;=$Z$6,$Z$1,P216&gt;=$Y$6,$Y$1,P216&gt;=$X$6,$X$1,P216&gt;=$W$6,$W$1,P216&lt;$W$2,$V$1),(IF(AND($N$2&gt;=$T$7,$N$2&lt;$U$7),_xlfn.IFS(P216&gt;=$AD$7,$AD$1,P216&gt;=$AC$7,$AC$1,P216&gt;=$AB$7,$AB$1,P216&gt;=$AA$7,$AA$1,P216&gt;=$Z$7,$Z$1,P216&gt;=$Y$7,$Y$1,P216&gt;=$X$7,$X$1,P216&gt;=$W$7,$W$1,P216&lt;$W$2,$V$1),(IF(AND($N$2&gt;=$T$8,$N$2&lt;$U$8),_xlfn.IFS(P216&gt;=$AD$8,$AD$1,P216&gt;=$AC$8,$AC$1,P216&gt;=$AB$8,$AB$1,P216&gt;=$AA$8,$AA$1,P216&gt;=$Z$8,$Z$1,P216&gt;=$Y$8,$Y$1,P216&gt;=$X$8,$X$1,P216&gt;=$W$8,$W$1,P216&lt;$W$2,$V$1),(IF(AND($N$2&gt;=$T$9,$N$2&lt;$U$9),_xlfn.IFS(P216&gt;=$AD$9,$AD$1,P216&gt;=$AC$9,$AC$1,P216&gt;=$AB$9,$AB$1,P216&gt;=$AA$9,$AA$1,P216&gt;=$Z$9,$Z$1,P216&gt;=$Y$9,$Y$1,P216&gt;=$X$9,$X$1,P216&gt;=$W$9,$W$1),$W$1))))))))))))))),IF(AND($N$2&gt;=$T$2,$N$2&lt;=$U$2),IF(P216&gt;=$W$2,$W$1,$V$1),IF(AND($N$2&gt;=$T$3,$N$2&lt;$U$3),IF(P216&gt;=$W$3,$W$1,$V$1),IF(AND($N$2&gt;=$T$4,$N$2&lt;$U$4),IF(P216&gt;=$W$4,$W$1,$V$1),IF(AND($N$2&gt;=$T$5,$N$2&lt;$U$5),IF(P216&gt;=$W$5,$W$1,$V$1),IF(AND($N$2&gt;=$T$6,$N$2&lt;$U$6),IF(P216&gt;=$W$6,$W$1,$V$1),IF(AND($N$2&gt;=$T$7,$N$2&lt;$U$7),IF(P216&gt;=$W$7,$W$1,$V$1),IF(AND($N$2&gt;=$T$8,$N$2&lt;$U$8),IF(P216&gt;=$W$8,$W$1,$V$1),IF(AND($N$2&gt;=$T$9,$N$2&lt;$U$9),IF(P216&gt;=$W$9,$W$1,$V$1),""))))))))),"")</f>
        <v>FF</v>
      </c>
      <c r="M216" s="9" t="e">
        <f t="array" aca="1" ref="M216" ca="1">IF(E216&lt;&gt;"",IF(AND(E216&lt;&gt;"GR",E216&gt;=40,J216&gt;=30),_xlfn.IFS(Q216&gt;=$AG$2,$AD$19,Q216&gt;=$AG$3,$AC$19,Q216&gt;=$AG$4,$AB$19,Q216&gt;=$AG$5,$AA$19,Q216&gt;=$AG$6,$Z$19,Q216&gt;=$AG$7,$Y$19,Q216&gt;=$AG$8,$X$19,Q216&gt;=$AG$9,$V$19),L216),"")</f>
        <v>#NAME?</v>
      </c>
      <c r="N216" s="9"/>
      <c r="O216" s="9"/>
      <c r="P216" s="9">
        <f t="shared" si="29"/>
        <v>31</v>
      </c>
      <c r="Q216" s="9">
        <f t="shared" si="30"/>
        <v>40</v>
      </c>
      <c r="R216" s="9">
        <f t="shared" si="31"/>
        <v>-1.93</v>
      </c>
    </row>
    <row r="217" spans="1:18" x14ac:dyDescent="0.25">
      <c r="A217" s="3" t="s">
        <v>8</v>
      </c>
      <c r="B217" s="3">
        <v>216</v>
      </c>
      <c r="C217" s="3">
        <v>12</v>
      </c>
      <c r="D217" s="3">
        <v>45</v>
      </c>
      <c r="E217" s="3" t="s">
        <v>34</v>
      </c>
      <c r="F217" s="22">
        <f t="shared" si="32"/>
        <v>45</v>
      </c>
      <c r="G217" s="22">
        <f t="shared" si="33"/>
        <v>12</v>
      </c>
      <c r="H217" s="22">
        <f t="shared" si="34"/>
        <v>45</v>
      </c>
      <c r="I217" s="9">
        <f t="shared" si="35"/>
        <v>31.8</v>
      </c>
      <c r="J217" s="9">
        <f t="shared" si="27"/>
        <v>31.8</v>
      </c>
      <c r="K217" s="10">
        <f t="shared" si="28"/>
        <v>1011.24</v>
      </c>
      <c r="L217" s="9" t="e">
        <f t="array" aca="1" ref="L217" ca="1">IF(D217&lt;&gt;"",IF(AND(H217&gt;=40,I217&gt;=30),IF(AND($N$2&gt;=$T$2,$N$2&lt;=$U$2),_xlfn.IFS(P217&gt;=$AD$2,$AD$1,P217&gt;=$AC$2,$AC$1,P217&gt;=$AB$2,$AB$1,P217&gt;=$AA$2,$AA$1,P217&gt;=$Z$2,$Z$1,P217&gt;=$Y$2,$Y$1,P217&gt;=$X$2,$X$1,P217&gt;=$W$2,$W$1,P217&lt;$W$2,$V$1),(IF(AND($N$2&gt;=$T$3,$N$2&lt;$U$3),_xlfn.IFS(P217&gt;=$AD$3,$AD$1,P217&gt;=$AC$3,$AC$1,P217&gt;=$AB$3,$AB$1,P217&gt;=$AA$3,$AA$1,P217&gt;=$Z$3,$Z$1,P217&gt;=$Y$3,$Y$1,P217&gt;=$X$3,$X$1,P217&gt;=$W$3,$W$1,P217&lt;$W$2,$V$1),(IF(AND($N$2&gt;=$T$4,$N$2&lt;$U$4),_xlfn.IFS(P217&gt;=$AD$4,$AD$1,P217&gt;=$AC$4,$AC$1,P217&gt;=$AB$4,$AB$1,P217&gt;=$AA$4,$AA$1,P217&gt;=$Z$4,$Z$1,P217&gt;=$Y$4,$Y$1,P217&gt;=$X$4,$X$1,P217&gt;=$W$4,$W$1,P217&lt;$W$2,$V$1),(IF(AND($N$2&gt;=$T$5,$N$2&lt;$U$5),_xlfn.IFS(P217&gt;=$AD$5,$AD$1,P217&gt;=$AC$5,$AC$1,P217&gt;=$AB$5,$AB$1,P217&gt;=$AA$5,$AA$1,P217&gt;=$Z$5,$Z$1,P217&gt;=$Y$5,$Y$1,P217&gt;=$X$5,$X$1,P217&gt;=$W$5,$W$1,P217&lt;$W$2,$V$1),(IF(AND($N$2&gt;=$T$6,$N$2&lt;$U$6),_xlfn.IFS(P217&gt;=$AD$6,$AD$1,P217&gt;=$AC$6,$AC$1,P217&gt;=$AB$6,$AB$1,P217&gt;=$AA$6,$AA$1,P217&gt;=$Z$6,$Z$1,P217&gt;=$Y$6,$Y$1,P217&gt;=$X$6,$X$1,P217&gt;=$W$6,$W$1,P217&lt;$W$2,$V$1),(IF(AND($N$2&gt;=$T$7,$N$2&lt;$U$7),_xlfn.IFS(P217&gt;=$AD$7,$AD$1,P217&gt;=$AC$7,$AC$1,P217&gt;=$AB$7,$AB$1,P217&gt;=$AA$7,$AA$1,P217&gt;=$Z$7,$Z$1,P217&gt;=$Y$7,$Y$1,P217&gt;=$X$7,$X$1,P217&gt;=$W$7,$W$1,P217&lt;$W$2,$V$1),(IF(AND($N$2&gt;=$T$8,$N$2&lt;$U$8),_xlfn.IFS(P217&gt;=$AD$8,$AD$1,P217&gt;=$AC$8,$AC$1,P217&gt;=$AB$8,$AB$1,P217&gt;=$AA$8,$AA$1,P217&gt;=$Z$8,$Z$1,P217&gt;=$Y$8,$Y$1,P217&gt;=$X$8,$X$1,P217&gt;=$W$8,$W$1,P217&lt;$W$2,$V$1),(IF(AND($N$2&gt;=$T$9,$N$2&lt;$U$9),_xlfn.IFS(P217&gt;=$AD$9,$AD$1,P217&gt;=$AC$9,$AC$1,P217&gt;=$AB$9,$AB$1,P217&gt;=$AA$9,$AA$1,P217&gt;=$Z$9,$Z$1,P217&gt;=$Y$9,$Y$1,P217&gt;=$X$9,$X$1,P217&gt;=$W$9,$W$1),$W$1))))))))))))))),IF(AND($N$2&gt;=$T$2,$N$2&lt;=$U$2),IF(P217&gt;=$W$2,$W$1,$V$1),IF(AND($N$2&gt;=$T$3,$N$2&lt;$U$3),IF(P217&gt;=$W$3,$W$1,$V$1),IF(AND($N$2&gt;=$T$4,$N$2&lt;$U$4),IF(P217&gt;=$W$4,$W$1,$V$1),IF(AND($N$2&gt;=$T$5,$N$2&lt;$U$5),IF(P217&gt;=$W$5,$W$1,$V$1),IF(AND($N$2&gt;=$T$6,$N$2&lt;$U$6),IF(P217&gt;=$W$6,$W$1,$V$1),IF(AND($N$2&gt;=$T$7,$N$2&lt;$U$7),IF(P217&gt;=$W$7,$W$1,$V$1),IF(AND($N$2&gt;=$T$8,$N$2&lt;$U$8),IF(P217&gt;=$W$8,$W$1,$V$1),IF(AND($N$2&gt;=$T$9,$N$2&lt;$U$9),IF(P217&gt;=$W$9,$W$1,$V$1),""))))))))),"")</f>
        <v>#NAME?</v>
      </c>
      <c r="M217" s="9" t="e">
        <f t="array" aca="1" ref="M217" ca="1">IF(E217&lt;&gt;"",IF(AND(E217&lt;&gt;"GR",E217&gt;=40,J217&gt;=30),_xlfn.IFS(Q217&gt;=$AG$2,$AD$19,Q217&gt;=$AG$3,$AC$19,Q217&gt;=$AG$4,$AB$19,Q217&gt;=$AG$5,$AA$19,Q217&gt;=$AG$6,$Z$19,Q217&gt;=$AG$7,$Y$19,Q217&gt;=$AG$8,$X$19,Q217&gt;=$AG$9,$V$19),L217),"")</f>
        <v>#NAME?</v>
      </c>
      <c r="N217" s="9"/>
      <c r="O217" s="9"/>
      <c r="P217" s="9">
        <f t="shared" si="29"/>
        <v>40</v>
      </c>
      <c r="Q217" s="9">
        <f t="shared" si="30"/>
        <v>40</v>
      </c>
      <c r="R217" s="9">
        <f t="shared" si="31"/>
        <v>-1.02</v>
      </c>
    </row>
    <row r="218" spans="1:18" x14ac:dyDescent="0.25">
      <c r="A218" s="3" t="s">
        <v>8</v>
      </c>
      <c r="B218" s="3">
        <v>217</v>
      </c>
      <c r="C218" s="3">
        <v>7</v>
      </c>
      <c r="D218" s="3">
        <v>48</v>
      </c>
      <c r="E218" s="3" t="s">
        <v>34</v>
      </c>
      <c r="F218" s="22">
        <f t="shared" si="32"/>
        <v>48</v>
      </c>
      <c r="G218" s="22">
        <f t="shared" si="33"/>
        <v>7</v>
      </c>
      <c r="H218" s="22">
        <f t="shared" si="34"/>
        <v>48</v>
      </c>
      <c r="I218" s="9">
        <f t="shared" si="35"/>
        <v>31.599999999999998</v>
      </c>
      <c r="J218" s="9">
        <f t="shared" si="27"/>
        <v>31.6</v>
      </c>
      <c r="K218" s="10">
        <f t="shared" si="28"/>
        <v>998.55999999999983</v>
      </c>
      <c r="L218" s="9" t="e">
        <f t="array" aca="1" ref="L218" ca="1">IF(D218&lt;&gt;"",IF(AND(H218&gt;=40,I218&gt;=30),IF(AND($N$2&gt;=$T$2,$N$2&lt;=$U$2),_xlfn.IFS(P218&gt;=$AD$2,$AD$1,P218&gt;=$AC$2,$AC$1,P218&gt;=$AB$2,$AB$1,P218&gt;=$AA$2,$AA$1,P218&gt;=$Z$2,$Z$1,P218&gt;=$Y$2,$Y$1,P218&gt;=$X$2,$X$1,P218&gt;=$W$2,$W$1,P218&lt;$W$2,$V$1),(IF(AND($N$2&gt;=$T$3,$N$2&lt;$U$3),_xlfn.IFS(P218&gt;=$AD$3,$AD$1,P218&gt;=$AC$3,$AC$1,P218&gt;=$AB$3,$AB$1,P218&gt;=$AA$3,$AA$1,P218&gt;=$Z$3,$Z$1,P218&gt;=$Y$3,$Y$1,P218&gt;=$X$3,$X$1,P218&gt;=$W$3,$W$1,P218&lt;$W$2,$V$1),(IF(AND($N$2&gt;=$T$4,$N$2&lt;$U$4),_xlfn.IFS(P218&gt;=$AD$4,$AD$1,P218&gt;=$AC$4,$AC$1,P218&gt;=$AB$4,$AB$1,P218&gt;=$AA$4,$AA$1,P218&gt;=$Z$4,$Z$1,P218&gt;=$Y$4,$Y$1,P218&gt;=$X$4,$X$1,P218&gt;=$W$4,$W$1,P218&lt;$W$2,$V$1),(IF(AND($N$2&gt;=$T$5,$N$2&lt;$U$5),_xlfn.IFS(P218&gt;=$AD$5,$AD$1,P218&gt;=$AC$5,$AC$1,P218&gt;=$AB$5,$AB$1,P218&gt;=$AA$5,$AA$1,P218&gt;=$Z$5,$Z$1,P218&gt;=$Y$5,$Y$1,P218&gt;=$X$5,$X$1,P218&gt;=$W$5,$W$1,P218&lt;$W$2,$V$1),(IF(AND($N$2&gt;=$T$6,$N$2&lt;$U$6),_xlfn.IFS(P218&gt;=$AD$6,$AD$1,P218&gt;=$AC$6,$AC$1,P218&gt;=$AB$6,$AB$1,P218&gt;=$AA$6,$AA$1,P218&gt;=$Z$6,$Z$1,P218&gt;=$Y$6,$Y$1,P218&gt;=$X$6,$X$1,P218&gt;=$W$6,$W$1,P218&lt;$W$2,$V$1),(IF(AND($N$2&gt;=$T$7,$N$2&lt;$U$7),_xlfn.IFS(P218&gt;=$AD$7,$AD$1,P218&gt;=$AC$7,$AC$1,P218&gt;=$AB$7,$AB$1,P218&gt;=$AA$7,$AA$1,P218&gt;=$Z$7,$Z$1,P218&gt;=$Y$7,$Y$1,P218&gt;=$X$7,$X$1,P218&gt;=$W$7,$W$1,P218&lt;$W$2,$V$1),(IF(AND($N$2&gt;=$T$8,$N$2&lt;$U$8),_xlfn.IFS(P218&gt;=$AD$8,$AD$1,P218&gt;=$AC$8,$AC$1,P218&gt;=$AB$8,$AB$1,P218&gt;=$AA$8,$AA$1,P218&gt;=$Z$8,$Z$1,P218&gt;=$Y$8,$Y$1,P218&gt;=$X$8,$X$1,P218&gt;=$W$8,$W$1,P218&lt;$W$2,$V$1),(IF(AND($N$2&gt;=$T$9,$N$2&lt;$U$9),_xlfn.IFS(P218&gt;=$AD$9,$AD$1,P218&gt;=$AC$9,$AC$1,P218&gt;=$AB$9,$AB$1,P218&gt;=$AA$9,$AA$1,P218&gt;=$Z$9,$Z$1,P218&gt;=$Y$9,$Y$1,P218&gt;=$X$9,$X$1,P218&gt;=$W$9,$W$1),$W$1))))))))))))))),IF(AND($N$2&gt;=$T$2,$N$2&lt;=$U$2),IF(P218&gt;=$W$2,$W$1,$V$1),IF(AND($N$2&gt;=$T$3,$N$2&lt;$U$3),IF(P218&gt;=$W$3,$W$1,$V$1),IF(AND($N$2&gt;=$T$4,$N$2&lt;$U$4),IF(P218&gt;=$W$4,$W$1,$V$1),IF(AND($N$2&gt;=$T$5,$N$2&lt;$U$5),IF(P218&gt;=$W$5,$W$1,$V$1),IF(AND($N$2&gt;=$T$6,$N$2&lt;$U$6),IF(P218&gt;=$W$6,$W$1,$V$1),IF(AND($N$2&gt;=$T$7,$N$2&lt;$U$7),IF(P218&gt;=$W$7,$W$1,$V$1),IF(AND($N$2&gt;=$T$8,$N$2&lt;$U$8),IF(P218&gt;=$W$8,$W$1,$V$1),IF(AND($N$2&gt;=$T$9,$N$2&lt;$U$9),IF(P218&gt;=$W$9,$W$1,$V$1),""))))))))),"")</f>
        <v>#NAME?</v>
      </c>
      <c r="M218" s="9" t="e">
        <f t="array" aca="1" ref="M218" ca="1">IF(E218&lt;&gt;"",IF(AND(E218&lt;&gt;"GR",E218&gt;=40,J218&gt;=30),_xlfn.IFS(Q218&gt;=$AG$2,$AD$19,Q218&gt;=$AG$3,$AC$19,Q218&gt;=$AG$4,$AB$19,Q218&gt;=$AG$5,$AA$19,Q218&gt;=$AG$6,$Z$19,Q218&gt;=$AG$7,$Y$19,Q218&gt;=$AG$8,$X$19,Q218&gt;=$AG$9,$V$19),L218),"")</f>
        <v>#NAME?</v>
      </c>
      <c r="N218" s="9"/>
      <c r="O218" s="9"/>
      <c r="P218" s="9">
        <f t="shared" si="29"/>
        <v>40</v>
      </c>
      <c r="Q218" s="9">
        <f t="shared" si="30"/>
        <v>40</v>
      </c>
      <c r="R218" s="9">
        <f t="shared" si="31"/>
        <v>-1.04</v>
      </c>
    </row>
    <row r="219" spans="1:18" x14ac:dyDescent="0.25">
      <c r="A219" s="3" t="s">
        <v>8</v>
      </c>
      <c r="B219" s="3">
        <v>218</v>
      </c>
      <c r="C219" s="3">
        <v>11</v>
      </c>
      <c r="D219" s="3">
        <v>45</v>
      </c>
      <c r="E219" s="3" t="s">
        <v>34</v>
      </c>
      <c r="F219" s="22">
        <f t="shared" si="32"/>
        <v>45</v>
      </c>
      <c r="G219" s="22">
        <f t="shared" si="33"/>
        <v>11</v>
      </c>
      <c r="H219" s="22">
        <f t="shared" si="34"/>
        <v>45</v>
      </c>
      <c r="I219" s="9">
        <f t="shared" si="35"/>
        <v>31.4</v>
      </c>
      <c r="J219" s="9">
        <f t="shared" si="27"/>
        <v>31.4</v>
      </c>
      <c r="K219" s="10">
        <f t="shared" si="28"/>
        <v>985.95999999999992</v>
      </c>
      <c r="L219" s="9" t="e">
        <f t="array" aca="1" ref="L219" ca="1">IF(D219&lt;&gt;"",IF(AND(H219&gt;=40,I219&gt;=30),IF(AND($N$2&gt;=$T$2,$N$2&lt;=$U$2),_xlfn.IFS(P219&gt;=$AD$2,$AD$1,P219&gt;=$AC$2,$AC$1,P219&gt;=$AB$2,$AB$1,P219&gt;=$AA$2,$AA$1,P219&gt;=$Z$2,$Z$1,P219&gt;=$Y$2,$Y$1,P219&gt;=$X$2,$X$1,P219&gt;=$W$2,$W$1,P219&lt;$W$2,$V$1),(IF(AND($N$2&gt;=$T$3,$N$2&lt;$U$3),_xlfn.IFS(P219&gt;=$AD$3,$AD$1,P219&gt;=$AC$3,$AC$1,P219&gt;=$AB$3,$AB$1,P219&gt;=$AA$3,$AA$1,P219&gt;=$Z$3,$Z$1,P219&gt;=$Y$3,$Y$1,P219&gt;=$X$3,$X$1,P219&gt;=$W$3,$W$1,P219&lt;$W$2,$V$1),(IF(AND($N$2&gt;=$T$4,$N$2&lt;$U$4),_xlfn.IFS(P219&gt;=$AD$4,$AD$1,P219&gt;=$AC$4,$AC$1,P219&gt;=$AB$4,$AB$1,P219&gt;=$AA$4,$AA$1,P219&gt;=$Z$4,$Z$1,P219&gt;=$Y$4,$Y$1,P219&gt;=$X$4,$X$1,P219&gt;=$W$4,$W$1,P219&lt;$W$2,$V$1),(IF(AND($N$2&gt;=$T$5,$N$2&lt;$U$5),_xlfn.IFS(P219&gt;=$AD$5,$AD$1,P219&gt;=$AC$5,$AC$1,P219&gt;=$AB$5,$AB$1,P219&gt;=$AA$5,$AA$1,P219&gt;=$Z$5,$Z$1,P219&gt;=$Y$5,$Y$1,P219&gt;=$X$5,$X$1,P219&gt;=$W$5,$W$1,P219&lt;$W$2,$V$1),(IF(AND($N$2&gt;=$T$6,$N$2&lt;$U$6),_xlfn.IFS(P219&gt;=$AD$6,$AD$1,P219&gt;=$AC$6,$AC$1,P219&gt;=$AB$6,$AB$1,P219&gt;=$AA$6,$AA$1,P219&gt;=$Z$6,$Z$1,P219&gt;=$Y$6,$Y$1,P219&gt;=$X$6,$X$1,P219&gt;=$W$6,$W$1,P219&lt;$W$2,$V$1),(IF(AND($N$2&gt;=$T$7,$N$2&lt;$U$7),_xlfn.IFS(P219&gt;=$AD$7,$AD$1,P219&gt;=$AC$7,$AC$1,P219&gt;=$AB$7,$AB$1,P219&gt;=$AA$7,$AA$1,P219&gt;=$Z$7,$Z$1,P219&gt;=$Y$7,$Y$1,P219&gt;=$X$7,$X$1,P219&gt;=$W$7,$W$1,P219&lt;$W$2,$V$1),(IF(AND($N$2&gt;=$T$8,$N$2&lt;$U$8),_xlfn.IFS(P219&gt;=$AD$8,$AD$1,P219&gt;=$AC$8,$AC$1,P219&gt;=$AB$8,$AB$1,P219&gt;=$AA$8,$AA$1,P219&gt;=$Z$8,$Z$1,P219&gt;=$Y$8,$Y$1,P219&gt;=$X$8,$X$1,P219&gt;=$W$8,$W$1,P219&lt;$W$2,$V$1),(IF(AND($N$2&gt;=$T$9,$N$2&lt;$U$9),_xlfn.IFS(P219&gt;=$AD$9,$AD$1,P219&gt;=$AC$9,$AC$1,P219&gt;=$AB$9,$AB$1,P219&gt;=$AA$9,$AA$1,P219&gt;=$Z$9,$Z$1,P219&gt;=$Y$9,$Y$1,P219&gt;=$X$9,$X$1,P219&gt;=$W$9,$W$1),$W$1))))))))))))))),IF(AND($N$2&gt;=$T$2,$N$2&lt;=$U$2),IF(P219&gt;=$W$2,$W$1,$V$1),IF(AND($N$2&gt;=$T$3,$N$2&lt;$U$3),IF(P219&gt;=$W$3,$W$1,$V$1),IF(AND($N$2&gt;=$T$4,$N$2&lt;$U$4),IF(P219&gt;=$W$4,$W$1,$V$1),IF(AND($N$2&gt;=$T$5,$N$2&lt;$U$5),IF(P219&gt;=$W$5,$W$1,$V$1),IF(AND($N$2&gt;=$T$6,$N$2&lt;$U$6),IF(P219&gt;=$W$6,$W$1,$V$1),IF(AND($N$2&gt;=$T$7,$N$2&lt;$U$7),IF(P219&gt;=$W$7,$W$1,$V$1),IF(AND($N$2&gt;=$T$8,$N$2&lt;$U$8),IF(P219&gt;=$W$8,$W$1,$V$1),IF(AND($N$2&gt;=$T$9,$N$2&lt;$U$9),IF(P219&gt;=$W$9,$W$1,$V$1),""))))))))),"")</f>
        <v>#NAME?</v>
      </c>
      <c r="M219" s="9" t="e">
        <f t="array" aca="1" ref="M219" ca="1">IF(E219&lt;&gt;"",IF(AND(E219&lt;&gt;"GR",E219&gt;=40,J219&gt;=30),_xlfn.IFS(Q219&gt;=$AG$2,$AD$19,Q219&gt;=$AG$3,$AC$19,Q219&gt;=$AG$4,$AB$19,Q219&gt;=$AG$5,$AA$19,Q219&gt;=$AG$6,$Z$19,Q219&gt;=$AG$7,$Y$19,Q219&gt;=$AG$8,$X$19,Q219&gt;=$AG$9,$V$19),L219),"")</f>
        <v>#NAME?</v>
      </c>
      <c r="N219" s="9"/>
      <c r="O219" s="9"/>
      <c r="P219" s="9">
        <f t="shared" si="29"/>
        <v>39</v>
      </c>
      <c r="Q219" s="9">
        <f t="shared" si="30"/>
        <v>39</v>
      </c>
      <c r="R219" s="9">
        <f t="shared" si="31"/>
        <v>-1.05</v>
      </c>
    </row>
    <row r="220" spans="1:18" x14ac:dyDescent="0.25">
      <c r="A220" s="3" t="s">
        <v>8</v>
      </c>
      <c r="B220" s="3">
        <v>219</v>
      </c>
      <c r="C220" s="3">
        <v>10</v>
      </c>
      <c r="D220" s="3">
        <v>45</v>
      </c>
      <c r="E220" s="3" t="s">
        <v>34</v>
      </c>
      <c r="F220" s="22">
        <f t="shared" si="32"/>
        <v>45</v>
      </c>
      <c r="G220" s="22">
        <f t="shared" si="33"/>
        <v>10</v>
      </c>
      <c r="H220" s="22">
        <f t="shared" si="34"/>
        <v>45</v>
      </c>
      <c r="I220" s="9">
        <f t="shared" si="35"/>
        <v>31</v>
      </c>
      <c r="J220" s="9">
        <f t="shared" si="27"/>
        <v>31</v>
      </c>
      <c r="K220" s="10">
        <f t="shared" si="28"/>
        <v>961</v>
      </c>
      <c r="L220" s="9" t="e">
        <f t="array" aca="1" ref="L220" ca="1">IF(D220&lt;&gt;"",IF(AND(H220&gt;=40,I220&gt;=30),IF(AND($N$2&gt;=$T$2,$N$2&lt;=$U$2),_xlfn.IFS(P220&gt;=$AD$2,$AD$1,P220&gt;=$AC$2,$AC$1,P220&gt;=$AB$2,$AB$1,P220&gt;=$AA$2,$AA$1,P220&gt;=$Z$2,$Z$1,P220&gt;=$Y$2,$Y$1,P220&gt;=$X$2,$X$1,P220&gt;=$W$2,$W$1,P220&lt;$W$2,$V$1),(IF(AND($N$2&gt;=$T$3,$N$2&lt;$U$3),_xlfn.IFS(P220&gt;=$AD$3,$AD$1,P220&gt;=$AC$3,$AC$1,P220&gt;=$AB$3,$AB$1,P220&gt;=$AA$3,$AA$1,P220&gt;=$Z$3,$Z$1,P220&gt;=$Y$3,$Y$1,P220&gt;=$X$3,$X$1,P220&gt;=$W$3,$W$1,P220&lt;$W$2,$V$1),(IF(AND($N$2&gt;=$T$4,$N$2&lt;$U$4),_xlfn.IFS(P220&gt;=$AD$4,$AD$1,P220&gt;=$AC$4,$AC$1,P220&gt;=$AB$4,$AB$1,P220&gt;=$AA$4,$AA$1,P220&gt;=$Z$4,$Z$1,P220&gt;=$Y$4,$Y$1,P220&gt;=$X$4,$X$1,P220&gt;=$W$4,$W$1,P220&lt;$W$2,$V$1),(IF(AND($N$2&gt;=$T$5,$N$2&lt;$U$5),_xlfn.IFS(P220&gt;=$AD$5,$AD$1,P220&gt;=$AC$5,$AC$1,P220&gt;=$AB$5,$AB$1,P220&gt;=$AA$5,$AA$1,P220&gt;=$Z$5,$Z$1,P220&gt;=$Y$5,$Y$1,P220&gt;=$X$5,$X$1,P220&gt;=$W$5,$W$1,P220&lt;$W$2,$V$1),(IF(AND($N$2&gt;=$T$6,$N$2&lt;$U$6),_xlfn.IFS(P220&gt;=$AD$6,$AD$1,P220&gt;=$AC$6,$AC$1,P220&gt;=$AB$6,$AB$1,P220&gt;=$AA$6,$AA$1,P220&gt;=$Z$6,$Z$1,P220&gt;=$Y$6,$Y$1,P220&gt;=$X$6,$X$1,P220&gt;=$W$6,$W$1,P220&lt;$W$2,$V$1),(IF(AND($N$2&gt;=$T$7,$N$2&lt;$U$7),_xlfn.IFS(P220&gt;=$AD$7,$AD$1,P220&gt;=$AC$7,$AC$1,P220&gt;=$AB$7,$AB$1,P220&gt;=$AA$7,$AA$1,P220&gt;=$Z$7,$Z$1,P220&gt;=$Y$7,$Y$1,P220&gt;=$X$7,$X$1,P220&gt;=$W$7,$W$1,P220&lt;$W$2,$V$1),(IF(AND($N$2&gt;=$T$8,$N$2&lt;$U$8),_xlfn.IFS(P220&gt;=$AD$8,$AD$1,P220&gt;=$AC$8,$AC$1,P220&gt;=$AB$8,$AB$1,P220&gt;=$AA$8,$AA$1,P220&gt;=$Z$8,$Z$1,P220&gt;=$Y$8,$Y$1,P220&gt;=$X$8,$X$1,P220&gt;=$W$8,$W$1,P220&lt;$W$2,$V$1),(IF(AND($N$2&gt;=$T$9,$N$2&lt;$U$9),_xlfn.IFS(P220&gt;=$AD$9,$AD$1,P220&gt;=$AC$9,$AC$1,P220&gt;=$AB$9,$AB$1,P220&gt;=$AA$9,$AA$1,P220&gt;=$Z$9,$Z$1,P220&gt;=$Y$9,$Y$1,P220&gt;=$X$9,$X$1,P220&gt;=$W$9,$W$1),$W$1))))))))))))))),IF(AND($N$2&gt;=$T$2,$N$2&lt;=$U$2),IF(P220&gt;=$W$2,$W$1,$V$1),IF(AND($N$2&gt;=$T$3,$N$2&lt;$U$3),IF(P220&gt;=$W$3,$W$1,$V$1),IF(AND($N$2&gt;=$T$4,$N$2&lt;$U$4),IF(P220&gt;=$W$4,$W$1,$V$1),IF(AND($N$2&gt;=$T$5,$N$2&lt;$U$5),IF(P220&gt;=$W$5,$W$1,$V$1),IF(AND($N$2&gt;=$T$6,$N$2&lt;$U$6),IF(P220&gt;=$W$6,$W$1,$V$1),IF(AND($N$2&gt;=$T$7,$N$2&lt;$U$7),IF(P220&gt;=$W$7,$W$1,$V$1),IF(AND($N$2&gt;=$T$8,$N$2&lt;$U$8),IF(P220&gt;=$W$8,$W$1,$V$1),IF(AND($N$2&gt;=$T$9,$N$2&lt;$U$9),IF(P220&gt;=$W$9,$W$1,$V$1),""))))))))),"")</f>
        <v>#NAME?</v>
      </c>
      <c r="M220" s="9" t="e">
        <f t="array" aca="1" ref="M220" ca="1">IF(E220&lt;&gt;"",IF(AND(E220&lt;&gt;"GR",E220&gt;=40,J220&gt;=30),_xlfn.IFS(Q220&gt;=$AG$2,$AD$19,Q220&gt;=$AG$3,$AC$19,Q220&gt;=$AG$4,$AB$19,Q220&gt;=$AG$5,$AA$19,Q220&gt;=$AG$6,$Z$19,Q220&gt;=$AG$7,$Y$19,Q220&gt;=$AG$8,$X$19,Q220&gt;=$AG$9,$V$19),L220),"")</f>
        <v>#NAME?</v>
      </c>
      <c r="N220" s="9"/>
      <c r="O220" s="9"/>
      <c r="P220" s="9">
        <f t="shared" si="29"/>
        <v>39</v>
      </c>
      <c r="Q220" s="9">
        <f t="shared" si="30"/>
        <v>39</v>
      </c>
      <c r="R220" s="9">
        <f t="shared" si="31"/>
        <v>-1.08</v>
      </c>
    </row>
    <row r="221" spans="1:18" x14ac:dyDescent="0.25">
      <c r="A221" s="3" t="s">
        <v>8</v>
      </c>
      <c r="B221" s="3">
        <v>220</v>
      </c>
      <c r="C221" s="3">
        <v>9</v>
      </c>
      <c r="D221" s="3">
        <v>45</v>
      </c>
      <c r="E221" s="3" t="s">
        <v>34</v>
      </c>
      <c r="F221" s="22">
        <f t="shared" si="32"/>
        <v>45</v>
      </c>
      <c r="G221" s="22">
        <f t="shared" si="33"/>
        <v>9</v>
      </c>
      <c r="H221" s="22">
        <f t="shared" si="34"/>
        <v>45</v>
      </c>
      <c r="I221" s="9">
        <f t="shared" si="35"/>
        <v>30.6</v>
      </c>
      <c r="J221" s="9">
        <f t="shared" si="27"/>
        <v>30.6</v>
      </c>
      <c r="K221" s="10">
        <f t="shared" si="28"/>
        <v>936.36000000000013</v>
      </c>
      <c r="L221" s="9" t="e">
        <f t="array" aca="1" ref="L221" ca="1">IF(D221&lt;&gt;"",IF(AND(H221&gt;=40,I221&gt;=30),IF(AND($N$2&gt;=$T$2,$N$2&lt;=$U$2),_xlfn.IFS(P221&gt;=$AD$2,$AD$1,P221&gt;=$AC$2,$AC$1,P221&gt;=$AB$2,$AB$1,P221&gt;=$AA$2,$AA$1,P221&gt;=$Z$2,$Z$1,P221&gt;=$Y$2,$Y$1,P221&gt;=$X$2,$X$1,P221&gt;=$W$2,$W$1,P221&lt;$W$2,$V$1),(IF(AND($N$2&gt;=$T$3,$N$2&lt;$U$3),_xlfn.IFS(P221&gt;=$AD$3,$AD$1,P221&gt;=$AC$3,$AC$1,P221&gt;=$AB$3,$AB$1,P221&gt;=$AA$3,$AA$1,P221&gt;=$Z$3,$Z$1,P221&gt;=$Y$3,$Y$1,P221&gt;=$X$3,$X$1,P221&gt;=$W$3,$W$1,P221&lt;$W$2,$V$1),(IF(AND($N$2&gt;=$T$4,$N$2&lt;$U$4),_xlfn.IFS(P221&gt;=$AD$4,$AD$1,P221&gt;=$AC$4,$AC$1,P221&gt;=$AB$4,$AB$1,P221&gt;=$AA$4,$AA$1,P221&gt;=$Z$4,$Z$1,P221&gt;=$Y$4,$Y$1,P221&gt;=$X$4,$X$1,P221&gt;=$W$4,$W$1,P221&lt;$W$2,$V$1),(IF(AND($N$2&gt;=$T$5,$N$2&lt;$U$5),_xlfn.IFS(P221&gt;=$AD$5,$AD$1,P221&gt;=$AC$5,$AC$1,P221&gt;=$AB$5,$AB$1,P221&gt;=$AA$5,$AA$1,P221&gt;=$Z$5,$Z$1,P221&gt;=$Y$5,$Y$1,P221&gt;=$X$5,$X$1,P221&gt;=$W$5,$W$1,P221&lt;$W$2,$V$1),(IF(AND($N$2&gt;=$T$6,$N$2&lt;$U$6),_xlfn.IFS(P221&gt;=$AD$6,$AD$1,P221&gt;=$AC$6,$AC$1,P221&gt;=$AB$6,$AB$1,P221&gt;=$AA$6,$AA$1,P221&gt;=$Z$6,$Z$1,P221&gt;=$Y$6,$Y$1,P221&gt;=$X$6,$X$1,P221&gt;=$W$6,$W$1,P221&lt;$W$2,$V$1),(IF(AND($N$2&gt;=$T$7,$N$2&lt;$U$7),_xlfn.IFS(P221&gt;=$AD$7,$AD$1,P221&gt;=$AC$7,$AC$1,P221&gt;=$AB$7,$AB$1,P221&gt;=$AA$7,$AA$1,P221&gt;=$Z$7,$Z$1,P221&gt;=$Y$7,$Y$1,P221&gt;=$X$7,$X$1,P221&gt;=$W$7,$W$1,P221&lt;$W$2,$V$1),(IF(AND($N$2&gt;=$T$8,$N$2&lt;$U$8),_xlfn.IFS(P221&gt;=$AD$8,$AD$1,P221&gt;=$AC$8,$AC$1,P221&gt;=$AB$8,$AB$1,P221&gt;=$AA$8,$AA$1,P221&gt;=$Z$8,$Z$1,P221&gt;=$Y$8,$Y$1,P221&gt;=$X$8,$X$1,P221&gt;=$W$8,$W$1,P221&lt;$W$2,$V$1),(IF(AND($N$2&gt;=$T$9,$N$2&lt;$U$9),_xlfn.IFS(P221&gt;=$AD$9,$AD$1,P221&gt;=$AC$9,$AC$1,P221&gt;=$AB$9,$AB$1,P221&gt;=$AA$9,$AA$1,P221&gt;=$Z$9,$Z$1,P221&gt;=$Y$9,$Y$1,P221&gt;=$X$9,$X$1,P221&gt;=$W$9,$W$1),$W$1))))))))))))))),IF(AND($N$2&gt;=$T$2,$N$2&lt;=$U$2),IF(P221&gt;=$W$2,$W$1,$V$1),IF(AND($N$2&gt;=$T$3,$N$2&lt;$U$3),IF(P221&gt;=$W$3,$W$1,$V$1),IF(AND($N$2&gt;=$T$4,$N$2&lt;$U$4),IF(P221&gt;=$W$4,$W$1,$V$1),IF(AND($N$2&gt;=$T$5,$N$2&lt;$U$5),IF(P221&gt;=$W$5,$W$1,$V$1),IF(AND($N$2&gt;=$T$6,$N$2&lt;$U$6),IF(P221&gt;=$W$6,$W$1,$V$1),IF(AND($N$2&gt;=$T$7,$N$2&lt;$U$7),IF(P221&gt;=$W$7,$W$1,$V$1),IF(AND($N$2&gt;=$T$8,$N$2&lt;$U$8),IF(P221&gt;=$W$8,$W$1,$V$1),IF(AND($N$2&gt;=$T$9,$N$2&lt;$U$9),IF(P221&gt;=$W$9,$W$1,$V$1),""))))))))),"")</f>
        <v>#NAME?</v>
      </c>
      <c r="M221" s="9" t="e">
        <f t="array" aca="1" ref="M221" ca="1">IF(E221&lt;&gt;"",IF(AND(E221&lt;&gt;"GR",E221&gt;=40,J221&gt;=30),_xlfn.IFS(Q221&gt;=$AG$2,$AD$19,Q221&gt;=$AG$3,$AC$19,Q221&gt;=$AG$4,$AB$19,Q221&gt;=$AG$5,$AA$19,Q221&gt;=$AG$6,$Z$19,Q221&gt;=$AG$7,$Y$19,Q221&gt;=$AG$8,$X$19,Q221&gt;=$AG$9,$V$19),L221),"")</f>
        <v>#NAME?</v>
      </c>
      <c r="N221" s="9"/>
      <c r="O221" s="9"/>
      <c r="P221" s="9">
        <f t="shared" si="29"/>
        <v>39</v>
      </c>
      <c r="Q221" s="9">
        <f t="shared" si="30"/>
        <v>39</v>
      </c>
      <c r="R221" s="9">
        <f t="shared" si="31"/>
        <v>-1.1100000000000001</v>
      </c>
    </row>
    <row r="222" spans="1:18" x14ac:dyDescent="0.25">
      <c r="A222" s="3" t="s">
        <v>8</v>
      </c>
      <c r="B222" s="3">
        <v>221</v>
      </c>
      <c r="C222" s="3">
        <v>12</v>
      </c>
      <c r="D222" s="3">
        <v>31</v>
      </c>
      <c r="E222" s="3">
        <v>40</v>
      </c>
      <c r="F222" s="22">
        <f t="shared" si="32"/>
        <v>40</v>
      </c>
      <c r="G222" s="22">
        <f t="shared" si="33"/>
        <v>12</v>
      </c>
      <c r="H222" s="22">
        <f t="shared" si="34"/>
        <v>31</v>
      </c>
      <c r="I222" s="9">
        <f t="shared" si="35"/>
        <v>23.4</v>
      </c>
      <c r="J222" s="9">
        <f t="shared" si="27"/>
        <v>28.8</v>
      </c>
      <c r="K222" s="10">
        <f t="shared" si="28"/>
        <v>547.55999999999995</v>
      </c>
      <c r="L222" s="9" t="str">
        <f t="array" ref="L222">IF(D222&lt;&gt;"",IF(AND(H222&gt;=40,I222&gt;=30),IF(AND($N$2&gt;=$T$2,$N$2&lt;=$U$2),_xlfn.IFS(P222&gt;=$AD$2,$AD$1,P222&gt;=$AC$2,$AC$1,P222&gt;=$AB$2,$AB$1,P222&gt;=$AA$2,$AA$1,P222&gt;=$Z$2,$Z$1,P222&gt;=$Y$2,$Y$1,P222&gt;=$X$2,$X$1,P222&gt;=$W$2,$W$1,P222&lt;$W$2,$V$1),(IF(AND($N$2&gt;=$T$3,$N$2&lt;$U$3),_xlfn.IFS(P222&gt;=$AD$3,$AD$1,P222&gt;=$AC$3,$AC$1,P222&gt;=$AB$3,$AB$1,P222&gt;=$AA$3,$AA$1,P222&gt;=$Z$3,$Z$1,P222&gt;=$Y$3,$Y$1,P222&gt;=$X$3,$X$1,P222&gt;=$W$3,$W$1,P222&lt;$W$2,$V$1),(IF(AND($N$2&gt;=$T$4,$N$2&lt;$U$4),_xlfn.IFS(P222&gt;=$AD$4,$AD$1,P222&gt;=$AC$4,$AC$1,P222&gt;=$AB$4,$AB$1,P222&gt;=$AA$4,$AA$1,P222&gt;=$Z$4,$Z$1,P222&gt;=$Y$4,$Y$1,P222&gt;=$X$4,$X$1,P222&gt;=$W$4,$W$1,P222&lt;$W$2,$V$1),(IF(AND($N$2&gt;=$T$5,$N$2&lt;$U$5),_xlfn.IFS(P222&gt;=$AD$5,$AD$1,P222&gt;=$AC$5,$AC$1,P222&gt;=$AB$5,$AB$1,P222&gt;=$AA$5,$AA$1,P222&gt;=$Z$5,$Z$1,P222&gt;=$Y$5,$Y$1,P222&gt;=$X$5,$X$1,P222&gt;=$W$5,$W$1,P222&lt;$W$2,$V$1),(IF(AND($N$2&gt;=$T$6,$N$2&lt;$U$6),_xlfn.IFS(P222&gt;=$AD$6,$AD$1,P222&gt;=$AC$6,$AC$1,P222&gt;=$AB$6,$AB$1,P222&gt;=$AA$6,$AA$1,P222&gt;=$Z$6,$Z$1,P222&gt;=$Y$6,$Y$1,P222&gt;=$X$6,$X$1,P222&gt;=$W$6,$W$1,P222&lt;$W$2,$V$1),(IF(AND($N$2&gt;=$T$7,$N$2&lt;$U$7),_xlfn.IFS(P222&gt;=$AD$7,$AD$1,P222&gt;=$AC$7,$AC$1,P222&gt;=$AB$7,$AB$1,P222&gt;=$AA$7,$AA$1,P222&gt;=$Z$7,$Z$1,P222&gt;=$Y$7,$Y$1,P222&gt;=$X$7,$X$1,P222&gt;=$W$7,$W$1,P222&lt;$W$2,$V$1),(IF(AND($N$2&gt;=$T$8,$N$2&lt;$U$8),_xlfn.IFS(P222&gt;=$AD$8,$AD$1,P222&gt;=$AC$8,$AC$1,P222&gt;=$AB$8,$AB$1,P222&gt;=$AA$8,$AA$1,P222&gt;=$Z$8,$Z$1,P222&gt;=$Y$8,$Y$1,P222&gt;=$X$8,$X$1,P222&gt;=$W$8,$W$1,P222&lt;$W$2,$V$1),(IF(AND($N$2&gt;=$T$9,$N$2&lt;$U$9),_xlfn.IFS(P222&gt;=$AD$9,$AD$1,P222&gt;=$AC$9,$AC$1,P222&gt;=$AB$9,$AB$1,P222&gt;=$AA$9,$AA$1,P222&gt;=$Z$9,$Z$1,P222&gt;=$Y$9,$Y$1,P222&gt;=$X$9,$X$1,P222&gt;=$W$9,$W$1),$W$1))))))))))))))),IF(AND($N$2&gt;=$T$2,$N$2&lt;=$U$2),IF(P222&gt;=$W$2,$W$1,$V$1),IF(AND($N$2&gt;=$T$3,$N$2&lt;$U$3),IF(P222&gt;=$W$3,$W$1,$V$1),IF(AND($N$2&gt;=$T$4,$N$2&lt;$U$4),IF(P222&gt;=$W$4,$W$1,$V$1),IF(AND($N$2&gt;=$T$5,$N$2&lt;$U$5),IF(P222&gt;=$W$5,$W$1,$V$1),IF(AND($N$2&gt;=$T$6,$N$2&lt;$U$6),IF(P222&gt;=$W$6,$W$1,$V$1),IF(AND($N$2&gt;=$T$7,$N$2&lt;$U$7),IF(P222&gt;=$W$7,$W$1,$V$1),IF(AND($N$2&gt;=$T$8,$N$2&lt;$U$8),IF(P222&gt;=$W$8,$W$1,$V$1),IF(AND($N$2&gt;=$T$9,$N$2&lt;$U$9),IF(P222&gt;=$W$9,$W$1,$V$1),""))))))))),"")</f>
        <v>FD</v>
      </c>
      <c r="M222" s="9" t="str">
        <f t="array" ref="M222">IF(E222&lt;&gt;"",IF(AND(E222&lt;&gt;"GR",E222&gt;=40,J222&gt;=30),_xlfn.IFS(Q222&gt;=$AG$2,$AD$19,Q222&gt;=$AG$3,$AC$19,Q222&gt;=$AG$4,$AB$19,Q222&gt;=$AG$5,$AA$19,Q222&gt;=$AG$6,$Z$19,Q222&gt;=$AG$7,$Y$19,Q222&gt;=$AG$8,$X$19,Q222&gt;=$AG$9,$V$19),L222),"")</f>
        <v>FD</v>
      </c>
      <c r="N222" s="9"/>
      <c r="O222" s="9"/>
      <c r="P222" s="9">
        <f t="shared" si="29"/>
        <v>34</v>
      </c>
      <c r="Q222" s="9">
        <f t="shared" si="30"/>
        <v>38</v>
      </c>
      <c r="R222" s="9">
        <f t="shared" si="31"/>
        <v>-1.6</v>
      </c>
    </row>
    <row r="223" spans="1:18" x14ac:dyDescent="0.25">
      <c r="A223" s="3" t="s">
        <v>8</v>
      </c>
      <c r="B223" s="3">
        <v>222</v>
      </c>
      <c r="C223" s="3">
        <v>7</v>
      </c>
      <c r="D223" s="3">
        <v>46</v>
      </c>
      <c r="E223" s="3" t="s">
        <v>34</v>
      </c>
      <c r="F223" s="22">
        <f t="shared" si="32"/>
        <v>46</v>
      </c>
      <c r="G223" s="22">
        <f t="shared" si="33"/>
        <v>7</v>
      </c>
      <c r="H223" s="22">
        <f t="shared" si="34"/>
        <v>46</v>
      </c>
      <c r="I223" s="9">
        <f t="shared" si="35"/>
        <v>30.4</v>
      </c>
      <c r="J223" s="9">
        <f t="shared" si="27"/>
        <v>30.4</v>
      </c>
      <c r="K223" s="10">
        <f t="shared" si="28"/>
        <v>924.16</v>
      </c>
      <c r="L223" s="9" t="e">
        <f t="array" aca="1" ref="L223" ca="1">IF(D223&lt;&gt;"",IF(AND(H223&gt;=40,I223&gt;=30),IF(AND($N$2&gt;=$T$2,$N$2&lt;=$U$2),_xlfn.IFS(P223&gt;=$AD$2,$AD$1,P223&gt;=$AC$2,$AC$1,P223&gt;=$AB$2,$AB$1,P223&gt;=$AA$2,$AA$1,P223&gt;=$Z$2,$Z$1,P223&gt;=$Y$2,$Y$1,P223&gt;=$X$2,$X$1,P223&gt;=$W$2,$W$1,P223&lt;$W$2,$V$1),(IF(AND($N$2&gt;=$T$3,$N$2&lt;$U$3),_xlfn.IFS(P223&gt;=$AD$3,$AD$1,P223&gt;=$AC$3,$AC$1,P223&gt;=$AB$3,$AB$1,P223&gt;=$AA$3,$AA$1,P223&gt;=$Z$3,$Z$1,P223&gt;=$Y$3,$Y$1,P223&gt;=$X$3,$X$1,P223&gt;=$W$3,$W$1,P223&lt;$W$2,$V$1),(IF(AND($N$2&gt;=$T$4,$N$2&lt;$U$4),_xlfn.IFS(P223&gt;=$AD$4,$AD$1,P223&gt;=$AC$4,$AC$1,P223&gt;=$AB$4,$AB$1,P223&gt;=$AA$4,$AA$1,P223&gt;=$Z$4,$Z$1,P223&gt;=$Y$4,$Y$1,P223&gt;=$X$4,$X$1,P223&gt;=$W$4,$W$1,P223&lt;$W$2,$V$1),(IF(AND($N$2&gt;=$T$5,$N$2&lt;$U$5),_xlfn.IFS(P223&gt;=$AD$5,$AD$1,P223&gt;=$AC$5,$AC$1,P223&gt;=$AB$5,$AB$1,P223&gt;=$AA$5,$AA$1,P223&gt;=$Z$5,$Z$1,P223&gt;=$Y$5,$Y$1,P223&gt;=$X$5,$X$1,P223&gt;=$W$5,$W$1,P223&lt;$W$2,$V$1),(IF(AND($N$2&gt;=$T$6,$N$2&lt;$U$6),_xlfn.IFS(P223&gt;=$AD$6,$AD$1,P223&gt;=$AC$6,$AC$1,P223&gt;=$AB$6,$AB$1,P223&gt;=$AA$6,$AA$1,P223&gt;=$Z$6,$Z$1,P223&gt;=$Y$6,$Y$1,P223&gt;=$X$6,$X$1,P223&gt;=$W$6,$W$1,P223&lt;$W$2,$V$1),(IF(AND($N$2&gt;=$T$7,$N$2&lt;$U$7),_xlfn.IFS(P223&gt;=$AD$7,$AD$1,P223&gt;=$AC$7,$AC$1,P223&gt;=$AB$7,$AB$1,P223&gt;=$AA$7,$AA$1,P223&gt;=$Z$7,$Z$1,P223&gt;=$Y$7,$Y$1,P223&gt;=$X$7,$X$1,P223&gt;=$W$7,$W$1,P223&lt;$W$2,$V$1),(IF(AND($N$2&gt;=$T$8,$N$2&lt;$U$8),_xlfn.IFS(P223&gt;=$AD$8,$AD$1,P223&gt;=$AC$8,$AC$1,P223&gt;=$AB$8,$AB$1,P223&gt;=$AA$8,$AA$1,P223&gt;=$Z$8,$Z$1,P223&gt;=$Y$8,$Y$1,P223&gt;=$X$8,$X$1,P223&gt;=$W$8,$W$1,P223&lt;$W$2,$V$1),(IF(AND($N$2&gt;=$T$9,$N$2&lt;$U$9),_xlfn.IFS(P223&gt;=$AD$9,$AD$1,P223&gt;=$AC$9,$AC$1,P223&gt;=$AB$9,$AB$1,P223&gt;=$AA$9,$AA$1,P223&gt;=$Z$9,$Z$1,P223&gt;=$Y$9,$Y$1,P223&gt;=$X$9,$X$1,P223&gt;=$W$9,$W$1),$W$1))))))))))))))),IF(AND($N$2&gt;=$T$2,$N$2&lt;=$U$2),IF(P223&gt;=$W$2,$W$1,$V$1),IF(AND($N$2&gt;=$T$3,$N$2&lt;$U$3),IF(P223&gt;=$W$3,$W$1,$V$1),IF(AND($N$2&gt;=$T$4,$N$2&lt;$U$4),IF(P223&gt;=$W$4,$W$1,$V$1),IF(AND($N$2&gt;=$T$5,$N$2&lt;$U$5),IF(P223&gt;=$W$5,$W$1,$V$1),IF(AND($N$2&gt;=$T$6,$N$2&lt;$U$6),IF(P223&gt;=$W$6,$W$1,$V$1),IF(AND($N$2&gt;=$T$7,$N$2&lt;$U$7),IF(P223&gt;=$W$7,$W$1,$V$1),IF(AND($N$2&gt;=$T$8,$N$2&lt;$U$8),IF(P223&gt;=$W$8,$W$1,$V$1),IF(AND($N$2&gt;=$T$9,$N$2&lt;$U$9),IF(P223&gt;=$W$9,$W$1,$V$1),""))))))))),"")</f>
        <v>#NAME?</v>
      </c>
      <c r="M223" s="9" t="e">
        <f t="array" aca="1" ref="M223" ca="1">IF(E223&lt;&gt;"",IF(AND(E223&lt;&gt;"GR",E223&gt;=40,J223&gt;=30),_xlfn.IFS(Q223&gt;=$AG$2,$AD$19,Q223&gt;=$AG$3,$AC$19,Q223&gt;=$AG$4,$AB$19,Q223&gt;=$AG$5,$AA$19,Q223&gt;=$AG$6,$Z$19,Q223&gt;=$AG$7,$Y$19,Q223&gt;=$AG$8,$X$19,Q223&gt;=$AG$9,$V$19),L223),"")</f>
        <v>#NAME?</v>
      </c>
      <c r="N223" s="9"/>
      <c r="O223" s="9"/>
      <c r="P223" s="9">
        <f t="shared" si="29"/>
        <v>39</v>
      </c>
      <c r="Q223" s="9">
        <f t="shared" si="30"/>
        <v>39</v>
      </c>
      <c r="R223" s="9">
        <f t="shared" si="31"/>
        <v>-1.1200000000000001</v>
      </c>
    </row>
    <row r="224" spans="1:18" x14ac:dyDescent="0.25">
      <c r="A224" s="3" t="s">
        <v>8</v>
      </c>
      <c r="B224" s="3">
        <v>223</v>
      </c>
      <c r="C224" s="3">
        <v>11</v>
      </c>
      <c r="D224" s="3">
        <v>21</v>
      </c>
      <c r="E224" s="3">
        <v>43</v>
      </c>
      <c r="F224" s="22">
        <f t="shared" si="32"/>
        <v>43</v>
      </c>
      <c r="G224" s="22">
        <f t="shared" si="33"/>
        <v>11</v>
      </c>
      <c r="H224" s="22">
        <f t="shared" si="34"/>
        <v>21</v>
      </c>
      <c r="I224" s="9">
        <f t="shared" si="35"/>
        <v>17</v>
      </c>
      <c r="J224" s="9">
        <f t="shared" si="27"/>
        <v>30.2</v>
      </c>
      <c r="K224" s="10">
        <f t="shared" si="28"/>
        <v>289</v>
      </c>
      <c r="L224" s="9" t="str">
        <f t="array" ref="L224">IF(D224&lt;&gt;"",IF(AND(H224&gt;=40,I224&gt;=30),IF(AND($N$2&gt;=$T$2,$N$2&lt;=$U$2),_xlfn.IFS(P224&gt;=$AD$2,$AD$1,P224&gt;=$AC$2,$AC$1,P224&gt;=$AB$2,$AB$1,P224&gt;=$AA$2,$AA$1,P224&gt;=$Z$2,$Z$1,P224&gt;=$Y$2,$Y$1,P224&gt;=$X$2,$X$1,P224&gt;=$W$2,$W$1,P224&lt;$W$2,$V$1),(IF(AND($N$2&gt;=$T$3,$N$2&lt;$U$3),_xlfn.IFS(P224&gt;=$AD$3,$AD$1,P224&gt;=$AC$3,$AC$1,P224&gt;=$AB$3,$AB$1,P224&gt;=$AA$3,$AA$1,P224&gt;=$Z$3,$Z$1,P224&gt;=$Y$3,$Y$1,P224&gt;=$X$3,$X$1,P224&gt;=$W$3,$W$1,P224&lt;$W$2,$V$1),(IF(AND($N$2&gt;=$T$4,$N$2&lt;$U$4),_xlfn.IFS(P224&gt;=$AD$4,$AD$1,P224&gt;=$AC$4,$AC$1,P224&gt;=$AB$4,$AB$1,P224&gt;=$AA$4,$AA$1,P224&gt;=$Z$4,$Z$1,P224&gt;=$Y$4,$Y$1,P224&gt;=$X$4,$X$1,P224&gt;=$W$4,$W$1,P224&lt;$W$2,$V$1),(IF(AND($N$2&gt;=$T$5,$N$2&lt;$U$5),_xlfn.IFS(P224&gt;=$AD$5,$AD$1,P224&gt;=$AC$5,$AC$1,P224&gt;=$AB$5,$AB$1,P224&gt;=$AA$5,$AA$1,P224&gt;=$Z$5,$Z$1,P224&gt;=$Y$5,$Y$1,P224&gt;=$X$5,$X$1,P224&gt;=$W$5,$W$1,P224&lt;$W$2,$V$1),(IF(AND($N$2&gt;=$T$6,$N$2&lt;$U$6),_xlfn.IFS(P224&gt;=$AD$6,$AD$1,P224&gt;=$AC$6,$AC$1,P224&gt;=$AB$6,$AB$1,P224&gt;=$AA$6,$AA$1,P224&gt;=$Z$6,$Z$1,P224&gt;=$Y$6,$Y$1,P224&gt;=$X$6,$X$1,P224&gt;=$W$6,$W$1,P224&lt;$W$2,$V$1),(IF(AND($N$2&gt;=$T$7,$N$2&lt;$U$7),_xlfn.IFS(P224&gt;=$AD$7,$AD$1,P224&gt;=$AC$7,$AC$1,P224&gt;=$AB$7,$AB$1,P224&gt;=$AA$7,$AA$1,P224&gt;=$Z$7,$Z$1,P224&gt;=$Y$7,$Y$1,P224&gt;=$X$7,$X$1,P224&gt;=$W$7,$W$1,P224&lt;$W$2,$V$1),(IF(AND($N$2&gt;=$T$8,$N$2&lt;$U$8),_xlfn.IFS(P224&gt;=$AD$8,$AD$1,P224&gt;=$AC$8,$AC$1,P224&gt;=$AB$8,$AB$1,P224&gt;=$AA$8,$AA$1,P224&gt;=$Z$8,$Z$1,P224&gt;=$Y$8,$Y$1,P224&gt;=$X$8,$X$1,P224&gt;=$W$8,$W$1,P224&lt;$W$2,$V$1),(IF(AND($N$2&gt;=$T$9,$N$2&lt;$U$9),_xlfn.IFS(P224&gt;=$AD$9,$AD$1,P224&gt;=$AC$9,$AC$1,P224&gt;=$AB$9,$AB$1,P224&gt;=$AA$9,$AA$1,P224&gt;=$Z$9,$Z$1,P224&gt;=$Y$9,$Y$1,P224&gt;=$X$9,$X$1,P224&gt;=$W$9,$W$1),$W$1))))))))))))))),IF(AND($N$2&gt;=$T$2,$N$2&lt;=$U$2),IF(P224&gt;=$W$2,$W$1,$V$1),IF(AND($N$2&gt;=$T$3,$N$2&lt;$U$3),IF(P224&gt;=$W$3,$W$1,$V$1),IF(AND($N$2&gt;=$T$4,$N$2&lt;$U$4),IF(P224&gt;=$W$4,$W$1,$V$1),IF(AND($N$2&gt;=$T$5,$N$2&lt;$U$5),IF(P224&gt;=$W$5,$W$1,$V$1),IF(AND($N$2&gt;=$T$6,$N$2&lt;$U$6),IF(P224&gt;=$W$6,$W$1,$V$1),IF(AND($N$2&gt;=$T$7,$N$2&lt;$U$7),IF(P224&gt;=$W$7,$W$1,$V$1),IF(AND($N$2&gt;=$T$8,$N$2&lt;$U$8),IF(P224&gt;=$W$8,$W$1,$V$1),IF(AND($N$2&gt;=$T$9,$N$2&lt;$U$9),IF(P224&gt;=$W$9,$W$1,$V$1),""))))))))),"")</f>
        <v>FF</v>
      </c>
      <c r="M224" s="9" t="e">
        <f t="array" aca="1" ref="M224" ca="1">IF(E224&lt;&gt;"",IF(AND(E224&lt;&gt;"GR",E224&gt;=40,J224&gt;=30),_xlfn.IFS(Q224&gt;=$AG$2,$AD$19,Q224&gt;=$AG$3,$AC$19,Q224&gt;=$AG$4,$AB$19,Q224&gt;=$AG$5,$AA$19,Q224&gt;=$AG$6,$Z$19,Q224&gt;=$AG$7,$Y$19,Q224&gt;=$AG$8,$X$19,Q224&gt;=$AG$9,$V$19),L224),"")</f>
        <v>#NAME?</v>
      </c>
      <c r="N224" s="9"/>
      <c r="O224" s="9"/>
      <c r="P224" s="9">
        <f t="shared" si="29"/>
        <v>30</v>
      </c>
      <c r="Q224" s="9">
        <f t="shared" si="30"/>
        <v>39</v>
      </c>
      <c r="R224" s="9">
        <f t="shared" si="31"/>
        <v>-2.04</v>
      </c>
    </row>
    <row r="225" spans="1:18" x14ac:dyDescent="0.25">
      <c r="A225" s="3" t="s">
        <v>8</v>
      </c>
      <c r="B225" s="3">
        <v>224</v>
      </c>
      <c r="C225" s="3">
        <v>8</v>
      </c>
      <c r="D225" s="3">
        <v>45</v>
      </c>
      <c r="E225" s="3" t="s">
        <v>34</v>
      </c>
      <c r="F225" s="22">
        <f t="shared" si="32"/>
        <v>45</v>
      </c>
      <c r="G225" s="22">
        <f t="shared" si="33"/>
        <v>8</v>
      </c>
      <c r="H225" s="22">
        <f t="shared" si="34"/>
        <v>45</v>
      </c>
      <c r="I225" s="9">
        <f t="shared" si="35"/>
        <v>30.2</v>
      </c>
      <c r="J225" s="9">
        <f t="shared" si="27"/>
        <v>30.2</v>
      </c>
      <c r="K225" s="10">
        <f t="shared" si="28"/>
        <v>912.04</v>
      </c>
      <c r="L225" s="9" t="e">
        <f t="array" aca="1" ref="L225" ca="1">IF(D225&lt;&gt;"",IF(AND(H225&gt;=40,I225&gt;=30),IF(AND($N$2&gt;=$T$2,$N$2&lt;=$U$2),_xlfn.IFS(P225&gt;=$AD$2,$AD$1,P225&gt;=$AC$2,$AC$1,P225&gt;=$AB$2,$AB$1,P225&gt;=$AA$2,$AA$1,P225&gt;=$Z$2,$Z$1,P225&gt;=$Y$2,$Y$1,P225&gt;=$X$2,$X$1,P225&gt;=$W$2,$W$1,P225&lt;$W$2,$V$1),(IF(AND($N$2&gt;=$T$3,$N$2&lt;$U$3),_xlfn.IFS(P225&gt;=$AD$3,$AD$1,P225&gt;=$AC$3,$AC$1,P225&gt;=$AB$3,$AB$1,P225&gt;=$AA$3,$AA$1,P225&gt;=$Z$3,$Z$1,P225&gt;=$Y$3,$Y$1,P225&gt;=$X$3,$X$1,P225&gt;=$W$3,$W$1,P225&lt;$W$2,$V$1),(IF(AND($N$2&gt;=$T$4,$N$2&lt;$U$4),_xlfn.IFS(P225&gt;=$AD$4,$AD$1,P225&gt;=$AC$4,$AC$1,P225&gt;=$AB$4,$AB$1,P225&gt;=$AA$4,$AA$1,P225&gt;=$Z$4,$Z$1,P225&gt;=$Y$4,$Y$1,P225&gt;=$X$4,$X$1,P225&gt;=$W$4,$W$1,P225&lt;$W$2,$V$1),(IF(AND($N$2&gt;=$T$5,$N$2&lt;$U$5),_xlfn.IFS(P225&gt;=$AD$5,$AD$1,P225&gt;=$AC$5,$AC$1,P225&gt;=$AB$5,$AB$1,P225&gt;=$AA$5,$AA$1,P225&gt;=$Z$5,$Z$1,P225&gt;=$Y$5,$Y$1,P225&gt;=$X$5,$X$1,P225&gt;=$W$5,$W$1,P225&lt;$W$2,$V$1),(IF(AND($N$2&gt;=$T$6,$N$2&lt;$U$6),_xlfn.IFS(P225&gt;=$AD$6,$AD$1,P225&gt;=$AC$6,$AC$1,P225&gt;=$AB$6,$AB$1,P225&gt;=$AA$6,$AA$1,P225&gt;=$Z$6,$Z$1,P225&gt;=$Y$6,$Y$1,P225&gt;=$X$6,$X$1,P225&gt;=$W$6,$W$1,P225&lt;$W$2,$V$1),(IF(AND($N$2&gt;=$T$7,$N$2&lt;$U$7),_xlfn.IFS(P225&gt;=$AD$7,$AD$1,P225&gt;=$AC$7,$AC$1,P225&gt;=$AB$7,$AB$1,P225&gt;=$AA$7,$AA$1,P225&gt;=$Z$7,$Z$1,P225&gt;=$Y$7,$Y$1,P225&gt;=$X$7,$X$1,P225&gt;=$W$7,$W$1,P225&lt;$W$2,$V$1),(IF(AND($N$2&gt;=$T$8,$N$2&lt;$U$8),_xlfn.IFS(P225&gt;=$AD$8,$AD$1,P225&gt;=$AC$8,$AC$1,P225&gt;=$AB$8,$AB$1,P225&gt;=$AA$8,$AA$1,P225&gt;=$Z$8,$Z$1,P225&gt;=$Y$8,$Y$1,P225&gt;=$X$8,$X$1,P225&gt;=$W$8,$W$1,P225&lt;$W$2,$V$1),(IF(AND($N$2&gt;=$T$9,$N$2&lt;$U$9),_xlfn.IFS(P225&gt;=$AD$9,$AD$1,P225&gt;=$AC$9,$AC$1,P225&gt;=$AB$9,$AB$1,P225&gt;=$AA$9,$AA$1,P225&gt;=$Z$9,$Z$1,P225&gt;=$Y$9,$Y$1,P225&gt;=$X$9,$X$1,P225&gt;=$W$9,$W$1),$W$1))))))))))))))),IF(AND($N$2&gt;=$T$2,$N$2&lt;=$U$2),IF(P225&gt;=$W$2,$W$1,$V$1),IF(AND($N$2&gt;=$T$3,$N$2&lt;$U$3),IF(P225&gt;=$W$3,$W$1,$V$1),IF(AND($N$2&gt;=$T$4,$N$2&lt;$U$4),IF(P225&gt;=$W$4,$W$1,$V$1),IF(AND($N$2&gt;=$T$5,$N$2&lt;$U$5),IF(P225&gt;=$W$5,$W$1,$V$1),IF(AND($N$2&gt;=$T$6,$N$2&lt;$U$6),IF(P225&gt;=$W$6,$W$1,$V$1),IF(AND($N$2&gt;=$T$7,$N$2&lt;$U$7),IF(P225&gt;=$W$7,$W$1,$V$1),IF(AND($N$2&gt;=$T$8,$N$2&lt;$U$8),IF(P225&gt;=$W$8,$W$1,$V$1),IF(AND($N$2&gt;=$T$9,$N$2&lt;$U$9),IF(P225&gt;=$W$9,$W$1,$V$1),""))))))))),"")</f>
        <v>#NAME?</v>
      </c>
      <c r="M225" s="9" t="e">
        <f t="array" aca="1" ref="M225" ca="1">IF(E225&lt;&gt;"",IF(AND(E225&lt;&gt;"GR",E225&gt;=40,J225&gt;=30),_xlfn.IFS(Q225&gt;=$AG$2,$AD$19,Q225&gt;=$AG$3,$AC$19,Q225&gt;=$AG$4,$AB$19,Q225&gt;=$AG$5,$AA$19,Q225&gt;=$AG$6,$Z$19,Q225&gt;=$AG$7,$Y$19,Q225&gt;=$AG$8,$X$19,Q225&gt;=$AG$9,$V$19),L225),"")</f>
        <v>#NAME?</v>
      </c>
      <c r="N225" s="9"/>
      <c r="O225" s="9"/>
      <c r="P225" s="9">
        <f t="shared" si="29"/>
        <v>39</v>
      </c>
      <c r="Q225" s="9">
        <f t="shared" si="30"/>
        <v>39</v>
      </c>
      <c r="R225" s="9">
        <f t="shared" si="31"/>
        <v>-1.1299999999999999</v>
      </c>
    </row>
    <row r="226" spans="1:18" x14ac:dyDescent="0.25">
      <c r="A226" s="3" t="s">
        <v>8</v>
      </c>
      <c r="B226" s="3">
        <v>225</v>
      </c>
      <c r="C226" s="3">
        <v>6</v>
      </c>
      <c r="D226" s="3">
        <v>16</v>
      </c>
      <c r="E226" s="3">
        <v>45</v>
      </c>
      <c r="F226" s="22">
        <f t="shared" si="32"/>
        <v>45</v>
      </c>
      <c r="G226" s="22">
        <f t="shared" si="33"/>
        <v>6</v>
      </c>
      <c r="H226" s="22">
        <f t="shared" si="34"/>
        <v>16</v>
      </c>
      <c r="I226" s="9">
        <f t="shared" si="35"/>
        <v>12</v>
      </c>
      <c r="J226" s="9">
        <f t="shared" si="27"/>
        <v>29.4</v>
      </c>
      <c r="K226" s="10">
        <f t="shared" si="28"/>
        <v>144</v>
      </c>
      <c r="L226" s="9" t="str">
        <f t="array" ref="L226">IF(D226&lt;&gt;"",IF(AND(H226&gt;=40,I226&gt;=30),IF(AND($N$2&gt;=$T$2,$N$2&lt;=$U$2),_xlfn.IFS(P226&gt;=$AD$2,$AD$1,P226&gt;=$AC$2,$AC$1,P226&gt;=$AB$2,$AB$1,P226&gt;=$AA$2,$AA$1,P226&gt;=$Z$2,$Z$1,P226&gt;=$Y$2,$Y$1,P226&gt;=$X$2,$X$1,P226&gt;=$W$2,$W$1,P226&lt;$W$2,$V$1),(IF(AND($N$2&gt;=$T$3,$N$2&lt;$U$3),_xlfn.IFS(P226&gt;=$AD$3,$AD$1,P226&gt;=$AC$3,$AC$1,P226&gt;=$AB$3,$AB$1,P226&gt;=$AA$3,$AA$1,P226&gt;=$Z$3,$Z$1,P226&gt;=$Y$3,$Y$1,P226&gt;=$X$3,$X$1,P226&gt;=$W$3,$W$1,P226&lt;$W$2,$V$1),(IF(AND($N$2&gt;=$T$4,$N$2&lt;$U$4),_xlfn.IFS(P226&gt;=$AD$4,$AD$1,P226&gt;=$AC$4,$AC$1,P226&gt;=$AB$4,$AB$1,P226&gt;=$AA$4,$AA$1,P226&gt;=$Z$4,$Z$1,P226&gt;=$Y$4,$Y$1,P226&gt;=$X$4,$X$1,P226&gt;=$W$4,$W$1,P226&lt;$W$2,$V$1),(IF(AND($N$2&gt;=$T$5,$N$2&lt;$U$5),_xlfn.IFS(P226&gt;=$AD$5,$AD$1,P226&gt;=$AC$5,$AC$1,P226&gt;=$AB$5,$AB$1,P226&gt;=$AA$5,$AA$1,P226&gt;=$Z$5,$Z$1,P226&gt;=$Y$5,$Y$1,P226&gt;=$X$5,$X$1,P226&gt;=$W$5,$W$1,P226&lt;$W$2,$V$1),(IF(AND($N$2&gt;=$T$6,$N$2&lt;$U$6),_xlfn.IFS(P226&gt;=$AD$6,$AD$1,P226&gt;=$AC$6,$AC$1,P226&gt;=$AB$6,$AB$1,P226&gt;=$AA$6,$AA$1,P226&gt;=$Z$6,$Z$1,P226&gt;=$Y$6,$Y$1,P226&gt;=$X$6,$X$1,P226&gt;=$W$6,$W$1,P226&lt;$W$2,$V$1),(IF(AND($N$2&gt;=$T$7,$N$2&lt;$U$7),_xlfn.IFS(P226&gt;=$AD$7,$AD$1,P226&gt;=$AC$7,$AC$1,P226&gt;=$AB$7,$AB$1,P226&gt;=$AA$7,$AA$1,P226&gt;=$Z$7,$Z$1,P226&gt;=$Y$7,$Y$1,P226&gt;=$X$7,$X$1,P226&gt;=$W$7,$W$1,P226&lt;$W$2,$V$1),(IF(AND($N$2&gt;=$T$8,$N$2&lt;$U$8),_xlfn.IFS(P226&gt;=$AD$8,$AD$1,P226&gt;=$AC$8,$AC$1,P226&gt;=$AB$8,$AB$1,P226&gt;=$AA$8,$AA$1,P226&gt;=$Z$8,$Z$1,P226&gt;=$Y$8,$Y$1,P226&gt;=$X$8,$X$1,P226&gt;=$W$8,$W$1,P226&lt;$W$2,$V$1),(IF(AND($N$2&gt;=$T$9,$N$2&lt;$U$9),_xlfn.IFS(P226&gt;=$AD$9,$AD$1,P226&gt;=$AC$9,$AC$1,P226&gt;=$AB$9,$AB$1,P226&gt;=$AA$9,$AA$1,P226&gt;=$Z$9,$Z$1,P226&gt;=$Y$9,$Y$1,P226&gt;=$X$9,$X$1,P226&gt;=$W$9,$W$1),$W$1))))))))))))))),IF(AND($N$2&gt;=$T$2,$N$2&lt;=$U$2),IF(P226&gt;=$W$2,$W$1,$V$1),IF(AND($N$2&gt;=$T$3,$N$2&lt;$U$3),IF(P226&gt;=$W$3,$W$1,$V$1),IF(AND($N$2&gt;=$T$4,$N$2&lt;$U$4),IF(P226&gt;=$W$4,$W$1,$V$1),IF(AND($N$2&gt;=$T$5,$N$2&lt;$U$5),IF(P226&gt;=$W$5,$W$1,$V$1),IF(AND($N$2&gt;=$T$6,$N$2&lt;$U$6),IF(P226&gt;=$W$6,$W$1,$V$1),IF(AND($N$2&gt;=$T$7,$N$2&lt;$U$7),IF(P226&gt;=$W$7,$W$1,$V$1),IF(AND($N$2&gt;=$T$8,$N$2&lt;$U$8),IF(P226&gt;=$W$8,$W$1,$V$1),IF(AND($N$2&gt;=$T$9,$N$2&lt;$U$9),IF(P226&gt;=$W$9,$W$1,$V$1),""))))))))),"")</f>
        <v>FF</v>
      </c>
      <c r="M226" s="9" t="str">
        <f t="array" ref="M226">IF(E226&lt;&gt;"",IF(AND(E226&lt;&gt;"GR",E226&gt;=40,J226&gt;=30),_xlfn.IFS(Q226&gt;=$AG$2,$AD$19,Q226&gt;=$AG$3,$AC$19,Q226&gt;=$AG$4,$AB$19,Q226&gt;=$AG$5,$AA$19,Q226&gt;=$AG$6,$Z$19,Q226&gt;=$AG$7,$Y$19,Q226&gt;=$AG$8,$X$19,Q226&gt;=$AG$9,$V$19),L226),"")</f>
        <v>FF</v>
      </c>
      <c r="N226" s="9"/>
      <c r="O226" s="9"/>
      <c r="P226" s="9">
        <f t="shared" si="29"/>
        <v>26</v>
      </c>
      <c r="Q226" s="9">
        <f t="shared" si="30"/>
        <v>38</v>
      </c>
      <c r="R226" s="9">
        <f t="shared" si="31"/>
        <v>-2.38</v>
      </c>
    </row>
    <row r="227" spans="1:18" x14ac:dyDescent="0.25">
      <c r="A227" s="3" t="s">
        <v>8</v>
      </c>
      <c r="B227" s="3">
        <v>226</v>
      </c>
      <c r="C227" s="3">
        <v>32</v>
      </c>
      <c r="D227" s="3">
        <v>26</v>
      </c>
      <c r="E227" s="3">
        <v>27</v>
      </c>
      <c r="F227" s="22">
        <f t="shared" si="32"/>
        <v>27</v>
      </c>
      <c r="G227" s="22">
        <f t="shared" si="33"/>
        <v>32</v>
      </c>
      <c r="H227" s="22">
        <f t="shared" si="34"/>
        <v>26</v>
      </c>
      <c r="I227" s="9">
        <f t="shared" si="35"/>
        <v>28.4</v>
      </c>
      <c r="J227" s="9">
        <f t="shared" si="27"/>
        <v>29</v>
      </c>
      <c r="K227" s="10">
        <f t="shared" si="28"/>
        <v>806.56</v>
      </c>
      <c r="L227" s="9" t="str">
        <f t="array" ref="L227">IF(D227&lt;&gt;"",IF(AND(H227&gt;=40,I227&gt;=30),IF(AND($N$2&gt;=$T$2,$N$2&lt;=$U$2),_xlfn.IFS(P227&gt;=$AD$2,$AD$1,P227&gt;=$AC$2,$AC$1,P227&gt;=$AB$2,$AB$1,P227&gt;=$AA$2,$AA$1,P227&gt;=$Z$2,$Z$1,P227&gt;=$Y$2,$Y$1,P227&gt;=$X$2,$X$1,P227&gt;=$W$2,$W$1,P227&lt;$W$2,$V$1),(IF(AND($N$2&gt;=$T$3,$N$2&lt;$U$3),_xlfn.IFS(P227&gt;=$AD$3,$AD$1,P227&gt;=$AC$3,$AC$1,P227&gt;=$AB$3,$AB$1,P227&gt;=$AA$3,$AA$1,P227&gt;=$Z$3,$Z$1,P227&gt;=$Y$3,$Y$1,P227&gt;=$X$3,$X$1,P227&gt;=$W$3,$W$1,P227&lt;$W$2,$V$1),(IF(AND($N$2&gt;=$T$4,$N$2&lt;$U$4),_xlfn.IFS(P227&gt;=$AD$4,$AD$1,P227&gt;=$AC$4,$AC$1,P227&gt;=$AB$4,$AB$1,P227&gt;=$AA$4,$AA$1,P227&gt;=$Z$4,$Z$1,P227&gt;=$Y$4,$Y$1,P227&gt;=$X$4,$X$1,P227&gt;=$W$4,$W$1,P227&lt;$W$2,$V$1),(IF(AND($N$2&gt;=$T$5,$N$2&lt;$U$5),_xlfn.IFS(P227&gt;=$AD$5,$AD$1,P227&gt;=$AC$5,$AC$1,P227&gt;=$AB$5,$AB$1,P227&gt;=$AA$5,$AA$1,P227&gt;=$Z$5,$Z$1,P227&gt;=$Y$5,$Y$1,P227&gt;=$X$5,$X$1,P227&gt;=$W$5,$W$1,P227&lt;$W$2,$V$1),(IF(AND($N$2&gt;=$T$6,$N$2&lt;$U$6),_xlfn.IFS(P227&gt;=$AD$6,$AD$1,P227&gt;=$AC$6,$AC$1,P227&gt;=$AB$6,$AB$1,P227&gt;=$AA$6,$AA$1,P227&gt;=$Z$6,$Z$1,P227&gt;=$Y$6,$Y$1,P227&gt;=$X$6,$X$1,P227&gt;=$W$6,$W$1,P227&lt;$W$2,$V$1),(IF(AND($N$2&gt;=$T$7,$N$2&lt;$U$7),_xlfn.IFS(P227&gt;=$AD$7,$AD$1,P227&gt;=$AC$7,$AC$1,P227&gt;=$AB$7,$AB$1,P227&gt;=$AA$7,$AA$1,P227&gt;=$Z$7,$Z$1,P227&gt;=$Y$7,$Y$1,P227&gt;=$X$7,$X$1,P227&gt;=$W$7,$W$1,P227&lt;$W$2,$V$1),(IF(AND($N$2&gt;=$T$8,$N$2&lt;$U$8),_xlfn.IFS(P227&gt;=$AD$8,$AD$1,P227&gt;=$AC$8,$AC$1,P227&gt;=$AB$8,$AB$1,P227&gt;=$AA$8,$AA$1,P227&gt;=$Z$8,$Z$1,P227&gt;=$Y$8,$Y$1,P227&gt;=$X$8,$X$1,P227&gt;=$W$8,$W$1,P227&lt;$W$2,$V$1),(IF(AND($N$2&gt;=$T$9,$N$2&lt;$U$9),_xlfn.IFS(P227&gt;=$AD$9,$AD$1,P227&gt;=$AC$9,$AC$1,P227&gt;=$AB$9,$AB$1,P227&gt;=$AA$9,$AA$1,P227&gt;=$Z$9,$Z$1,P227&gt;=$Y$9,$Y$1,P227&gt;=$X$9,$X$1,P227&gt;=$W$9,$W$1),$W$1))))))))))))))),IF(AND($N$2&gt;=$T$2,$N$2&lt;=$U$2),IF(P227&gt;=$W$2,$W$1,$V$1),IF(AND($N$2&gt;=$T$3,$N$2&lt;$U$3),IF(P227&gt;=$W$3,$W$1,$V$1),IF(AND($N$2&gt;=$T$4,$N$2&lt;$U$4),IF(P227&gt;=$W$4,$W$1,$V$1),IF(AND($N$2&gt;=$T$5,$N$2&lt;$U$5),IF(P227&gt;=$W$5,$W$1,$V$1),IF(AND($N$2&gt;=$T$6,$N$2&lt;$U$6),IF(P227&gt;=$W$6,$W$1,$V$1),IF(AND($N$2&gt;=$T$7,$N$2&lt;$U$7),IF(P227&gt;=$W$7,$W$1,$V$1),IF(AND($N$2&gt;=$T$8,$N$2&lt;$U$8),IF(P227&gt;=$W$8,$W$1,$V$1),IF(AND($N$2&gt;=$T$9,$N$2&lt;$U$9),IF(P227&gt;=$W$9,$W$1,$V$1),""))))))))),"")</f>
        <v>FD</v>
      </c>
      <c r="M227" s="9" t="str">
        <f t="array" ref="M227">IF(E227&lt;&gt;"",IF(AND(E227&lt;&gt;"GR",E227&gt;=40,J227&gt;=30),_xlfn.IFS(Q227&gt;=$AG$2,$AD$19,Q227&gt;=$AG$3,$AC$19,Q227&gt;=$AG$4,$AB$19,Q227&gt;=$AG$5,$AA$19,Q227&gt;=$AG$6,$Z$19,Q227&gt;=$AG$7,$Y$19,Q227&gt;=$AG$8,$X$19,Q227&gt;=$AG$9,$V$19),L227),"")</f>
        <v>FD</v>
      </c>
      <c r="N227" s="9"/>
      <c r="O227" s="9"/>
      <c r="P227" s="9">
        <f t="shared" si="29"/>
        <v>37</v>
      </c>
      <c r="Q227" s="9">
        <f t="shared" si="30"/>
        <v>38</v>
      </c>
      <c r="R227" s="9">
        <f t="shared" si="31"/>
        <v>-1.26</v>
      </c>
    </row>
    <row r="228" spans="1:18" x14ac:dyDescent="0.25">
      <c r="A228" s="3" t="s">
        <v>8</v>
      </c>
      <c r="B228" s="3">
        <v>227</v>
      </c>
      <c r="C228" s="3">
        <v>18</v>
      </c>
      <c r="D228" s="3">
        <v>10</v>
      </c>
      <c r="E228" s="3">
        <v>36</v>
      </c>
      <c r="F228" s="22">
        <f t="shared" si="32"/>
        <v>36</v>
      </c>
      <c r="G228" s="22">
        <f t="shared" si="33"/>
        <v>18</v>
      </c>
      <c r="H228" s="22">
        <f t="shared" si="34"/>
        <v>10</v>
      </c>
      <c r="I228" s="9">
        <f t="shared" si="35"/>
        <v>13.2</v>
      </c>
      <c r="J228" s="9">
        <f t="shared" si="27"/>
        <v>28.8</v>
      </c>
      <c r="K228" s="10">
        <f t="shared" si="28"/>
        <v>174.23999999999998</v>
      </c>
      <c r="L228" s="9" t="str">
        <f t="array" ref="L228">IF(D228&lt;&gt;"",IF(AND(H228&gt;=40,I228&gt;=30),IF(AND($N$2&gt;=$T$2,$N$2&lt;=$U$2),_xlfn.IFS(P228&gt;=$AD$2,$AD$1,P228&gt;=$AC$2,$AC$1,P228&gt;=$AB$2,$AB$1,P228&gt;=$AA$2,$AA$1,P228&gt;=$Z$2,$Z$1,P228&gt;=$Y$2,$Y$1,P228&gt;=$X$2,$X$1,P228&gt;=$W$2,$W$1,P228&lt;$W$2,$V$1),(IF(AND($N$2&gt;=$T$3,$N$2&lt;$U$3),_xlfn.IFS(P228&gt;=$AD$3,$AD$1,P228&gt;=$AC$3,$AC$1,P228&gt;=$AB$3,$AB$1,P228&gt;=$AA$3,$AA$1,P228&gt;=$Z$3,$Z$1,P228&gt;=$Y$3,$Y$1,P228&gt;=$X$3,$X$1,P228&gt;=$W$3,$W$1,P228&lt;$W$2,$V$1),(IF(AND($N$2&gt;=$T$4,$N$2&lt;$U$4),_xlfn.IFS(P228&gt;=$AD$4,$AD$1,P228&gt;=$AC$4,$AC$1,P228&gt;=$AB$4,$AB$1,P228&gt;=$AA$4,$AA$1,P228&gt;=$Z$4,$Z$1,P228&gt;=$Y$4,$Y$1,P228&gt;=$X$4,$X$1,P228&gt;=$W$4,$W$1,P228&lt;$W$2,$V$1),(IF(AND($N$2&gt;=$T$5,$N$2&lt;$U$5),_xlfn.IFS(P228&gt;=$AD$5,$AD$1,P228&gt;=$AC$5,$AC$1,P228&gt;=$AB$5,$AB$1,P228&gt;=$AA$5,$AA$1,P228&gt;=$Z$5,$Z$1,P228&gt;=$Y$5,$Y$1,P228&gt;=$X$5,$X$1,P228&gt;=$W$5,$W$1,P228&lt;$W$2,$V$1),(IF(AND($N$2&gt;=$T$6,$N$2&lt;$U$6),_xlfn.IFS(P228&gt;=$AD$6,$AD$1,P228&gt;=$AC$6,$AC$1,P228&gt;=$AB$6,$AB$1,P228&gt;=$AA$6,$AA$1,P228&gt;=$Z$6,$Z$1,P228&gt;=$Y$6,$Y$1,P228&gt;=$X$6,$X$1,P228&gt;=$W$6,$W$1,P228&lt;$W$2,$V$1),(IF(AND($N$2&gt;=$T$7,$N$2&lt;$U$7),_xlfn.IFS(P228&gt;=$AD$7,$AD$1,P228&gt;=$AC$7,$AC$1,P228&gt;=$AB$7,$AB$1,P228&gt;=$AA$7,$AA$1,P228&gt;=$Z$7,$Z$1,P228&gt;=$Y$7,$Y$1,P228&gt;=$X$7,$X$1,P228&gt;=$W$7,$W$1,P228&lt;$W$2,$V$1),(IF(AND($N$2&gt;=$T$8,$N$2&lt;$U$8),_xlfn.IFS(P228&gt;=$AD$8,$AD$1,P228&gt;=$AC$8,$AC$1,P228&gt;=$AB$8,$AB$1,P228&gt;=$AA$8,$AA$1,P228&gt;=$Z$8,$Z$1,P228&gt;=$Y$8,$Y$1,P228&gt;=$X$8,$X$1,P228&gt;=$W$8,$W$1,P228&lt;$W$2,$V$1),(IF(AND($N$2&gt;=$T$9,$N$2&lt;$U$9),_xlfn.IFS(P228&gt;=$AD$9,$AD$1,P228&gt;=$AC$9,$AC$1,P228&gt;=$AB$9,$AB$1,P228&gt;=$AA$9,$AA$1,P228&gt;=$Z$9,$Z$1,P228&gt;=$Y$9,$Y$1,P228&gt;=$X$9,$X$1,P228&gt;=$W$9,$W$1),$W$1))))))))))))))),IF(AND($N$2&gt;=$T$2,$N$2&lt;=$U$2),IF(P228&gt;=$W$2,$W$1,$V$1),IF(AND($N$2&gt;=$T$3,$N$2&lt;$U$3),IF(P228&gt;=$W$3,$W$1,$V$1),IF(AND($N$2&gt;=$T$4,$N$2&lt;$U$4),IF(P228&gt;=$W$4,$W$1,$V$1),IF(AND($N$2&gt;=$T$5,$N$2&lt;$U$5),IF(P228&gt;=$W$5,$W$1,$V$1),IF(AND($N$2&gt;=$T$6,$N$2&lt;$U$6),IF(P228&gt;=$W$6,$W$1,$V$1),IF(AND($N$2&gt;=$T$7,$N$2&lt;$U$7),IF(P228&gt;=$W$7,$W$1,$V$1),IF(AND($N$2&gt;=$T$8,$N$2&lt;$U$8),IF(P228&gt;=$W$8,$W$1,$V$1),IF(AND($N$2&gt;=$T$9,$N$2&lt;$U$9),IF(P228&gt;=$W$9,$W$1,$V$1),""))))))))),"")</f>
        <v>FF</v>
      </c>
      <c r="M228" s="9" t="str">
        <f t="array" ref="M228">IF(E228&lt;&gt;"",IF(AND(E228&lt;&gt;"GR",E228&gt;=40,J228&gt;=30),_xlfn.IFS(Q228&gt;=$AG$2,$AD$19,Q228&gt;=$AG$3,$AC$19,Q228&gt;=$AG$4,$AB$19,Q228&gt;=$AG$5,$AA$19,Q228&gt;=$AG$6,$Z$19,Q228&gt;=$AG$7,$Y$19,Q228&gt;=$AG$8,$X$19,Q228&gt;=$AG$9,$V$19),L228),"")</f>
        <v>FF</v>
      </c>
      <c r="N228" s="9"/>
      <c r="O228" s="9"/>
      <c r="P228" s="9">
        <f t="shared" si="29"/>
        <v>27</v>
      </c>
      <c r="Q228" s="9">
        <f t="shared" si="30"/>
        <v>38</v>
      </c>
      <c r="R228" s="9">
        <f t="shared" si="31"/>
        <v>-2.2999999999999998</v>
      </c>
    </row>
    <row r="229" spans="1:18" x14ac:dyDescent="0.25">
      <c r="A229" s="3" t="s">
        <v>8</v>
      </c>
      <c r="B229" s="3">
        <v>228</v>
      </c>
      <c r="C229" s="3">
        <v>28</v>
      </c>
      <c r="D229" s="3">
        <v>8</v>
      </c>
      <c r="E229" s="3">
        <v>28</v>
      </c>
      <c r="F229" s="22">
        <f t="shared" si="32"/>
        <v>28</v>
      </c>
      <c r="G229" s="22">
        <f t="shared" si="33"/>
        <v>28</v>
      </c>
      <c r="H229" s="22">
        <f t="shared" si="34"/>
        <v>8</v>
      </c>
      <c r="I229" s="9">
        <f t="shared" si="35"/>
        <v>16</v>
      </c>
      <c r="J229" s="9">
        <f t="shared" si="27"/>
        <v>28</v>
      </c>
      <c r="K229" s="10">
        <f t="shared" si="28"/>
        <v>256</v>
      </c>
      <c r="L229" s="9" t="str">
        <f t="array" ref="L229">IF(D229&lt;&gt;"",IF(AND(H229&gt;=40,I229&gt;=30),IF(AND($N$2&gt;=$T$2,$N$2&lt;=$U$2),_xlfn.IFS(P229&gt;=$AD$2,$AD$1,P229&gt;=$AC$2,$AC$1,P229&gt;=$AB$2,$AB$1,P229&gt;=$AA$2,$AA$1,P229&gt;=$Z$2,$Z$1,P229&gt;=$Y$2,$Y$1,P229&gt;=$X$2,$X$1,P229&gt;=$W$2,$W$1,P229&lt;$W$2,$V$1),(IF(AND($N$2&gt;=$T$3,$N$2&lt;$U$3),_xlfn.IFS(P229&gt;=$AD$3,$AD$1,P229&gt;=$AC$3,$AC$1,P229&gt;=$AB$3,$AB$1,P229&gt;=$AA$3,$AA$1,P229&gt;=$Z$3,$Z$1,P229&gt;=$Y$3,$Y$1,P229&gt;=$X$3,$X$1,P229&gt;=$W$3,$W$1,P229&lt;$W$2,$V$1),(IF(AND($N$2&gt;=$T$4,$N$2&lt;$U$4),_xlfn.IFS(P229&gt;=$AD$4,$AD$1,P229&gt;=$AC$4,$AC$1,P229&gt;=$AB$4,$AB$1,P229&gt;=$AA$4,$AA$1,P229&gt;=$Z$4,$Z$1,P229&gt;=$Y$4,$Y$1,P229&gt;=$X$4,$X$1,P229&gt;=$W$4,$W$1,P229&lt;$W$2,$V$1),(IF(AND($N$2&gt;=$T$5,$N$2&lt;$U$5),_xlfn.IFS(P229&gt;=$AD$5,$AD$1,P229&gt;=$AC$5,$AC$1,P229&gt;=$AB$5,$AB$1,P229&gt;=$AA$5,$AA$1,P229&gt;=$Z$5,$Z$1,P229&gt;=$Y$5,$Y$1,P229&gt;=$X$5,$X$1,P229&gt;=$W$5,$W$1,P229&lt;$W$2,$V$1),(IF(AND($N$2&gt;=$T$6,$N$2&lt;$U$6),_xlfn.IFS(P229&gt;=$AD$6,$AD$1,P229&gt;=$AC$6,$AC$1,P229&gt;=$AB$6,$AB$1,P229&gt;=$AA$6,$AA$1,P229&gt;=$Z$6,$Z$1,P229&gt;=$Y$6,$Y$1,P229&gt;=$X$6,$X$1,P229&gt;=$W$6,$W$1,P229&lt;$W$2,$V$1),(IF(AND($N$2&gt;=$T$7,$N$2&lt;$U$7),_xlfn.IFS(P229&gt;=$AD$7,$AD$1,P229&gt;=$AC$7,$AC$1,P229&gt;=$AB$7,$AB$1,P229&gt;=$AA$7,$AA$1,P229&gt;=$Z$7,$Z$1,P229&gt;=$Y$7,$Y$1,P229&gt;=$X$7,$X$1,P229&gt;=$W$7,$W$1,P229&lt;$W$2,$V$1),(IF(AND($N$2&gt;=$T$8,$N$2&lt;$U$8),_xlfn.IFS(P229&gt;=$AD$8,$AD$1,P229&gt;=$AC$8,$AC$1,P229&gt;=$AB$8,$AB$1,P229&gt;=$AA$8,$AA$1,P229&gt;=$Z$8,$Z$1,P229&gt;=$Y$8,$Y$1,P229&gt;=$X$8,$X$1,P229&gt;=$W$8,$W$1,P229&lt;$W$2,$V$1),(IF(AND($N$2&gt;=$T$9,$N$2&lt;$U$9),_xlfn.IFS(P229&gt;=$AD$9,$AD$1,P229&gt;=$AC$9,$AC$1,P229&gt;=$AB$9,$AB$1,P229&gt;=$AA$9,$AA$1,P229&gt;=$Z$9,$Z$1,P229&gt;=$Y$9,$Y$1,P229&gt;=$X$9,$X$1,P229&gt;=$W$9,$W$1),$W$1))))))))))))))),IF(AND($N$2&gt;=$T$2,$N$2&lt;=$U$2),IF(P229&gt;=$W$2,$W$1,$V$1),IF(AND($N$2&gt;=$T$3,$N$2&lt;$U$3),IF(P229&gt;=$W$3,$W$1,$V$1),IF(AND($N$2&gt;=$T$4,$N$2&lt;$U$4),IF(P229&gt;=$W$4,$W$1,$V$1),IF(AND($N$2&gt;=$T$5,$N$2&lt;$U$5),IF(P229&gt;=$W$5,$W$1,$V$1),IF(AND($N$2&gt;=$T$6,$N$2&lt;$U$6),IF(P229&gt;=$W$6,$W$1,$V$1),IF(AND($N$2&gt;=$T$7,$N$2&lt;$U$7),IF(P229&gt;=$W$7,$W$1,$V$1),IF(AND($N$2&gt;=$T$8,$N$2&lt;$U$8),IF(P229&gt;=$W$8,$W$1,$V$1),IF(AND($N$2&gt;=$T$9,$N$2&lt;$U$9),IF(P229&gt;=$W$9,$W$1,$V$1),""))))))))),"")</f>
        <v>FF</v>
      </c>
      <c r="M229" s="9" t="str">
        <f t="array" ref="M229">IF(E229&lt;&gt;"",IF(AND(E229&lt;&gt;"GR",E229&gt;=40,J229&gt;=30),_xlfn.IFS(Q229&gt;=$AG$2,$AD$19,Q229&gt;=$AG$3,$AC$19,Q229&gt;=$AG$4,$AB$19,Q229&gt;=$AG$5,$AA$19,Q229&gt;=$AG$6,$Z$19,Q229&gt;=$AG$7,$Y$19,Q229&gt;=$AG$8,$X$19,Q229&gt;=$AG$9,$V$19),L229),"")</f>
        <v>FF</v>
      </c>
      <c r="N229" s="9"/>
      <c r="O229" s="9"/>
      <c r="P229" s="9">
        <f t="shared" si="29"/>
        <v>29</v>
      </c>
      <c r="Q229" s="9">
        <f t="shared" si="30"/>
        <v>37</v>
      </c>
      <c r="R229" s="9">
        <f t="shared" si="31"/>
        <v>-2.11</v>
      </c>
    </row>
    <row r="230" spans="1:18" x14ac:dyDescent="0.25">
      <c r="A230" s="3" t="s">
        <v>8</v>
      </c>
      <c r="B230" s="3">
        <v>229</v>
      </c>
      <c r="C230" s="3">
        <v>1</v>
      </c>
      <c r="D230" s="3">
        <v>10</v>
      </c>
      <c r="E230" s="3">
        <v>46</v>
      </c>
      <c r="F230" s="22">
        <f t="shared" si="32"/>
        <v>46</v>
      </c>
      <c r="G230" s="22">
        <f t="shared" si="33"/>
        <v>1</v>
      </c>
      <c r="H230" s="22">
        <f t="shared" si="34"/>
        <v>10</v>
      </c>
      <c r="I230" s="9">
        <f t="shared" si="35"/>
        <v>6.4</v>
      </c>
      <c r="J230" s="9">
        <f t="shared" si="27"/>
        <v>28</v>
      </c>
      <c r="K230" s="10">
        <f t="shared" si="28"/>
        <v>40.960000000000008</v>
      </c>
      <c r="L230" s="9" t="str">
        <f t="array" ref="L230">IF(D230&lt;&gt;"",IF(AND(H230&gt;=40,I230&gt;=30),IF(AND($N$2&gt;=$T$2,$N$2&lt;=$U$2),_xlfn.IFS(P230&gt;=$AD$2,$AD$1,P230&gt;=$AC$2,$AC$1,P230&gt;=$AB$2,$AB$1,P230&gt;=$AA$2,$AA$1,P230&gt;=$Z$2,$Z$1,P230&gt;=$Y$2,$Y$1,P230&gt;=$X$2,$X$1,P230&gt;=$W$2,$W$1,P230&lt;$W$2,$V$1),(IF(AND($N$2&gt;=$T$3,$N$2&lt;$U$3),_xlfn.IFS(P230&gt;=$AD$3,$AD$1,P230&gt;=$AC$3,$AC$1,P230&gt;=$AB$3,$AB$1,P230&gt;=$AA$3,$AA$1,P230&gt;=$Z$3,$Z$1,P230&gt;=$Y$3,$Y$1,P230&gt;=$X$3,$X$1,P230&gt;=$W$3,$W$1,P230&lt;$W$2,$V$1),(IF(AND($N$2&gt;=$T$4,$N$2&lt;$U$4),_xlfn.IFS(P230&gt;=$AD$4,$AD$1,P230&gt;=$AC$4,$AC$1,P230&gt;=$AB$4,$AB$1,P230&gt;=$AA$4,$AA$1,P230&gt;=$Z$4,$Z$1,P230&gt;=$Y$4,$Y$1,P230&gt;=$X$4,$X$1,P230&gt;=$W$4,$W$1,P230&lt;$W$2,$V$1),(IF(AND($N$2&gt;=$T$5,$N$2&lt;$U$5),_xlfn.IFS(P230&gt;=$AD$5,$AD$1,P230&gt;=$AC$5,$AC$1,P230&gt;=$AB$5,$AB$1,P230&gt;=$AA$5,$AA$1,P230&gt;=$Z$5,$Z$1,P230&gt;=$Y$5,$Y$1,P230&gt;=$X$5,$X$1,P230&gt;=$W$5,$W$1,P230&lt;$W$2,$V$1),(IF(AND($N$2&gt;=$T$6,$N$2&lt;$U$6),_xlfn.IFS(P230&gt;=$AD$6,$AD$1,P230&gt;=$AC$6,$AC$1,P230&gt;=$AB$6,$AB$1,P230&gt;=$AA$6,$AA$1,P230&gt;=$Z$6,$Z$1,P230&gt;=$Y$6,$Y$1,P230&gt;=$X$6,$X$1,P230&gt;=$W$6,$W$1,P230&lt;$W$2,$V$1),(IF(AND($N$2&gt;=$T$7,$N$2&lt;$U$7),_xlfn.IFS(P230&gt;=$AD$7,$AD$1,P230&gt;=$AC$7,$AC$1,P230&gt;=$AB$7,$AB$1,P230&gt;=$AA$7,$AA$1,P230&gt;=$Z$7,$Z$1,P230&gt;=$Y$7,$Y$1,P230&gt;=$X$7,$X$1,P230&gt;=$W$7,$W$1,P230&lt;$W$2,$V$1),(IF(AND($N$2&gt;=$T$8,$N$2&lt;$U$8),_xlfn.IFS(P230&gt;=$AD$8,$AD$1,P230&gt;=$AC$8,$AC$1,P230&gt;=$AB$8,$AB$1,P230&gt;=$AA$8,$AA$1,P230&gt;=$Z$8,$Z$1,P230&gt;=$Y$8,$Y$1,P230&gt;=$X$8,$X$1,P230&gt;=$W$8,$W$1,P230&lt;$W$2,$V$1),(IF(AND($N$2&gt;=$T$9,$N$2&lt;$U$9),_xlfn.IFS(P230&gt;=$AD$9,$AD$1,P230&gt;=$AC$9,$AC$1,P230&gt;=$AB$9,$AB$1,P230&gt;=$AA$9,$AA$1,P230&gt;=$Z$9,$Z$1,P230&gt;=$Y$9,$Y$1,P230&gt;=$X$9,$X$1,P230&gt;=$W$9,$W$1),$W$1))))))))))))))),IF(AND($N$2&gt;=$T$2,$N$2&lt;=$U$2),IF(P230&gt;=$W$2,$W$1,$V$1),IF(AND($N$2&gt;=$T$3,$N$2&lt;$U$3),IF(P230&gt;=$W$3,$W$1,$V$1),IF(AND($N$2&gt;=$T$4,$N$2&lt;$U$4),IF(P230&gt;=$W$4,$W$1,$V$1),IF(AND($N$2&gt;=$T$5,$N$2&lt;$U$5),IF(P230&gt;=$W$5,$W$1,$V$1),IF(AND($N$2&gt;=$T$6,$N$2&lt;$U$6),IF(P230&gt;=$W$6,$W$1,$V$1),IF(AND($N$2&gt;=$T$7,$N$2&lt;$U$7),IF(P230&gt;=$W$7,$W$1,$V$1),IF(AND($N$2&gt;=$T$8,$N$2&lt;$U$8),IF(P230&gt;=$W$8,$W$1,$V$1),IF(AND($N$2&gt;=$T$9,$N$2&lt;$U$9),IF(P230&gt;=$W$9,$W$1,$V$1),""))))))))),"")</f>
        <v>FF</v>
      </c>
      <c r="M230" s="9" t="str">
        <f t="array" ref="M230">IF(E230&lt;&gt;"",IF(AND(E230&lt;&gt;"GR",E230&gt;=40,J230&gt;=30),_xlfn.IFS(Q230&gt;=$AG$2,$AD$19,Q230&gt;=$AG$3,$AC$19,Q230&gt;=$AG$4,$AB$19,Q230&gt;=$AG$5,$AA$19,Q230&gt;=$AG$6,$Z$19,Q230&gt;=$AG$7,$Y$19,Q230&gt;=$AG$8,$X$19,Q230&gt;=$AG$9,$V$19),L230),"")</f>
        <v>FF</v>
      </c>
      <c r="N230" s="9"/>
      <c r="O230" s="9"/>
      <c r="P230" s="9">
        <f t="shared" si="29"/>
        <v>22</v>
      </c>
      <c r="Q230" s="9">
        <f t="shared" si="30"/>
        <v>37</v>
      </c>
      <c r="R230" s="9">
        <f t="shared" si="31"/>
        <v>-2.77</v>
      </c>
    </row>
    <row r="231" spans="1:18" x14ac:dyDescent="0.25">
      <c r="A231" s="3" t="s">
        <v>8</v>
      </c>
      <c r="B231" s="3">
        <v>230</v>
      </c>
      <c r="C231" s="3">
        <v>27</v>
      </c>
      <c r="D231" s="3">
        <v>16</v>
      </c>
      <c r="E231" s="3">
        <v>28</v>
      </c>
      <c r="F231" s="22">
        <f t="shared" si="32"/>
        <v>28</v>
      </c>
      <c r="G231" s="22">
        <f t="shared" si="33"/>
        <v>27</v>
      </c>
      <c r="H231" s="22">
        <f t="shared" si="34"/>
        <v>16</v>
      </c>
      <c r="I231" s="9">
        <f t="shared" si="35"/>
        <v>20.399999999999999</v>
      </c>
      <c r="J231" s="9">
        <f t="shared" si="27"/>
        <v>27.6</v>
      </c>
      <c r="K231" s="10">
        <f t="shared" si="28"/>
        <v>416.15999999999997</v>
      </c>
      <c r="L231" s="9" t="str">
        <f t="array" ref="L231">IF(D231&lt;&gt;"",IF(AND(H231&gt;=40,I231&gt;=30),IF(AND($N$2&gt;=$T$2,$N$2&lt;=$U$2),_xlfn.IFS(P231&gt;=$AD$2,$AD$1,P231&gt;=$AC$2,$AC$1,P231&gt;=$AB$2,$AB$1,P231&gt;=$AA$2,$AA$1,P231&gt;=$Z$2,$Z$1,P231&gt;=$Y$2,$Y$1,P231&gt;=$X$2,$X$1,P231&gt;=$W$2,$W$1,P231&lt;$W$2,$V$1),(IF(AND($N$2&gt;=$T$3,$N$2&lt;$U$3),_xlfn.IFS(P231&gt;=$AD$3,$AD$1,P231&gt;=$AC$3,$AC$1,P231&gt;=$AB$3,$AB$1,P231&gt;=$AA$3,$AA$1,P231&gt;=$Z$3,$Z$1,P231&gt;=$Y$3,$Y$1,P231&gt;=$X$3,$X$1,P231&gt;=$W$3,$W$1,P231&lt;$W$2,$V$1),(IF(AND($N$2&gt;=$T$4,$N$2&lt;$U$4),_xlfn.IFS(P231&gt;=$AD$4,$AD$1,P231&gt;=$AC$4,$AC$1,P231&gt;=$AB$4,$AB$1,P231&gt;=$AA$4,$AA$1,P231&gt;=$Z$4,$Z$1,P231&gt;=$Y$4,$Y$1,P231&gt;=$X$4,$X$1,P231&gt;=$W$4,$W$1,P231&lt;$W$2,$V$1),(IF(AND($N$2&gt;=$T$5,$N$2&lt;$U$5),_xlfn.IFS(P231&gt;=$AD$5,$AD$1,P231&gt;=$AC$5,$AC$1,P231&gt;=$AB$5,$AB$1,P231&gt;=$AA$5,$AA$1,P231&gt;=$Z$5,$Z$1,P231&gt;=$Y$5,$Y$1,P231&gt;=$X$5,$X$1,P231&gt;=$W$5,$W$1,P231&lt;$W$2,$V$1),(IF(AND($N$2&gt;=$T$6,$N$2&lt;$U$6),_xlfn.IFS(P231&gt;=$AD$6,$AD$1,P231&gt;=$AC$6,$AC$1,P231&gt;=$AB$6,$AB$1,P231&gt;=$AA$6,$AA$1,P231&gt;=$Z$6,$Z$1,P231&gt;=$Y$6,$Y$1,P231&gt;=$X$6,$X$1,P231&gt;=$W$6,$W$1,P231&lt;$W$2,$V$1),(IF(AND($N$2&gt;=$T$7,$N$2&lt;$U$7),_xlfn.IFS(P231&gt;=$AD$7,$AD$1,P231&gt;=$AC$7,$AC$1,P231&gt;=$AB$7,$AB$1,P231&gt;=$AA$7,$AA$1,P231&gt;=$Z$7,$Z$1,P231&gt;=$Y$7,$Y$1,P231&gt;=$X$7,$X$1,P231&gt;=$W$7,$W$1,P231&lt;$W$2,$V$1),(IF(AND($N$2&gt;=$T$8,$N$2&lt;$U$8),_xlfn.IFS(P231&gt;=$AD$8,$AD$1,P231&gt;=$AC$8,$AC$1,P231&gt;=$AB$8,$AB$1,P231&gt;=$AA$8,$AA$1,P231&gt;=$Z$8,$Z$1,P231&gt;=$Y$8,$Y$1,P231&gt;=$X$8,$X$1,P231&gt;=$W$8,$W$1,P231&lt;$W$2,$V$1),(IF(AND($N$2&gt;=$T$9,$N$2&lt;$U$9),_xlfn.IFS(P231&gt;=$AD$9,$AD$1,P231&gt;=$AC$9,$AC$1,P231&gt;=$AB$9,$AB$1,P231&gt;=$AA$9,$AA$1,P231&gt;=$Z$9,$Z$1,P231&gt;=$Y$9,$Y$1,P231&gt;=$X$9,$X$1,P231&gt;=$W$9,$W$1),$W$1))))))))))))))),IF(AND($N$2&gt;=$T$2,$N$2&lt;=$U$2),IF(P231&gt;=$W$2,$W$1,$V$1),IF(AND($N$2&gt;=$T$3,$N$2&lt;$U$3),IF(P231&gt;=$W$3,$W$1,$V$1),IF(AND($N$2&gt;=$T$4,$N$2&lt;$U$4),IF(P231&gt;=$W$4,$W$1,$V$1),IF(AND($N$2&gt;=$T$5,$N$2&lt;$U$5),IF(P231&gt;=$W$5,$W$1,$V$1),IF(AND($N$2&gt;=$T$6,$N$2&lt;$U$6),IF(P231&gt;=$W$6,$W$1,$V$1),IF(AND($N$2&gt;=$T$7,$N$2&lt;$U$7),IF(P231&gt;=$W$7,$W$1,$V$1),IF(AND($N$2&gt;=$T$8,$N$2&lt;$U$8),IF(P231&gt;=$W$8,$W$1,$V$1),IF(AND($N$2&gt;=$T$9,$N$2&lt;$U$9),IF(P231&gt;=$W$9,$W$1,$V$1),""))))))))),"")</f>
        <v>FF</v>
      </c>
      <c r="M231" s="9" t="str">
        <f t="array" ref="M231">IF(E231&lt;&gt;"",IF(AND(E231&lt;&gt;"GR",E231&gt;=40,J231&gt;=30),_xlfn.IFS(Q231&gt;=$AG$2,$AD$19,Q231&gt;=$AG$3,$AC$19,Q231&gt;=$AG$4,$AB$19,Q231&gt;=$AG$5,$AA$19,Q231&gt;=$AG$6,$Z$19,Q231&gt;=$AG$7,$Y$19,Q231&gt;=$AG$8,$X$19,Q231&gt;=$AG$9,$V$19),L231),"")</f>
        <v>FF</v>
      </c>
      <c r="N231" s="9"/>
      <c r="O231" s="9"/>
      <c r="P231" s="9">
        <f t="shared" si="29"/>
        <v>32</v>
      </c>
      <c r="Q231" s="9">
        <f t="shared" si="30"/>
        <v>37</v>
      </c>
      <c r="R231" s="9">
        <f t="shared" si="31"/>
        <v>-1.81</v>
      </c>
    </row>
    <row r="232" spans="1:18" x14ac:dyDescent="0.25">
      <c r="A232" s="3" t="s">
        <v>8</v>
      </c>
      <c r="B232" s="3">
        <v>231</v>
      </c>
      <c r="C232" s="3">
        <v>17</v>
      </c>
      <c r="D232" s="3">
        <v>21</v>
      </c>
      <c r="E232" s="3">
        <v>34</v>
      </c>
      <c r="F232" s="22">
        <f t="shared" si="32"/>
        <v>34</v>
      </c>
      <c r="G232" s="22">
        <f t="shared" si="33"/>
        <v>17</v>
      </c>
      <c r="H232" s="22">
        <f t="shared" si="34"/>
        <v>21</v>
      </c>
      <c r="I232" s="9">
        <f t="shared" si="35"/>
        <v>19.399999999999999</v>
      </c>
      <c r="J232" s="9">
        <f t="shared" si="27"/>
        <v>27.2</v>
      </c>
      <c r="K232" s="10">
        <f t="shared" si="28"/>
        <v>376.35999999999996</v>
      </c>
      <c r="L232" s="9" t="str">
        <f t="array" ref="L232">IF(D232&lt;&gt;"",IF(AND(H232&gt;=40,I232&gt;=30),IF(AND($N$2&gt;=$T$2,$N$2&lt;=$U$2),_xlfn.IFS(P232&gt;=$AD$2,$AD$1,P232&gt;=$AC$2,$AC$1,P232&gt;=$AB$2,$AB$1,P232&gt;=$AA$2,$AA$1,P232&gt;=$Z$2,$Z$1,P232&gt;=$Y$2,$Y$1,P232&gt;=$X$2,$X$1,P232&gt;=$W$2,$W$1,P232&lt;$W$2,$V$1),(IF(AND($N$2&gt;=$T$3,$N$2&lt;$U$3),_xlfn.IFS(P232&gt;=$AD$3,$AD$1,P232&gt;=$AC$3,$AC$1,P232&gt;=$AB$3,$AB$1,P232&gt;=$AA$3,$AA$1,P232&gt;=$Z$3,$Z$1,P232&gt;=$Y$3,$Y$1,P232&gt;=$X$3,$X$1,P232&gt;=$W$3,$W$1,P232&lt;$W$2,$V$1),(IF(AND($N$2&gt;=$T$4,$N$2&lt;$U$4),_xlfn.IFS(P232&gt;=$AD$4,$AD$1,P232&gt;=$AC$4,$AC$1,P232&gt;=$AB$4,$AB$1,P232&gt;=$AA$4,$AA$1,P232&gt;=$Z$4,$Z$1,P232&gt;=$Y$4,$Y$1,P232&gt;=$X$4,$X$1,P232&gt;=$W$4,$W$1,P232&lt;$W$2,$V$1),(IF(AND($N$2&gt;=$T$5,$N$2&lt;$U$5),_xlfn.IFS(P232&gt;=$AD$5,$AD$1,P232&gt;=$AC$5,$AC$1,P232&gt;=$AB$5,$AB$1,P232&gt;=$AA$5,$AA$1,P232&gt;=$Z$5,$Z$1,P232&gt;=$Y$5,$Y$1,P232&gt;=$X$5,$X$1,P232&gt;=$W$5,$W$1,P232&lt;$W$2,$V$1),(IF(AND($N$2&gt;=$T$6,$N$2&lt;$U$6),_xlfn.IFS(P232&gt;=$AD$6,$AD$1,P232&gt;=$AC$6,$AC$1,P232&gt;=$AB$6,$AB$1,P232&gt;=$AA$6,$AA$1,P232&gt;=$Z$6,$Z$1,P232&gt;=$Y$6,$Y$1,P232&gt;=$X$6,$X$1,P232&gt;=$W$6,$W$1,P232&lt;$W$2,$V$1),(IF(AND($N$2&gt;=$T$7,$N$2&lt;$U$7),_xlfn.IFS(P232&gt;=$AD$7,$AD$1,P232&gt;=$AC$7,$AC$1,P232&gt;=$AB$7,$AB$1,P232&gt;=$AA$7,$AA$1,P232&gt;=$Z$7,$Z$1,P232&gt;=$Y$7,$Y$1,P232&gt;=$X$7,$X$1,P232&gt;=$W$7,$W$1,P232&lt;$W$2,$V$1),(IF(AND($N$2&gt;=$T$8,$N$2&lt;$U$8),_xlfn.IFS(P232&gt;=$AD$8,$AD$1,P232&gt;=$AC$8,$AC$1,P232&gt;=$AB$8,$AB$1,P232&gt;=$AA$8,$AA$1,P232&gt;=$Z$8,$Z$1,P232&gt;=$Y$8,$Y$1,P232&gt;=$X$8,$X$1,P232&gt;=$W$8,$W$1,P232&lt;$W$2,$V$1),(IF(AND($N$2&gt;=$T$9,$N$2&lt;$U$9),_xlfn.IFS(P232&gt;=$AD$9,$AD$1,P232&gt;=$AC$9,$AC$1,P232&gt;=$AB$9,$AB$1,P232&gt;=$AA$9,$AA$1,P232&gt;=$Z$9,$Z$1,P232&gt;=$Y$9,$Y$1,P232&gt;=$X$9,$X$1,P232&gt;=$W$9,$W$1),$W$1))))))))))))))),IF(AND($N$2&gt;=$T$2,$N$2&lt;=$U$2),IF(P232&gt;=$W$2,$W$1,$V$1),IF(AND($N$2&gt;=$T$3,$N$2&lt;$U$3),IF(P232&gt;=$W$3,$W$1,$V$1),IF(AND($N$2&gt;=$T$4,$N$2&lt;$U$4),IF(P232&gt;=$W$4,$W$1,$V$1),IF(AND($N$2&gt;=$T$5,$N$2&lt;$U$5),IF(P232&gt;=$W$5,$W$1,$V$1),IF(AND($N$2&gt;=$T$6,$N$2&lt;$U$6),IF(P232&gt;=$W$6,$W$1,$V$1),IF(AND($N$2&gt;=$T$7,$N$2&lt;$U$7),IF(P232&gt;=$W$7,$W$1,$V$1),IF(AND($N$2&gt;=$T$8,$N$2&lt;$U$8),IF(P232&gt;=$W$8,$W$1,$V$1),IF(AND($N$2&gt;=$T$9,$N$2&lt;$U$9),IF(P232&gt;=$W$9,$W$1,$V$1),""))))))))),"")</f>
        <v>FF</v>
      </c>
      <c r="M232" s="9" t="str">
        <f t="array" ref="M232">IF(E232&lt;&gt;"",IF(AND(E232&lt;&gt;"GR",E232&gt;=40,J232&gt;=30),_xlfn.IFS(Q232&gt;=$AG$2,$AD$19,Q232&gt;=$AG$3,$AC$19,Q232&gt;=$AG$4,$AB$19,Q232&gt;=$AG$5,$AA$19,Q232&gt;=$AG$6,$Z$19,Q232&gt;=$AG$7,$Y$19,Q232&gt;=$AG$8,$X$19,Q232&gt;=$AG$9,$V$19),L232),"")</f>
        <v>FF</v>
      </c>
      <c r="N232" s="9"/>
      <c r="O232" s="9"/>
      <c r="P232" s="9">
        <f t="shared" si="29"/>
        <v>31</v>
      </c>
      <c r="Q232" s="9">
        <f t="shared" si="30"/>
        <v>37</v>
      </c>
      <c r="R232" s="9">
        <f t="shared" si="31"/>
        <v>-1.87</v>
      </c>
    </row>
    <row r="233" spans="1:18" x14ac:dyDescent="0.25">
      <c r="A233" s="3" t="s">
        <v>8</v>
      </c>
      <c r="B233" s="3">
        <v>232</v>
      </c>
      <c r="C233" s="3">
        <v>17</v>
      </c>
      <c r="D233" s="3">
        <v>5</v>
      </c>
      <c r="E233" s="3">
        <v>34</v>
      </c>
      <c r="F233" s="22">
        <f t="shared" si="32"/>
        <v>34</v>
      </c>
      <c r="G233" s="22">
        <f t="shared" si="33"/>
        <v>17</v>
      </c>
      <c r="H233" s="22">
        <f t="shared" si="34"/>
        <v>5</v>
      </c>
      <c r="I233" s="9">
        <f t="shared" si="35"/>
        <v>9.8000000000000007</v>
      </c>
      <c r="J233" s="9">
        <f t="shared" si="27"/>
        <v>27.2</v>
      </c>
      <c r="K233" s="10">
        <f t="shared" si="28"/>
        <v>96.04000000000002</v>
      </c>
      <c r="L233" s="9" t="str">
        <f t="array" ref="L233">IF(D233&lt;&gt;"",IF(AND(H233&gt;=40,I233&gt;=30),IF(AND($N$2&gt;=$T$2,$N$2&lt;=$U$2),_xlfn.IFS(P233&gt;=$AD$2,$AD$1,P233&gt;=$AC$2,$AC$1,P233&gt;=$AB$2,$AB$1,P233&gt;=$AA$2,$AA$1,P233&gt;=$Z$2,$Z$1,P233&gt;=$Y$2,$Y$1,P233&gt;=$X$2,$X$1,P233&gt;=$W$2,$W$1,P233&lt;$W$2,$V$1),(IF(AND($N$2&gt;=$T$3,$N$2&lt;$U$3),_xlfn.IFS(P233&gt;=$AD$3,$AD$1,P233&gt;=$AC$3,$AC$1,P233&gt;=$AB$3,$AB$1,P233&gt;=$AA$3,$AA$1,P233&gt;=$Z$3,$Z$1,P233&gt;=$Y$3,$Y$1,P233&gt;=$X$3,$X$1,P233&gt;=$W$3,$W$1,P233&lt;$W$2,$V$1),(IF(AND($N$2&gt;=$T$4,$N$2&lt;$U$4),_xlfn.IFS(P233&gt;=$AD$4,$AD$1,P233&gt;=$AC$4,$AC$1,P233&gt;=$AB$4,$AB$1,P233&gt;=$AA$4,$AA$1,P233&gt;=$Z$4,$Z$1,P233&gt;=$Y$4,$Y$1,P233&gt;=$X$4,$X$1,P233&gt;=$W$4,$W$1,P233&lt;$W$2,$V$1),(IF(AND($N$2&gt;=$T$5,$N$2&lt;$U$5),_xlfn.IFS(P233&gt;=$AD$5,$AD$1,P233&gt;=$AC$5,$AC$1,P233&gt;=$AB$5,$AB$1,P233&gt;=$AA$5,$AA$1,P233&gt;=$Z$5,$Z$1,P233&gt;=$Y$5,$Y$1,P233&gt;=$X$5,$X$1,P233&gt;=$W$5,$W$1,P233&lt;$W$2,$V$1),(IF(AND($N$2&gt;=$T$6,$N$2&lt;$U$6),_xlfn.IFS(P233&gt;=$AD$6,$AD$1,P233&gt;=$AC$6,$AC$1,P233&gt;=$AB$6,$AB$1,P233&gt;=$AA$6,$AA$1,P233&gt;=$Z$6,$Z$1,P233&gt;=$Y$6,$Y$1,P233&gt;=$X$6,$X$1,P233&gt;=$W$6,$W$1,P233&lt;$W$2,$V$1),(IF(AND($N$2&gt;=$T$7,$N$2&lt;$U$7),_xlfn.IFS(P233&gt;=$AD$7,$AD$1,P233&gt;=$AC$7,$AC$1,P233&gt;=$AB$7,$AB$1,P233&gt;=$AA$7,$AA$1,P233&gt;=$Z$7,$Z$1,P233&gt;=$Y$7,$Y$1,P233&gt;=$X$7,$X$1,P233&gt;=$W$7,$W$1,P233&lt;$W$2,$V$1),(IF(AND($N$2&gt;=$T$8,$N$2&lt;$U$8),_xlfn.IFS(P233&gt;=$AD$8,$AD$1,P233&gt;=$AC$8,$AC$1,P233&gt;=$AB$8,$AB$1,P233&gt;=$AA$8,$AA$1,P233&gt;=$Z$8,$Z$1,P233&gt;=$Y$8,$Y$1,P233&gt;=$X$8,$X$1,P233&gt;=$W$8,$W$1,P233&lt;$W$2,$V$1),(IF(AND($N$2&gt;=$T$9,$N$2&lt;$U$9),_xlfn.IFS(P233&gt;=$AD$9,$AD$1,P233&gt;=$AC$9,$AC$1,P233&gt;=$AB$9,$AB$1,P233&gt;=$AA$9,$AA$1,P233&gt;=$Z$9,$Z$1,P233&gt;=$Y$9,$Y$1,P233&gt;=$X$9,$X$1,P233&gt;=$W$9,$W$1),$W$1))))))))))))))),IF(AND($N$2&gt;=$T$2,$N$2&lt;=$U$2),IF(P233&gt;=$W$2,$W$1,$V$1),IF(AND($N$2&gt;=$T$3,$N$2&lt;$U$3),IF(P233&gt;=$W$3,$W$1,$V$1),IF(AND($N$2&gt;=$T$4,$N$2&lt;$U$4),IF(P233&gt;=$W$4,$W$1,$V$1),IF(AND($N$2&gt;=$T$5,$N$2&lt;$U$5),IF(P233&gt;=$W$5,$W$1,$V$1),IF(AND($N$2&gt;=$T$6,$N$2&lt;$U$6),IF(P233&gt;=$W$6,$W$1,$V$1),IF(AND($N$2&gt;=$T$7,$N$2&lt;$U$7),IF(P233&gt;=$W$7,$W$1,$V$1),IF(AND($N$2&gt;=$T$8,$N$2&lt;$U$8),IF(P233&gt;=$W$8,$W$1,$V$1),IF(AND($N$2&gt;=$T$9,$N$2&lt;$U$9),IF(P233&gt;=$W$9,$W$1,$V$1),""))))))))),"")</f>
        <v>FF</v>
      </c>
      <c r="M233" s="9" t="str">
        <f t="array" ref="M233">IF(E233&lt;&gt;"",IF(AND(E233&lt;&gt;"GR",E233&gt;=40,J233&gt;=30),_xlfn.IFS(Q233&gt;=$AG$2,$AD$19,Q233&gt;=$AG$3,$AC$19,Q233&gt;=$AG$4,$AB$19,Q233&gt;=$AG$5,$AA$19,Q233&gt;=$AG$6,$Z$19,Q233&gt;=$AG$7,$Y$19,Q233&gt;=$AG$8,$X$19,Q233&gt;=$AG$9,$V$19),L233),"")</f>
        <v>FF</v>
      </c>
      <c r="N233" s="9"/>
      <c r="O233" s="9"/>
      <c r="P233" s="9">
        <f t="shared" si="29"/>
        <v>25</v>
      </c>
      <c r="Q233" s="9">
        <f t="shared" si="30"/>
        <v>37</v>
      </c>
      <c r="R233" s="9">
        <f t="shared" si="31"/>
        <v>-2.5299999999999998</v>
      </c>
    </row>
    <row r="234" spans="1:18" x14ac:dyDescent="0.25">
      <c r="A234" s="3" t="s">
        <v>8</v>
      </c>
      <c r="B234" s="3">
        <v>233</v>
      </c>
      <c r="C234" s="3">
        <v>27</v>
      </c>
      <c r="D234" s="3" t="s">
        <v>34</v>
      </c>
      <c r="E234" s="3">
        <v>27</v>
      </c>
      <c r="F234" s="22">
        <f t="shared" si="32"/>
        <v>27</v>
      </c>
      <c r="G234" s="22">
        <f t="shared" si="33"/>
        <v>27</v>
      </c>
      <c r="H234" s="22">
        <f t="shared" si="34"/>
        <v>0</v>
      </c>
      <c r="I234" s="9">
        <f t="shared" si="35"/>
        <v>10.8</v>
      </c>
      <c r="J234" s="9">
        <f t="shared" si="27"/>
        <v>27</v>
      </c>
      <c r="K234" s="10">
        <f t="shared" si="28"/>
        <v>116.64000000000001</v>
      </c>
      <c r="L234" s="9" t="str">
        <f t="array" ref="L234">IF(D234&lt;&gt;"",IF(AND(H234&gt;=40,I234&gt;=30),IF(AND($N$2&gt;=$T$2,$N$2&lt;=$U$2),_xlfn.IFS(P234&gt;=$AD$2,$AD$1,P234&gt;=$AC$2,$AC$1,P234&gt;=$AB$2,$AB$1,P234&gt;=$AA$2,$AA$1,P234&gt;=$Z$2,$Z$1,P234&gt;=$Y$2,$Y$1,P234&gt;=$X$2,$X$1,P234&gt;=$W$2,$W$1,P234&lt;$W$2,$V$1),(IF(AND($N$2&gt;=$T$3,$N$2&lt;$U$3),_xlfn.IFS(P234&gt;=$AD$3,$AD$1,P234&gt;=$AC$3,$AC$1,P234&gt;=$AB$3,$AB$1,P234&gt;=$AA$3,$AA$1,P234&gt;=$Z$3,$Z$1,P234&gt;=$Y$3,$Y$1,P234&gt;=$X$3,$X$1,P234&gt;=$W$3,$W$1,P234&lt;$W$2,$V$1),(IF(AND($N$2&gt;=$T$4,$N$2&lt;$U$4),_xlfn.IFS(P234&gt;=$AD$4,$AD$1,P234&gt;=$AC$4,$AC$1,P234&gt;=$AB$4,$AB$1,P234&gt;=$AA$4,$AA$1,P234&gt;=$Z$4,$Z$1,P234&gt;=$Y$4,$Y$1,P234&gt;=$X$4,$X$1,P234&gt;=$W$4,$W$1,P234&lt;$W$2,$V$1),(IF(AND($N$2&gt;=$T$5,$N$2&lt;$U$5),_xlfn.IFS(P234&gt;=$AD$5,$AD$1,P234&gt;=$AC$5,$AC$1,P234&gt;=$AB$5,$AB$1,P234&gt;=$AA$5,$AA$1,P234&gt;=$Z$5,$Z$1,P234&gt;=$Y$5,$Y$1,P234&gt;=$X$5,$X$1,P234&gt;=$W$5,$W$1,P234&lt;$W$2,$V$1),(IF(AND($N$2&gt;=$T$6,$N$2&lt;$U$6),_xlfn.IFS(P234&gt;=$AD$6,$AD$1,P234&gt;=$AC$6,$AC$1,P234&gt;=$AB$6,$AB$1,P234&gt;=$AA$6,$AA$1,P234&gt;=$Z$6,$Z$1,P234&gt;=$Y$6,$Y$1,P234&gt;=$X$6,$X$1,P234&gt;=$W$6,$W$1,P234&lt;$W$2,$V$1),(IF(AND($N$2&gt;=$T$7,$N$2&lt;$U$7),_xlfn.IFS(P234&gt;=$AD$7,$AD$1,P234&gt;=$AC$7,$AC$1,P234&gt;=$AB$7,$AB$1,P234&gt;=$AA$7,$AA$1,P234&gt;=$Z$7,$Z$1,P234&gt;=$Y$7,$Y$1,P234&gt;=$X$7,$X$1,P234&gt;=$W$7,$W$1,P234&lt;$W$2,$V$1),(IF(AND($N$2&gt;=$T$8,$N$2&lt;$U$8),_xlfn.IFS(P234&gt;=$AD$8,$AD$1,P234&gt;=$AC$8,$AC$1,P234&gt;=$AB$8,$AB$1,P234&gt;=$AA$8,$AA$1,P234&gt;=$Z$8,$Z$1,P234&gt;=$Y$8,$Y$1,P234&gt;=$X$8,$X$1,P234&gt;=$W$8,$W$1,P234&lt;$W$2,$V$1),(IF(AND($N$2&gt;=$T$9,$N$2&lt;$U$9),_xlfn.IFS(P234&gt;=$AD$9,$AD$1,P234&gt;=$AC$9,$AC$1,P234&gt;=$AB$9,$AB$1,P234&gt;=$AA$9,$AA$1,P234&gt;=$Z$9,$Z$1,P234&gt;=$Y$9,$Y$1,P234&gt;=$X$9,$X$1,P234&gt;=$W$9,$W$1),$W$1))))))))))))))),IF(AND($N$2&gt;=$T$2,$N$2&lt;=$U$2),IF(P234&gt;=$W$2,$W$1,$V$1),IF(AND($N$2&gt;=$T$3,$N$2&lt;$U$3),IF(P234&gt;=$W$3,$W$1,$V$1),IF(AND($N$2&gt;=$T$4,$N$2&lt;$U$4),IF(P234&gt;=$W$4,$W$1,$V$1),IF(AND($N$2&gt;=$T$5,$N$2&lt;$U$5),IF(P234&gt;=$W$5,$W$1,$V$1),IF(AND($N$2&gt;=$T$6,$N$2&lt;$U$6),IF(P234&gt;=$W$6,$W$1,$V$1),IF(AND($N$2&gt;=$T$7,$N$2&lt;$U$7),IF(P234&gt;=$W$7,$W$1,$V$1),IF(AND($N$2&gt;=$T$8,$N$2&lt;$U$8),IF(P234&gt;=$W$8,$W$1,$V$1),IF(AND($N$2&gt;=$T$9,$N$2&lt;$U$9),IF(P234&gt;=$W$9,$W$1,$V$1),""))))))))),"")</f>
        <v>FF</v>
      </c>
      <c r="M234" s="9" t="str">
        <f t="array" ref="M234">IF(E234&lt;&gt;"",IF(AND(E234&lt;&gt;"GR",E234&gt;=40,J234&gt;=30),_xlfn.IFS(Q234&gt;=$AG$2,$AD$19,Q234&gt;=$AG$3,$AC$19,Q234&gt;=$AG$4,$AB$19,Q234&gt;=$AG$5,$AA$19,Q234&gt;=$AG$6,$Z$19,Q234&gt;=$AG$7,$Y$19,Q234&gt;=$AG$8,$X$19,Q234&gt;=$AG$9,$V$19),L234),"")</f>
        <v>FF</v>
      </c>
      <c r="N234" s="9"/>
      <c r="O234" s="9"/>
      <c r="P234" s="9">
        <f t="shared" si="29"/>
        <v>25</v>
      </c>
      <c r="Q234" s="9">
        <f t="shared" si="30"/>
        <v>36</v>
      </c>
      <c r="R234" s="9">
        <f t="shared" si="31"/>
        <v>-2.46</v>
      </c>
    </row>
    <row r="235" spans="1:18" x14ac:dyDescent="0.25">
      <c r="A235" s="3" t="s">
        <v>8</v>
      </c>
      <c r="B235" s="3">
        <v>234</v>
      </c>
      <c r="C235" s="3">
        <v>26</v>
      </c>
      <c r="D235" s="3">
        <v>25</v>
      </c>
      <c r="E235" s="3">
        <v>27</v>
      </c>
      <c r="F235" s="22">
        <f t="shared" si="32"/>
        <v>27</v>
      </c>
      <c r="G235" s="22">
        <f t="shared" si="33"/>
        <v>26</v>
      </c>
      <c r="H235" s="22">
        <f t="shared" si="34"/>
        <v>25</v>
      </c>
      <c r="I235" s="9">
        <f t="shared" si="35"/>
        <v>25.4</v>
      </c>
      <c r="J235" s="9">
        <f t="shared" si="27"/>
        <v>26.6</v>
      </c>
      <c r="K235" s="10">
        <f t="shared" si="28"/>
        <v>645.16</v>
      </c>
      <c r="L235" s="9" t="str">
        <f t="array" ref="L235">IF(D235&lt;&gt;"",IF(AND(H235&gt;=40,I235&gt;=30),IF(AND($N$2&gt;=$T$2,$N$2&lt;=$U$2),_xlfn.IFS(P235&gt;=$AD$2,$AD$1,P235&gt;=$AC$2,$AC$1,P235&gt;=$AB$2,$AB$1,P235&gt;=$AA$2,$AA$1,P235&gt;=$Z$2,$Z$1,P235&gt;=$Y$2,$Y$1,P235&gt;=$X$2,$X$1,P235&gt;=$W$2,$W$1,P235&lt;$W$2,$V$1),(IF(AND($N$2&gt;=$T$3,$N$2&lt;$U$3),_xlfn.IFS(P235&gt;=$AD$3,$AD$1,P235&gt;=$AC$3,$AC$1,P235&gt;=$AB$3,$AB$1,P235&gt;=$AA$3,$AA$1,P235&gt;=$Z$3,$Z$1,P235&gt;=$Y$3,$Y$1,P235&gt;=$X$3,$X$1,P235&gt;=$W$3,$W$1,P235&lt;$W$2,$V$1),(IF(AND($N$2&gt;=$T$4,$N$2&lt;$U$4),_xlfn.IFS(P235&gt;=$AD$4,$AD$1,P235&gt;=$AC$4,$AC$1,P235&gt;=$AB$4,$AB$1,P235&gt;=$AA$4,$AA$1,P235&gt;=$Z$4,$Z$1,P235&gt;=$Y$4,$Y$1,P235&gt;=$X$4,$X$1,P235&gt;=$W$4,$W$1,P235&lt;$W$2,$V$1),(IF(AND($N$2&gt;=$T$5,$N$2&lt;$U$5),_xlfn.IFS(P235&gt;=$AD$5,$AD$1,P235&gt;=$AC$5,$AC$1,P235&gt;=$AB$5,$AB$1,P235&gt;=$AA$5,$AA$1,P235&gt;=$Z$5,$Z$1,P235&gt;=$Y$5,$Y$1,P235&gt;=$X$5,$X$1,P235&gt;=$W$5,$W$1,P235&lt;$W$2,$V$1),(IF(AND($N$2&gt;=$T$6,$N$2&lt;$U$6),_xlfn.IFS(P235&gt;=$AD$6,$AD$1,P235&gt;=$AC$6,$AC$1,P235&gt;=$AB$6,$AB$1,P235&gt;=$AA$6,$AA$1,P235&gt;=$Z$6,$Z$1,P235&gt;=$Y$6,$Y$1,P235&gt;=$X$6,$X$1,P235&gt;=$W$6,$W$1,P235&lt;$W$2,$V$1),(IF(AND($N$2&gt;=$T$7,$N$2&lt;$U$7),_xlfn.IFS(P235&gt;=$AD$7,$AD$1,P235&gt;=$AC$7,$AC$1,P235&gt;=$AB$7,$AB$1,P235&gt;=$AA$7,$AA$1,P235&gt;=$Z$7,$Z$1,P235&gt;=$Y$7,$Y$1,P235&gt;=$X$7,$X$1,P235&gt;=$W$7,$W$1,P235&lt;$W$2,$V$1),(IF(AND($N$2&gt;=$T$8,$N$2&lt;$U$8),_xlfn.IFS(P235&gt;=$AD$8,$AD$1,P235&gt;=$AC$8,$AC$1,P235&gt;=$AB$8,$AB$1,P235&gt;=$AA$8,$AA$1,P235&gt;=$Z$8,$Z$1,P235&gt;=$Y$8,$Y$1,P235&gt;=$X$8,$X$1,P235&gt;=$W$8,$W$1,P235&lt;$W$2,$V$1),(IF(AND($N$2&gt;=$T$9,$N$2&lt;$U$9),_xlfn.IFS(P235&gt;=$AD$9,$AD$1,P235&gt;=$AC$9,$AC$1,P235&gt;=$AB$9,$AB$1,P235&gt;=$AA$9,$AA$1,P235&gt;=$Z$9,$Z$1,P235&gt;=$Y$9,$Y$1,P235&gt;=$X$9,$X$1,P235&gt;=$W$9,$W$1),$W$1))))))))))))))),IF(AND($N$2&gt;=$T$2,$N$2&lt;=$U$2),IF(P235&gt;=$W$2,$W$1,$V$1),IF(AND($N$2&gt;=$T$3,$N$2&lt;$U$3),IF(P235&gt;=$W$3,$W$1,$V$1),IF(AND($N$2&gt;=$T$4,$N$2&lt;$U$4),IF(P235&gt;=$W$4,$W$1,$V$1),IF(AND($N$2&gt;=$T$5,$N$2&lt;$U$5),IF(P235&gt;=$W$5,$W$1,$V$1),IF(AND($N$2&gt;=$T$6,$N$2&lt;$U$6),IF(P235&gt;=$W$6,$W$1,$V$1),IF(AND($N$2&gt;=$T$7,$N$2&lt;$U$7),IF(P235&gt;=$W$7,$W$1,$V$1),IF(AND($N$2&gt;=$T$8,$N$2&lt;$U$8),IF(P235&gt;=$W$8,$W$1,$V$1),IF(AND($N$2&gt;=$T$9,$N$2&lt;$U$9),IF(P235&gt;=$W$9,$W$1,$V$1),""))))))))),"")</f>
        <v>FD</v>
      </c>
      <c r="M235" s="9" t="str">
        <f t="array" ref="M235">IF(E235&lt;&gt;"",IF(AND(E235&lt;&gt;"GR",E235&gt;=40,J235&gt;=30),_xlfn.IFS(Q235&gt;=$AG$2,$AD$19,Q235&gt;=$AG$3,$AC$19,Q235&gt;=$AG$4,$AB$19,Q235&gt;=$AG$5,$AA$19,Q235&gt;=$AG$6,$Z$19,Q235&gt;=$AG$7,$Y$19,Q235&gt;=$AG$8,$X$19,Q235&gt;=$AG$9,$V$19),L235),"")</f>
        <v>FD</v>
      </c>
      <c r="N235" s="9"/>
      <c r="O235" s="9"/>
      <c r="P235" s="9">
        <f t="shared" si="29"/>
        <v>35</v>
      </c>
      <c r="Q235" s="9">
        <f t="shared" si="30"/>
        <v>36</v>
      </c>
      <c r="R235" s="9">
        <f t="shared" si="31"/>
        <v>-1.46</v>
      </c>
    </row>
    <row r="236" spans="1:18" x14ac:dyDescent="0.25">
      <c r="A236" s="3" t="s">
        <v>8</v>
      </c>
      <c r="B236" s="3">
        <v>235</v>
      </c>
      <c r="C236" s="3">
        <v>23</v>
      </c>
      <c r="D236" s="3">
        <v>12</v>
      </c>
      <c r="E236" s="3">
        <v>29</v>
      </c>
      <c r="F236" s="22">
        <f t="shared" si="32"/>
        <v>29</v>
      </c>
      <c r="G236" s="22">
        <f t="shared" si="33"/>
        <v>23</v>
      </c>
      <c r="H236" s="22">
        <f t="shared" si="34"/>
        <v>12</v>
      </c>
      <c r="I236" s="9">
        <f t="shared" si="35"/>
        <v>16.399999999999999</v>
      </c>
      <c r="J236" s="9">
        <f t="shared" si="27"/>
        <v>26.6</v>
      </c>
      <c r="K236" s="10">
        <f t="shared" si="28"/>
        <v>268.95999999999998</v>
      </c>
      <c r="L236" s="9" t="str">
        <f t="array" ref="L236">IF(D236&lt;&gt;"",IF(AND(H236&gt;=40,I236&gt;=30),IF(AND($N$2&gt;=$T$2,$N$2&lt;=$U$2),_xlfn.IFS(P236&gt;=$AD$2,$AD$1,P236&gt;=$AC$2,$AC$1,P236&gt;=$AB$2,$AB$1,P236&gt;=$AA$2,$AA$1,P236&gt;=$Z$2,$Z$1,P236&gt;=$Y$2,$Y$1,P236&gt;=$X$2,$X$1,P236&gt;=$W$2,$W$1,P236&lt;$W$2,$V$1),(IF(AND($N$2&gt;=$T$3,$N$2&lt;$U$3),_xlfn.IFS(P236&gt;=$AD$3,$AD$1,P236&gt;=$AC$3,$AC$1,P236&gt;=$AB$3,$AB$1,P236&gt;=$AA$3,$AA$1,P236&gt;=$Z$3,$Z$1,P236&gt;=$Y$3,$Y$1,P236&gt;=$X$3,$X$1,P236&gt;=$W$3,$W$1,P236&lt;$W$2,$V$1),(IF(AND($N$2&gt;=$T$4,$N$2&lt;$U$4),_xlfn.IFS(P236&gt;=$AD$4,$AD$1,P236&gt;=$AC$4,$AC$1,P236&gt;=$AB$4,$AB$1,P236&gt;=$AA$4,$AA$1,P236&gt;=$Z$4,$Z$1,P236&gt;=$Y$4,$Y$1,P236&gt;=$X$4,$X$1,P236&gt;=$W$4,$W$1,P236&lt;$W$2,$V$1),(IF(AND($N$2&gt;=$T$5,$N$2&lt;$U$5),_xlfn.IFS(P236&gt;=$AD$5,$AD$1,P236&gt;=$AC$5,$AC$1,P236&gt;=$AB$5,$AB$1,P236&gt;=$AA$5,$AA$1,P236&gt;=$Z$5,$Z$1,P236&gt;=$Y$5,$Y$1,P236&gt;=$X$5,$X$1,P236&gt;=$W$5,$W$1,P236&lt;$W$2,$V$1),(IF(AND($N$2&gt;=$T$6,$N$2&lt;$U$6),_xlfn.IFS(P236&gt;=$AD$6,$AD$1,P236&gt;=$AC$6,$AC$1,P236&gt;=$AB$6,$AB$1,P236&gt;=$AA$6,$AA$1,P236&gt;=$Z$6,$Z$1,P236&gt;=$Y$6,$Y$1,P236&gt;=$X$6,$X$1,P236&gt;=$W$6,$W$1,P236&lt;$W$2,$V$1),(IF(AND($N$2&gt;=$T$7,$N$2&lt;$U$7),_xlfn.IFS(P236&gt;=$AD$7,$AD$1,P236&gt;=$AC$7,$AC$1,P236&gt;=$AB$7,$AB$1,P236&gt;=$AA$7,$AA$1,P236&gt;=$Z$7,$Z$1,P236&gt;=$Y$7,$Y$1,P236&gt;=$X$7,$X$1,P236&gt;=$W$7,$W$1,P236&lt;$W$2,$V$1),(IF(AND($N$2&gt;=$T$8,$N$2&lt;$U$8),_xlfn.IFS(P236&gt;=$AD$8,$AD$1,P236&gt;=$AC$8,$AC$1,P236&gt;=$AB$8,$AB$1,P236&gt;=$AA$8,$AA$1,P236&gt;=$Z$8,$Z$1,P236&gt;=$Y$8,$Y$1,P236&gt;=$X$8,$X$1,P236&gt;=$W$8,$W$1,P236&lt;$W$2,$V$1),(IF(AND($N$2&gt;=$T$9,$N$2&lt;$U$9),_xlfn.IFS(P236&gt;=$AD$9,$AD$1,P236&gt;=$AC$9,$AC$1,P236&gt;=$AB$9,$AB$1,P236&gt;=$AA$9,$AA$1,P236&gt;=$Z$9,$Z$1,P236&gt;=$Y$9,$Y$1,P236&gt;=$X$9,$X$1,P236&gt;=$W$9,$W$1),$W$1))))))))))))))),IF(AND($N$2&gt;=$T$2,$N$2&lt;=$U$2),IF(P236&gt;=$W$2,$W$1,$V$1),IF(AND($N$2&gt;=$T$3,$N$2&lt;$U$3),IF(P236&gt;=$W$3,$W$1,$V$1),IF(AND($N$2&gt;=$T$4,$N$2&lt;$U$4),IF(P236&gt;=$W$4,$W$1,$V$1),IF(AND($N$2&gt;=$T$5,$N$2&lt;$U$5),IF(P236&gt;=$W$5,$W$1,$V$1),IF(AND($N$2&gt;=$T$6,$N$2&lt;$U$6),IF(P236&gt;=$W$6,$W$1,$V$1),IF(AND($N$2&gt;=$T$7,$N$2&lt;$U$7),IF(P236&gt;=$W$7,$W$1,$V$1),IF(AND($N$2&gt;=$T$8,$N$2&lt;$U$8),IF(P236&gt;=$W$8,$W$1,$V$1),IF(AND($N$2&gt;=$T$9,$N$2&lt;$U$9),IF(P236&gt;=$W$9,$W$1,$V$1),""))))))))),"")</f>
        <v>FF</v>
      </c>
      <c r="M236" s="9" t="str">
        <f t="array" ref="M236">IF(E236&lt;&gt;"",IF(AND(E236&lt;&gt;"GR",E236&gt;=40,J236&gt;=30),_xlfn.IFS(Q236&gt;=$AG$2,$AD$19,Q236&gt;=$AG$3,$AC$19,Q236&gt;=$AG$4,$AB$19,Q236&gt;=$AG$5,$AA$19,Q236&gt;=$AG$6,$Z$19,Q236&gt;=$AG$7,$Y$19,Q236&gt;=$AG$8,$X$19,Q236&gt;=$AG$9,$V$19),L236),"")</f>
        <v>FF</v>
      </c>
      <c r="N236" s="9"/>
      <c r="O236" s="9"/>
      <c r="P236" s="9">
        <f t="shared" si="29"/>
        <v>29</v>
      </c>
      <c r="Q236" s="9">
        <f t="shared" si="30"/>
        <v>36</v>
      </c>
      <c r="R236" s="9">
        <f t="shared" si="31"/>
        <v>-2.08</v>
      </c>
    </row>
    <row r="237" spans="1:18" x14ac:dyDescent="0.25">
      <c r="A237" s="3" t="s">
        <v>8</v>
      </c>
      <c r="B237" s="3">
        <v>236</v>
      </c>
      <c r="C237" s="3">
        <v>24</v>
      </c>
      <c r="D237" s="3">
        <v>21</v>
      </c>
      <c r="E237" s="3">
        <v>28</v>
      </c>
      <c r="F237" s="22">
        <f t="shared" si="32"/>
        <v>28</v>
      </c>
      <c r="G237" s="22">
        <f t="shared" si="33"/>
        <v>24</v>
      </c>
      <c r="H237" s="22">
        <f t="shared" si="34"/>
        <v>21</v>
      </c>
      <c r="I237" s="9">
        <f t="shared" si="35"/>
        <v>22.200000000000003</v>
      </c>
      <c r="J237" s="9">
        <f t="shared" si="27"/>
        <v>26.4</v>
      </c>
      <c r="K237" s="10">
        <f t="shared" si="28"/>
        <v>492.84000000000015</v>
      </c>
      <c r="L237" s="9" t="str">
        <f t="array" ref="L237">IF(D237&lt;&gt;"",IF(AND(H237&gt;=40,I237&gt;=30),IF(AND($N$2&gt;=$T$2,$N$2&lt;=$U$2),_xlfn.IFS(P237&gt;=$AD$2,$AD$1,P237&gt;=$AC$2,$AC$1,P237&gt;=$AB$2,$AB$1,P237&gt;=$AA$2,$AA$1,P237&gt;=$Z$2,$Z$1,P237&gt;=$Y$2,$Y$1,P237&gt;=$X$2,$X$1,P237&gt;=$W$2,$W$1,P237&lt;$W$2,$V$1),(IF(AND($N$2&gt;=$T$3,$N$2&lt;$U$3),_xlfn.IFS(P237&gt;=$AD$3,$AD$1,P237&gt;=$AC$3,$AC$1,P237&gt;=$AB$3,$AB$1,P237&gt;=$AA$3,$AA$1,P237&gt;=$Z$3,$Z$1,P237&gt;=$Y$3,$Y$1,P237&gt;=$X$3,$X$1,P237&gt;=$W$3,$W$1,P237&lt;$W$2,$V$1),(IF(AND($N$2&gt;=$T$4,$N$2&lt;$U$4),_xlfn.IFS(P237&gt;=$AD$4,$AD$1,P237&gt;=$AC$4,$AC$1,P237&gt;=$AB$4,$AB$1,P237&gt;=$AA$4,$AA$1,P237&gt;=$Z$4,$Z$1,P237&gt;=$Y$4,$Y$1,P237&gt;=$X$4,$X$1,P237&gt;=$W$4,$W$1,P237&lt;$W$2,$V$1),(IF(AND($N$2&gt;=$T$5,$N$2&lt;$U$5),_xlfn.IFS(P237&gt;=$AD$5,$AD$1,P237&gt;=$AC$5,$AC$1,P237&gt;=$AB$5,$AB$1,P237&gt;=$AA$5,$AA$1,P237&gt;=$Z$5,$Z$1,P237&gt;=$Y$5,$Y$1,P237&gt;=$X$5,$X$1,P237&gt;=$W$5,$W$1,P237&lt;$W$2,$V$1),(IF(AND($N$2&gt;=$T$6,$N$2&lt;$U$6),_xlfn.IFS(P237&gt;=$AD$6,$AD$1,P237&gt;=$AC$6,$AC$1,P237&gt;=$AB$6,$AB$1,P237&gt;=$AA$6,$AA$1,P237&gt;=$Z$6,$Z$1,P237&gt;=$Y$6,$Y$1,P237&gt;=$X$6,$X$1,P237&gt;=$W$6,$W$1,P237&lt;$W$2,$V$1),(IF(AND($N$2&gt;=$T$7,$N$2&lt;$U$7),_xlfn.IFS(P237&gt;=$AD$7,$AD$1,P237&gt;=$AC$7,$AC$1,P237&gt;=$AB$7,$AB$1,P237&gt;=$AA$7,$AA$1,P237&gt;=$Z$7,$Z$1,P237&gt;=$Y$7,$Y$1,P237&gt;=$X$7,$X$1,P237&gt;=$W$7,$W$1,P237&lt;$W$2,$V$1),(IF(AND($N$2&gt;=$T$8,$N$2&lt;$U$8),_xlfn.IFS(P237&gt;=$AD$8,$AD$1,P237&gt;=$AC$8,$AC$1,P237&gt;=$AB$8,$AB$1,P237&gt;=$AA$8,$AA$1,P237&gt;=$Z$8,$Z$1,P237&gt;=$Y$8,$Y$1,P237&gt;=$X$8,$X$1,P237&gt;=$W$8,$W$1,P237&lt;$W$2,$V$1),(IF(AND($N$2&gt;=$T$9,$N$2&lt;$U$9),_xlfn.IFS(P237&gt;=$AD$9,$AD$1,P237&gt;=$AC$9,$AC$1,P237&gt;=$AB$9,$AB$1,P237&gt;=$AA$9,$AA$1,P237&gt;=$Z$9,$Z$1,P237&gt;=$Y$9,$Y$1,P237&gt;=$X$9,$X$1,P237&gt;=$W$9,$W$1),$W$1))))))))))))))),IF(AND($N$2&gt;=$T$2,$N$2&lt;=$U$2),IF(P237&gt;=$W$2,$W$1,$V$1),IF(AND($N$2&gt;=$T$3,$N$2&lt;$U$3),IF(P237&gt;=$W$3,$W$1,$V$1),IF(AND($N$2&gt;=$T$4,$N$2&lt;$U$4),IF(P237&gt;=$W$4,$W$1,$V$1),IF(AND($N$2&gt;=$T$5,$N$2&lt;$U$5),IF(P237&gt;=$W$5,$W$1,$V$1),IF(AND($N$2&gt;=$T$6,$N$2&lt;$U$6),IF(P237&gt;=$W$6,$W$1,$V$1),IF(AND($N$2&gt;=$T$7,$N$2&lt;$U$7),IF(P237&gt;=$W$7,$W$1,$V$1),IF(AND($N$2&gt;=$T$8,$N$2&lt;$U$8),IF(P237&gt;=$W$8,$W$1,$V$1),IF(AND($N$2&gt;=$T$9,$N$2&lt;$U$9),IF(P237&gt;=$W$9,$W$1,$V$1),""))))))))),"")</f>
        <v>FF</v>
      </c>
      <c r="M237" s="9" t="str">
        <f t="array" ref="M237">IF(E237&lt;&gt;"",IF(AND(E237&lt;&gt;"GR",E237&gt;=40,J237&gt;=30),_xlfn.IFS(Q237&gt;=$AG$2,$AD$19,Q237&gt;=$AG$3,$AC$19,Q237&gt;=$AG$4,$AB$19,Q237&gt;=$AG$5,$AA$19,Q237&gt;=$AG$6,$Z$19,Q237&gt;=$AG$7,$Y$19,Q237&gt;=$AG$8,$X$19,Q237&gt;=$AG$9,$V$19),L237),"")</f>
        <v>FF</v>
      </c>
      <c r="N237" s="9"/>
      <c r="O237" s="9"/>
      <c r="P237" s="9">
        <f t="shared" si="29"/>
        <v>33</v>
      </c>
      <c r="Q237" s="9">
        <f t="shared" si="30"/>
        <v>36</v>
      </c>
      <c r="R237" s="9">
        <f t="shared" si="31"/>
        <v>-1.68</v>
      </c>
    </row>
    <row r="238" spans="1:18" x14ac:dyDescent="0.25">
      <c r="A238" s="3" t="s">
        <v>8</v>
      </c>
      <c r="B238" s="3">
        <v>237</v>
      </c>
      <c r="C238" s="3">
        <v>16</v>
      </c>
      <c r="D238" s="3">
        <v>15</v>
      </c>
      <c r="E238" s="3">
        <v>32</v>
      </c>
      <c r="F238" s="22">
        <f t="shared" si="32"/>
        <v>32</v>
      </c>
      <c r="G238" s="22">
        <f t="shared" si="33"/>
        <v>16</v>
      </c>
      <c r="H238" s="22">
        <f t="shared" si="34"/>
        <v>15</v>
      </c>
      <c r="I238" s="9">
        <f t="shared" si="35"/>
        <v>15.4</v>
      </c>
      <c r="J238" s="9">
        <f t="shared" si="27"/>
        <v>25.6</v>
      </c>
      <c r="K238" s="10">
        <f t="shared" si="28"/>
        <v>237.16000000000003</v>
      </c>
      <c r="L238" s="9" t="str">
        <f t="array" ref="L238">IF(D238&lt;&gt;"",IF(AND(H238&gt;=40,I238&gt;=30),IF(AND($N$2&gt;=$T$2,$N$2&lt;=$U$2),_xlfn.IFS(P238&gt;=$AD$2,$AD$1,P238&gt;=$AC$2,$AC$1,P238&gt;=$AB$2,$AB$1,P238&gt;=$AA$2,$AA$1,P238&gt;=$Z$2,$Z$1,P238&gt;=$Y$2,$Y$1,P238&gt;=$X$2,$X$1,P238&gt;=$W$2,$W$1,P238&lt;$W$2,$V$1),(IF(AND($N$2&gt;=$T$3,$N$2&lt;$U$3),_xlfn.IFS(P238&gt;=$AD$3,$AD$1,P238&gt;=$AC$3,$AC$1,P238&gt;=$AB$3,$AB$1,P238&gt;=$AA$3,$AA$1,P238&gt;=$Z$3,$Z$1,P238&gt;=$Y$3,$Y$1,P238&gt;=$X$3,$X$1,P238&gt;=$W$3,$W$1,P238&lt;$W$2,$V$1),(IF(AND($N$2&gt;=$T$4,$N$2&lt;$U$4),_xlfn.IFS(P238&gt;=$AD$4,$AD$1,P238&gt;=$AC$4,$AC$1,P238&gt;=$AB$4,$AB$1,P238&gt;=$AA$4,$AA$1,P238&gt;=$Z$4,$Z$1,P238&gt;=$Y$4,$Y$1,P238&gt;=$X$4,$X$1,P238&gt;=$W$4,$W$1,P238&lt;$W$2,$V$1),(IF(AND($N$2&gt;=$T$5,$N$2&lt;$U$5),_xlfn.IFS(P238&gt;=$AD$5,$AD$1,P238&gt;=$AC$5,$AC$1,P238&gt;=$AB$5,$AB$1,P238&gt;=$AA$5,$AA$1,P238&gt;=$Z$5,$Z$1,P238&gt;=$Y$5,$Y$1,P238&gt;=$X$5,$X$1,P238&gt;=$W$5,$W$1,P238&lt;$W$2,$V$1),(IF(AND($N$2&gt;=$T$6,$N$2&lt;$U$6),_xlfn.IFS(P238&gt;=$AD$6,$AD$1,P238&gt;=$AC$6,$AC$1,P238&gt;=$AB$6,$AB$1,P238&gt;=$AA$6,$AA$1,P238&gt;=$Z$6,$Z$1,P238&gt;=$Y$6,$Y$1,P238&gt;=$X$6,$X$1,P238&gt;=$W$6,$W$1,P238&lt;$W$2,$V$1),(IF(AND($N$2&gt;=$T$7,$N$2&lt;$U$7),_xlfn.IFS(P238&gt;=$AD$7,$AD$1,P238&gt;=$AC$7,$AC$1,P238&gt;=$AB$7,$AB$1,P238&gt;=$AA$7,$AA$1,P238&gt;=$Z$7,$Z$1,P238&gt;=$Y$7,$Y$1,P238&gt;=$X$7,$X$1,P238&gt;=$W$7,$W$1,P238&lt;$W$2,$V$1),(IF(AND($N$2&gt;=$T$8,$N$2&lt;$U$8),_xlfn.IFS(P238&gt;=$AD$8,$AD$1,P238&gt;=$AC$8,$AC$1,P238&gt;=$AB$8,$AB$1,P238&gt;=$AA$8,$AA$1,P238&gt;=$Z$8,$Z$1,P238&gt;=$Y$8,$Y$1,P238&gt;=$X$8,$X$1,P238&gt;=$W$8,$W$1,P238&lt;$W$2,$V$1),(IF(AND($N$2&gt;=$T$9,$N$2&lt;$U$9),_xlfn.IFS(P238&gt;=$AD$9,$AD$1,P238&gt;=$AC$9,$AC$1,P238&gt;=$AB$9,$AB$1,P238&gt;=$AA$9,$AA$1,P238&gt;=$Z$9,$Z$1,P238&gt;=$Y$9,$Y$1,P238&gt;=$X$9,$X$1,P238&gt;=$W$9,$W$1),$W$1))))))))))))))),IF(AND($N$2&gt;=$T$2,$N$2&lt;=$U$2),IF(P238&gt;=$W$2,$W$1,$V$1),IF(AND($N$2&gt;=$T$3,$N$2&lt;$U$3),IF(P238&gt;=$W$3,$W$1,$V$1),IF(AND($N$2&gt;=$T$4,$N$2&lt;$U$4),IF(P238&gt;=$W$4,$W$1,$V$1),IF(AND($N$2&gt;=$T$5,$N$2&lt;$U$5),IF(P238&gt;=$W$5,$W$1,$V$1),IF(AND($N$2&gt;=$T$6,$N$2&lt;$U$6),IF(P238&gt;=$W$6,$W$1,$V$1),IF(AND($N$2&gt;=$T$7,$N$2&lt;$U$7),IF(P238&gt;=$W$7,$W$1,$V$1),IF(AND($N$2&gt;=$T$8,$N$2&lt;$U$8),IF(P238&gt;=$W$8,$W$1,$V$1),IF(AND($N$2&gt;=$T$9,$N$2&lt;$U$9),IF(P238&gt;=$W$9,$W$1,$V$1),""))))))))),"")</f>
        <v>FF</v>
      </c>
      <c r="M238" s="9" t="str">
        <f t="array" ref="M238">IF(E238&lt;&gt;"",IF(AND(E238&lt;&gt;"GR",E238&gt;=40,J238&gt;=30),_xlfn.IFS(Q238&gt;=$AG$2,$AD$19,Q238&gt;=$AG$3,$AC$19,Q238&gt;=$AG$4,$AB$19,Q238&gt;=$AG$5,$AA$19,Q238&gt;=$AG$6,$Z$19,Q238&gt;=$AG$7,$Y$19,Q238&gt;=$AG$8,$X$19,Q238&gt;=$AG$9,$V$19),L238),"")</f>
        <v>FF</v>
      </c>
      <c r="N238" s="9"/>
      <c r="O238" s="9"/>
      <c r="P238" s="9">
        <f t="shared" si="29"/>
        <v>29</v>
      </c>
      <c r="Q238" s="9">
        <f t="shared" si="30"/>
        <v>36</v>
      </c>
      <c r="R238" s="9">
        <f t="shared" si="31"/>
        <v>-2.15</v>
      </c>
    </row>
    <row r="239" spans="1:18" x14ac:dyDescent="0.25">
      <c r="A239" s="3" t="s">
        <v>8</v>
      </c>
      <c r="B239" s="3">
        <v>238</v>
      </c>
      <c r="C239" s="3">
        <v>26</v>
      </c>
      <c r="D239" s="3">
        <v>22</v>
      </c>
      <c r="E239" s="3">
        <v>25</v>
      </c>
      <c r="F239" s="22">
        <f t="shared" si="32"/>
        <v>25</v>
      </c>
      <c r="G239" s="22">
        <f t="shared" si="33"/>
        <v>26</v>
      </c>
      <c r="H239" s="22">
        <f t="shared" si="34"/>
        <v>22</v>
      </c>
      <c r="I239" s="9">
        <f t="shared" si="35"/>
        <v>23.6</v>
      </c>
      <c r="J239" s="9">
        <f t="shared" si="27"/>
        <v>25.4</v>
      </c>
      <c r="K239" s="10">
        <f t="shared" si="28"/>
        <v>556.96</v>
      </c>
      <c r="L239" s="9" t="str">
        <f t="array" ref="L239">IF(D239&lt;&gt;"",IF(AND(H239&gt;=40,I239&gt;=30),IF(AND($N$2&gt;=$T$2,$N$2&lt;=$U$2),_xlfn.IFS(P239&gt;=$AD$2,$AD$1,P239&gt;=$AC$2,$AC$1,P239&gt;=$AB$2,$AB$1,P239&gt;=$AA$2,$AA$1,P239&gt;=$Z$2,$Z$1,P239&gt;=$Y$2,$Y$1,P239&gt;=$X$2,$X$1,P239&gt;=$W$2,$W$1,P239&lt;$W$2,$V$1),(IF(AND($N$2&gt;=$T$3,$N$2&lt;$U$3),_xlfn.IFS(P239&gt;=$AD$3,$AD$1,P239&gt;=$AC$3,$AC$1,P239&gt;=$AB$3,$AB$1,P239&gt;=$AA$3,$AA$1,P239&gt;=$Z$3,$Z$1,P239&gt;=$Y$3,$Y$1,P239&gt;=$X$3,$X$1,P239&gt;=$W$3,$W$1,P239&lt;$W$2,$V$1),(IF(AND($N$2&gt;=$T$4,$N$2&lt;$U$4),_xlfn.IFS(P239&gt;=$AD$4,$AD$1,P239&gt;=$AC$4,$AC$1,P239&gt;=$AB$4,$AB$1,P239&gt;=$AA$4,$AA$1,P239&gt;=$Z$4,$Z$1,P239&gt;=$Y$4,$Y$1,P239&gt;=$X$4,$X$1,P239&gt;=$W$4,$W$1,P239&lt;$W$2,$V$1),(IF(AND($N$2&gt;=$T$5,$N$2&lt;$U$5),_xlfn.IFS(P239&gt;=$AD$5,$AD$1,P239&gt;=$AC$5,$AC$1,P239&gt;=$AB$5,$AB$1,P239&gt;=$AA$5,$AA$1,P239&gt;=$Z$5,$Z$1,P239&gt;=$Y$5,$Y$1,P239&gt;=$X$5,$X$1,P239&gt;=$W$5,$W$1,P239&lt;$W$2,$V$1),(IF(AND($N$2&gt;=$T$6,$N$2&lt;$U$6),_xlfn.IFS(P239&gt;=$AD$6,$AD$1,P239&gt;=$AC$6,$AC$1,P239&gt;=$AB$6,$AB$1,P239&gt;=$AA$6,$AA$1,P239&gt;=$Z$6,$Z$1,P239&gt;=$Y$6,$Y$1,P239&gt;=$X$6,$X$1,P239&gt;=$W$6,$W$1,P239&lt;$W$2,$V$1),(IF(AND($N$2&gt;=$T$7,$N$2&lt;$U$7),_xlfn.IFS(P239&gt;=$AD$7,$AD$1,P239&gt;=$AC$7,$AC$1,P239&gt;=$AB$7,$AB$1,P239&gt;=$AA$7,$AA$1,P239&gt;=$Z$7,$Z$1,P239&gt;=$Y$7,$Y$1,P239&gt;=$X$7,$X$1,P239&gt;=$W$7,$W$1,P239&lt;$W$2,$V$1),(IF(AND($N$2&gt;=$T$8,$N$2&lt;$U$8),_xlfn.IFS(P239&gt;=$AD$8,$AD$1,P239&gt;=$AC$8,$AC$1,P239&gt;=$AB$8,$AB$1,P239&gt;=$AA$8,$AA$1,P239&gt;=$Z$8,$Z$1,P239&gt;=$Y$8,$Y$1,P239&gt;=$X$8,$X$1,P239&gt;=$W$8,$W$1,P239&lt;$W$2,$V$1),(IF(AND($N$2&gt;=$T$9,$N$2&lt;$U$9),_xlfn.IFS(P239&gt;=$AD$9,$AD$1,P239&gt;=$AC$9,$AC$1,P239&gt;=$AB$9,$AB$1,P239&gt;=$AA$9,$AA$1,P239&gt;=$Z$9,$Z$1,P239&gt;=$Y$9,$Y$1,P239&gt;=$X$9,$X$1,P239&gt;=$W$9,$W$1),$W$1))))))))))))))),IF(AND($N$2&gt;=$T$2,$N$2&lt;=$U$2),IF(P239&gt;=$W$2,$W$1,$V$1),IF(AND($N$2&gt;=$T$3,$N$2&lt;$U$3),IF(P239&gt;=$W$3,$W$1,$V$1),IF(AND($N$2&gt;=$T$4,$N$2&lt;$U$4),IF(P239&gt;=$W$4,$W$1,$V$1),IF(AND($N$2&gt;=$T$5,$N$2&lt;$U$5),IF(P239&gt;=$W$5,$W$1,$V$1),IF(AND($N$2&gt;=$T$6,$N$2&lt;$U$6),IF(P239&gt;=$W$6,$W$1,$V$1),IF(AND($N$2&gt;=$T$7,$N$2&lt;$U$7),IF(P239&gt;=$W$7,$W$1,$V$1),IF(AND($N$2&gt;=$T$8,$N$2&lt;$U$8),IF(P239&gt;=$W$8,$W$1,$V$1),IF(AND($N$2&gt;=$T$9,$N$2&lt;$U$9),IF(P239&gt;=$W$9,$W$1,$V$1),""))))))))),"")</f>
        <v>FD</v>
      </c>
      <c r="M239" s="9" t="str">
        <f t="array" ref="M239">IF(E239&lt;&gt;"",IF(AND(E239&lt;&gt;"GR",E239&gt;=40,J239&gt;=30),_xlfn.IFS(Q239&gt;=$AG$2,$AD$19,Q239&gt;=$AG$3,$AC$19,Q239&gt;=$AG$4,$AB$19,Q239&gt;=$AG$5,$AA$19,Q239&gt;=$AG$6,$Z$19,Q239&gt;=$AG$7,$Y$19,Q239&gt;=$AG$8,$X$19,Q239&gt;=$AG$9,$V$19),L239),"")</f>
        <v>FD</v>
      </c>
      <c r="N239" s="9"/>
      <c r="O239" s="9"/>
      <c r="P239" s="9">
        <f t="shared" si="29"/>
        <v>34</v>
      </c>
      <c r="Q239" s="9">
        <f t="shared" si="30"/>
        <v>35</v>
      </c>
      <c r="R239" s="9">
        <f t="shared" si="31"/>
        <v>-1.59</v>
      </c>
    </row>
    <row r="240" spans="1:18" x14ac:dyDescent="0.25">
      <c r="A240" s="3" t="s">
        <v>8</v>
      </c>
      <c r="B240" s="3">
        <v>239</v>
      </c>
      <c r="C240" s="3">
        <v>26</v>
      </c>
      <c r="D240" s="3">
        <v>30</v>
      </c>
      <c r="E240" s="3">
        <v>24</v>
      </c>
      <c r="F240" s="22">
        <f t="shared" si="32"/>
        <v>24</v>
      </c>
      <c r="G240" s="22">
        <f t="shared" si="33"/>
        <v>26</v>
      </c>
      <c r="H240" s="22">
        <f t="shared" si="34"/>
        <v>30</v>
      </c>
      <c r="I240" s="9">
        <f t="shared" si="35"/>
        <v>28.4</v>
      </c>
      <c r="J240" s="9">
        <f t="shared" si="27"/>
        <v>24.8</v>
      </c>
      <c r="K240" s="10">
        <f t="shared" si="28"/>
        <v>806.56</v>
      </c>
      <c r="L240" s="9" t="str">
        <f t="array" ref="L240">IF(D240&lt;&gt;"",IF(AND(H240&gt;=40,I240&gt;=30),IF(AND($N$2&gt;=$T$2,$N$2&lt;=$U$2),_xlfn.IFS(P240&gt;=$AD$2,$AD$1,P240&gt;=$AC$2,$AC$1,P240&gt;=$AB$2,$AB$1,P240&gt;=$AA$2,$AA$1,P240&gt;=$Z$2,$Z$1,P240&gt;=$Y$2,$Y$1,P240&gt;=$X$2,$X$1,P240&gt;=$W$2,$W$1,P240&lt;$W$2,$V$1),(IF(AND($N$2&gt;=$T$3,$N$2&lt;$U$3),_xlfn.IFS(P240&gt;=$AD$3,$AD$1,P240&gt;=$AC$3,$AC$1,P240&gt;=$AB$3,$AB$1,P240&gt;=$AA$3,$AA$1,P240&gt;=$Z$3,$Z$1,P240&gt;=$Y$3,$Y$1,P240&gt;=$X$3,$X$1,P240&gt;=$W$3,$W$1,P240&lt;$W$2,$V$1),(IF(AND($N$2&gt;=$T$4,$N$2&lt;$U$4),_xlfn.IFS(P240&gt;=$AD$4,$AD$1,P240&gt;=$AC$4,$AC$1,P240&gt;=$AB$4,$AB$1,P240&gt;=$AA$4,$AA$1,P240&gt;=$Z$4,$Z$1,P240&gt;=$Y$4,$Y$1,P240&gt;=$X$4,$X$1,P240&gt;=$W$4,$W$1,P240&lt;$W$2,$V$1),(IF(AND($N$2&gt;=$T$5,$N$2&lt;$U$5),_xlfn.IFS(P240&gt;=$AD$5,$AD$1,P240&gt;=$AC$5,$AC$1,P240&gt;=$AB$5,$AB$1,P240&gt;=$AA$5,$AA$1,P240&gt;=$Z$5,$Z$1,P240&gt;=$Y$5,$Y$1,P240&gt;=$X$5,$X$1,P240&gt;=$W$5,$W$1,P240&lt;$W$2,$V$1),(IF(AND($N$2&gt;=$T$6,$N$2&lt;$U$6),_xlfn.IFS(P240&gt;=$AD$6,$AD$1,P240&gt;=$AC$6,$AC$1,P240&gt;=$AB$6,$AB$1,P240&gt;=$AA$6,$AA$1,P240&gt;=$Z$6,$Z$1,P240&gt;=$Y$6,$Y$1,P240&gt;=$X$6,$X$1,P240&gt;=$W$6,$W$1,P240&lt;$W$2,$V$1),(IF(AND($N$2&gt;=$T$7,$N$2&lt;$U$7),_xlfn.IFS(P240&gt;=$AD$7,$AD$1,P240&gt;=$AC$7,$AC$1,P240&gt;=$AB$7,$AB$1,P240&gt;=$AA$7,$AA$1,P240&gt;=$Z$7,$Z$1,P240&gt;=$Y$7,$Y$1,P240&gt;=$X$7,$X$1,P240&gt;=$W$7,$W$1,P240&lt;$W$2,$V$1),(IF(AND($N$2&gt;=$T$8,$N$2&lt;$U$8),_xlfn.IFS(P240&gt;=$AD$8,$AD$1,P240&gt;=$AC$8,$AC$1,P240&gt;=$AB$8,$AB$1,P240&gt;=$AA$8,$AA$1,P240&gt;=$Z$8,$Z$1,P240&gt;=$Y$8,$Y$1,P240&gt;=$X$8,$X$1,P240&gt;=$W$8,$W$1,P240&lt;$W$2,$V$1),(IF(AND($N$2&gt;=$T$9,$N$2&lt;$U$9),_xlfn.IFS(P240&gt;=$AD$9,$AD$1,P240&gt;=$AC$9,$AC$1,P240&gt;=$AB$9,$AB$1,P240&gt;=$AA$9,$AA$1,P240&gt;=$Z$9,$Z$1,P240&gt;=$Y$9,$Y$1,P240&gt;=$X$9,$X$1,P240&gt;=$W$9,$W$1),$W$1))))))))))))))),IF(AND($N$2&gt;=$T$2,$N$2&lt;=$U$2),IF(P240&gt;=$W$2,$W$1,$V$1),IF(AND($N$2&gt;=$T$3,$N$2&lt;$U$3),IF(P240&gt;=$W$3,$W$1,$V$1),IF(AND($N$2&gt;=$T$4,$N$2&lt;$U$4),IF(P240&gt;=$W$4,$W$1,$V$1),IF(AND($N$2&gt;=$T$5,$N$2&lt;$U$5),IF(P240&gt;=$W$5,$W$1,$V$1),IF(AND($N$2&gt;=$T$6,$N$2&lt;$U$6),IF(P240&gt;=$W$6,$W$1,$V$1),IF(AND($N$2&gt;=$T$7,$N$2&lt;$U$7),IF(P240&gt;=$W$7,$W$1,$V$1),IF(AND($N$2&gt;=$T$8,$N$2&lt;$U$8),IF(P240&gt;=$W$8,$W$1,$V$1),IF(AND($N$2&gt;=$T$9,$N$2&lt;$U$9),IF(P240&gt;=$W$9,$W$1,$V$1),""))))))))),"")</f>
        <v>FD</v>
      </c>
      <c r="M240" s="9" t="str">
        <f t="array" ref="M240">IF(E240&lt;&gt;"",IF(AND(E240&lt;&gt;"GR",E240&gt;=40,J240&gt;=30),_xlfn.IFS(Q240&gt;=$AG$2,$AD$19,Q240&gt;=$AG$3,$AC$19,Q240&gt;=$AG$4,$AB$19,Q240&gt;=$AG$5,$AA$19,Q240&gt;=$AG$6,$Z$19,Q240&gt;=$AG$7,$Y$19,Q240&gt;=$AG$8,$X$19,Q240&gt;=$AG$9,$V$19),L240),"")</f>
        <v>FD</v>
      </c>
      <c r="N240" s="9"/>
      <c r="O240" s="9"/>
      <c r="P240" s="9">
        <f t="shared" si="29"/>
        <v>37</v>
      </c>
      <c r="Q240" s="9">
        <f t="shared" si="30"/>
        <v>35</v>
      </c>
      <c r="R240" s="9">
        <f t="shared" si="31"/>
        <v>-1.26</v>
      </c>
    </row>
    <row r="241" spans="1:18" x14ac:dyDescent="0.25">
      <c r="A241" s="3" t="s">
        <v>8</v>
      </c>
      <c r="B241" s="3">
        <v>240</v>
      </c>
      <c r="C241" s="3">
        <v>7</v>
      </c>
      <c r="D241" s="3">
        <v>21</v>
      </c>
      <c r="E241" s="3">
        <v>36</v>
      </c>
      <c r="F241" s="22">
        <f t="shared" si="32"/>
        <v>36</v>
      </c>
      <c r="G241" s="22">
        <f t="shared" si="33"/>
        <v>7</v>
      </c>
      <c r="H241" s="22">
        <f t="shared" si="34"/>
        <v>21</v>
      </c>
      <c r="I241" s="9">
        <f t="shared" si="35"/>
        <v>15.4</v>
      </c>
      <c r="J241" s="9">
        <f t="shared" si="27"/>
        <v>24.4</v>
      </c>
      <c r="K241" s="10">
        <f t="shared" si="28"/>
        <v>237.16000000000003</v>
      </c>
      <c r="L241" s="9" t="str">
        <f t="array" ref="L241">IF(D241&lt;&gt;"",IF(AND(H241&gt;=40,I241&gt;=30),IF(AND($N$2&gt;=$T$2,$N$2&lt;=$U$2),_xlfn.IFS(P241&gt;=$AD$2,$AD$1,P241&gt;=$AC$2,$AC$1,P241&gt;=$AB$2,$AB$1,P241&gt;=$AA$2,$AA$1,P241&gt;=$Z$2,$Z$1,P241&gt;=$Y$2,$Y$1,P241&gt;=$X$2,$X$1,P241&gt;=$W$2,$W$1,P241&lt;$W$2,$V$1),(IF(AND($N$2&gt;=$T$3,$N$2&lt;$U$3),_xlfn.IFS(P241&gt;=$AD$3,$AD$1,P241&gt;=$AC$3,$AC$1,P241&gt;=$AB$3,$AB$1,P241&gt;=$AA$3,$AA$1,P241&gt;=$Z$3,$Z$1,P241&gt;=$Y$3,$Y$1,P241&gt;=$X$3,$X$1,P241&gt;=$W$3,$W$1,P241&lt;$W$2,$V$1),(IF(AND($N$2&gt;=$T$4,$N$2&lt;$U$4),_xlfn.IFS(P241&gt;=$AD$4,$AD$1,P241&gt;=$AC$4,$AC$1,P241&gt;=$AB$4,$AB$1,P241&gt;=$AA$4,$AA$1,P241&gt;=$Z$4,$Z$1,P241&gt;=$Y$4,$Y$1,P241&gt;=$X$4,$X$1,P241&gt;=$W$4,$W$1,P241&lt;$W$2,$V$1),(IF(AND($N$2&gt;=$T$5,$N$2&lt;$U$5),_xlfn.IFS(P241&gt;=$AD$5,$AD$1,P241&gt;=$AC$5,$AC$1,P241&gt;=$AB$5,$AB$1,P241&gt;=$AA$5,$AA$1,P241&gt;=$Z$5,$Z$1,P241&gt;=$Y$5,$Y$1,P241&gt;=$X$5,$X$1,P241&gt;=$W$5,$W$1,P241&lt;$W$2,$V$1),(IF(AND($N$2&gt;=$T$6,$N$2&lt;$U$6),_xlfn.IFS(P241&gt;=$AD$6,$AD$1,P241&gt;=$AC$6,$AC$1,P241&gt;=$AB$6,$AB$1,P241&gt;=$AA$6,$AA$1,P241&gt;=$Z$6,$Z$1,P241&gt;=$Y$6,$Y$1,P241&gt;=$X$6,$X$1,P241&gt;=$W$6,$W$1,P241&lt;$W$2,$V$1),(IF(AND($N$2&gt;=$T$7,$N$2&lt;$U$7),_xlfn.IFS(P241&gt;=$AD$7,$AD$1,P241&gt;=$AC$7,$AC$1,P241&gt;=$AB$7,$AB$1,P241&gt;=$AA$7,$AA$1,P241&gt;=$Z$7,$Z$1,P241&gt;=$Y$7,$Y$1,P241&gt;=$X$7,$X$1,P241&gt;=$W$7,$W$1,P241&lt;$W$2,$V$1),(IF(AND($N$2&gt;=$T$8,$N$2&lt;$U$8),_xlfn.IFS(P241&gt;=$AD$8,$AD$1,P241&gt;=$AC$8,$AC$1,P241&gt;=$AB$8,$AB$1,P241&gt;=$AA$8,$AA$1,P241&gt;=$Z$8,$Z$1,P241&gt;=$Y$8,$Y$1,P241&gt;=$X$8,$X$1,P241&gt;=$W$8,$W$1,P241&lt;$W$2,$V$1),(IF(AND($N$2&gt;=$T$9,$N$2&lt;$U$9),_xlfn.IFS(P241&gt;=$AD$9,$AD$1,P241&gt;=$AC$9,$AC$1,P241&gt;=$AB$9,$AB$1,P241&gt;=$AA$9,$AA$1,P241&gt;=$Z$9,$Z$1,P241&gt;=$Y$9,$Y$1,P241&gt;=$X$9,$X$1,P241&gt;=$W$9,$W$1),$W$1))))))))))))))),IF(AND($N$2&gt;=$T$2,$N$2&lt;=$U$2),IF(P241&gt;=$W$2,$W$1,$V$1),IF(AND($N$2&gt;=$T$3,$N$2&lt;$U$3),IF(P241&gt;=$W$3,$W$1,$V$1),IF(AND($N$2&gt;=$T$4,$N$2&lt;$U$4),IF(P241&gt;=$W$4,$W$1,$V$1),IF(AND($N$2&gt;=$T$5,$N$2&lt;$U$5),IF(P241&gt;=$W$5,$W$1,$V$1),IF(AND($N$2&gt;=$T$6,$N$2&lt;$U$6),IF(P241&gt;=$W$6,$W$1,$V$1),IF(AND($N$2&gt;=$T$7,$N$2&lt;$U$7),IF(P241&gt;=$W$7,$W$1,$V$1),IF(AND($N$2&gt;=$T$8,$N$2&lt;$U$8),IF(P241&gt;=$W$8,$W$1,$V$1),IF(AND($N$2&gt;=$T$9,$N$2&lt;$U$9),IF(P241&gt;=$W$9,$W$1,$V$1),""))))))))),"")</f>
        <v>FF</v>
      </c>
      <c r="M241" s="9" t="str">
        <f t="array" ref="M241">IF(E241&lt;&gt;"",IF(AND(E241&lt;&gt;"GR",E241&gt;=40,J241&gt;=30),_xlfn.IFS(Q241&gt;=$AG$2,$AD$19,Q241&gt;=$AG$3,$AC$19,Q241&gt;=$AG$4,$AB$19,Q241&gt;=$AG$5,$AA$19,Q241&gt;=$AG$6,$Z$19,Q241&gt;=$AG$7,$Y$19,Q241&gt;=$AG$8,$X$19,Q241&gt;=$AG$9,$V$19),L241),"")</f>
        <v>FF</v>
      </c>
      <c r="N241" s="9"/>
      <c r="O241" s="9"/>
      <c r="P241" s="9">
        <f t="shared" si="29"/>
        <v>29</v>
      </c>
      <c r="Q241" s="9">
        <f t="shared" si="30"/>
        <v>35</v>
      </c>
      <c r="R241" s="9">
        <f t="shared" si="31"/>
        <v>-2.15</v>
      </c>
    </row>
    <row r="242" spans="1:18" x14ac:dyDescent="0.25">
      <c r="A242" s="3" t="s">
        <v>8</v>
      </c>
      <c r="B242" s="3">
        <v>241</v>
      </c>
      <c r="C242" s="3">
        <v>31</v>
      </c>
      <c r="D242" s="3">
        <v>29</v>
      </c>
      <c r="E242" s="3">
        <v>20</v>
      </c>
      <c r="F242" s="22">
        <f t="shared" si="32"/>
        <v>20</v>
      </c>
      <c r="G242" s="22">
        <f t="shared" si="33"/>
        <v>31</v>
      </c>
      <c r="H242" s="22">
        <f t="shared" si="34"/>
        <v>29</v>
      </c>
      <c r="I242" s="9">
        <f t="shared" si="35"/>
        <v>29.799999999999997</v>
      </c>
      <c r="J242" s="9">
        <f t="shared" si="27"/>
        <v>24.4</v>
      </c>
      <c r="K242" s="10">
        <f t="shared" si="28"/>
        <v>888.03999999999985</v>
      </c>
      <c r="L242" s="9" t="str">
        <f t="array" ref="L242">IF(D242&lt;&gt;"",IF(AND(H242&gt;=40,I242&gt;=30),IF(AND($N$2&gt;=$T$2,$N$2&lt;=$U$2),_xlfn.IFS(P242&gt;=$AD$2,$AD$1,P242&gt;=$AC$2,$AC$1,P242&gt;=$AB$2,$AB$1,P242&gt;=$AA$2,$AA$1,P242&gt;=$Z$2,$Z$1,P242&gt;=$Y$2,$Y$1,P242&gt;=$X$2,$X$1,P242&gt;=$W$2,$W$1,P242&lt;$W$2,$V$1),(IF(AND($N$2&gt;=$T$3,$N$2&lt;$U$3),_xlfn.IFS(P242&gt;=$AD$3,$AD$1,P242&gt;=$AC$3,$AC$1,P242&gt;=$AB$3,$AB$1,P242&gt;=$AA$3,$AA$1,P242&gt;=$Z$3,$Z$1,P242&gt;=$Y$3,$Y$1,P242&gt;=$X$3,$X$1,P242&gt;=$W$3,$W$1,P242&lt;$W$2,$V$1),(IF(AND($N$2&gt;=$T$4,$N$2&lt;$U$4),_xlfn.IFS(P242&gt;=$AD$4,$AD$1,P242&gt;=$AC$4,$AC$1,P242&gt;=$AB$4,$AB$1,P242&gt;=$AA$4,$AA$1,P242&gt;=$Z$4,$Z$1,P242&gt;=$Y$4,$Y$1,P242&gt;=$X$4,$X$1,P242&gt;=$W$4,$W$1,P242&lt;$W$2,$V$1),(IF(AND($N$2&gt;=$T$5,$N$2&lt;$U$5),_xlfn.IFS(P242&gt;=$AD$5,$AD$1,P242&gt;=$AC$5,$AC$1,P242&gt;=$AB$5,$AB$1,P242&gt;=$AA$5,$AA$1,P242&gt;=$Z$5,$Z$1,P242&gt;=$Y$5,$Y$1,P242&gt;=$X$5,$X$1,P242&gt;=$W$5,$W$1,P242&lt;$W$2,$V$1),(IF(AND($N$2&gt;=$T$6,$N$2&lt;$U$6),_xlfn.IFS(P242&gt;=$AD$6,$AD$1,P242&gt;=$AC$6,$AC$1,P242&gt;=$AB$6,$AB$1,P242&gt;=$AA$6,$AA$1,P242&gt;=$Z$6,$Z$1,P242&gt;=$Y$6,$Y$1,P242&gt;=$X$6,$X$1,P242&gt;=$W$6,$W$1,P242&lt;$W$2,$V$1),(IF(AND($N$2&gt;=$T$7,$N$2&lt;$U$7),_xlfn.IFS(P242&gt;=$AD$7,$AD$1,P242&gt;=$AC$7,$AC$1,P242&gt;=$AB$7,$AB$1,P242&gt;=$AA$7,$AA$1,P242&gt;=$Z$7,$Z$1,P242&gt;=$Y$7,$Y$1,P242&gt;=$X$7,$X$1,P242&gt;=$W$7,$W$1,P242&lt;$W$2,$V$1),(IF(AND($N$2&gt;=$T$8,$N$2&lt;$U$8),_xlfn.IFS(P242&gt;=$AD$8,$AD$1,P242&gt;=$AC$8,$AC$1,P242&gt;=$AB$8,$AB$1,P242&gt;=$AA$8,$AA$1,P242&gt;=$Z$8,$Z$1,P242&gt;=$Y$8,$Y$1,P242&gt;=$X$8,$X$1,P242&gt;=$W$8,$W$1,P242&lt;$W$2,$V$1),(IF(AND($N$2&gt;=$T$9,$N$2&lt;$U$9),_xlfn.IFS(P242&gt;=$AD$9,$AD$1,P242&gt;=$AC$9,$AC$1,P242&gt;=$AB$9,$AB$1,P242&gt;=$AA$9,$AA$1,P242&gt;=$Z$9,$Z$1,P242&gt;=$Y$9,$Y$1,P242&gt;=$X$9,$X$1,P242&gt;=$W$9,$W$1),$W$1))))))))))))))),IF(AND($N$2&gt;=$T$2,$N$2&lt;=$U$2),IF(P242&gt;=$W$2,$W$1,$V$1),IF(AND($N$2&gt;=$T$3,$N$2&lt;$U$3),IF(P242&gt;=$W$3,$W$1,$V$1),IF(AND($N$2&gt;=$T$4,$N$2&lt;$U$4),IF(P242&gt;=$W$4,$W$1,$V$1),IF(AND($N$2&gt;=$T$5,$N$2&lt;$U$5),IF(P242&gt;=$W$5,$W$1,$V$1),IF(AND($N$2&gt;=$T$6,$N$2&lt;$U$6),IF(P242&gt;=$W$6,$W$1,$V$1),IF(AND($N$2&gt;=$T$7,$N$2&lt;$U$7),IF(P242&gt;=$W$7,$W$1,$V$1),IF(AND($N$2&gt;=$T$8,$N$2&lt;$U$8),IF(P242&gt;=$W$8,$W$1,$V$1),IF(AND($N$2&gt;=$T$9,$N$2&lt;$U$9),IF(P242&gt;=$W$9,$W$1,$V$1),""))))))))),"")</f>
        <v>FD</v>
      </c>
      <c r="M242" s="9" t="str">
        <f t="array" ref="M242">IF(E242&lt;&gt;"",IF(AND(E242&lt;&gt;"GR",E242&gt;=40,J242&gt;=30),_xlfn.IFS(Q242&gt;=$AG$2,$AD$19,Q242&gt;=$AG$3,$AC$19,Q242&gt;=$AG$4,$AB$19,Q242&gt;=$AG$5,$AA$19,Q242&gt;=$AG$6,$Z$19,Q242&gt;=$AG$7,$Y$19,Q242&gt;=$AG$8,$X$19,Q242&gt;=$AG$9,$V$19),L242),"")</f>
        <v>FD</v>
      </c>
      <c r="N242" s="9"/>
      <c r="O242" s="9"/>
      <c r="P242" s="9">
        <f t="shared" si="29"/>
        <v>38</v>
      </c>
      <c r="Q242" s="9">
        <f t="shared" si="30"/>
        <v>35</v>
      </c>
      <c r="R242" s="9">
        <f t="shared" si="31"/>
        <v>-1.1599999999999999</v>
      </c>
    </row>
    <row r="243" spans="1:18" x14ac:dyDescent="0.25">
      <c r="A243" s="3" t="s">
        <v>8</v>
      </c>
      <c r="B243" s="3">
        <v>242</v>
      </c>
      <c r="C243" s="3">
        <v>14</v>
      </c>
      <c r="D243" s="3">
        <v>20</v>
      </c>
      <c r="E243" s="3">
        <v>31</v>
      </c>
      <c r="F243" s="22">
        <f t="shared" si="32"/>
        <v>31</v>
      </c>
      <c r="G243" s="22">
        <f t="shared" si="33"/>
        <v>14</v>
      </c>
      <c r="H243" s="22">
        <f t="shared" si="34"/>
        <v>20</v>
      </c>
      <c r="I243" s="9">
        <f t="shared" si="35"/>
        <v>17.600000000000001</v>
      </c>
      <c r="J243" s="9">
        <f t="shared" si="27"/>
        <v>24.2</v>
      </c>
      <c r="K243" s="10">
        <f t="shared" si="28"/>
        <v>309.76000000000005</v>
      </c>
      <c r="L243" s="9" t="str">
        <f t="array" ref="L243">IF(D243&lt;&gt;"",IF(AND(H243&gt;=40,I243&gt;=30),IF(AND($N$2&gt;=$T$2,$N$2&lt;=$U$2),_xlfn.IFS(P243&gt;=$AD$2,$AD$1,P243&gt;=$AC$2,$AC$1,P243&gt;=$AB$2,$AB$1,P243&gt;=$AA$2,$AA$1,P243&gt;=$Z$2,$Z$1,P243&gt;=$Y$2,$Y$1,P243&gt;=$X$2,$X$1,P243&gt;=$W$2,$W$1,P243&lt;$W$2,$V$1),(IF(AND($N$2&gt;=$T$3,$N$2&lt;$U$3),_xlfn.IFS(P243&gt;=$AD$3,$AD$1,P243&gt;=$AC$3,$AC$1,P243&gt;=$AB$3,$AB$1,P243&gt;=$AA$3,$AA$1,P243&gt;=$Z$3,$Z$1,P243&gt;=$Y$3,$Y$1,P243&gt;=$X$3,$X$1,P243&gt;=$W$3,$W$1,P243&lt;$W$2,$V$1),(IF(AND($N$2&gt;=$T$4,$N$2&lt;$U$4),_xlfn.IFS(P243&gt;=$AD$4,$AD$1,P243&gt;=$AC$4,$AC$1,P243&gt;=$AB$4,$AB$1,P243&gt;=$AA$4,$AA$1,P243&gt;=$Z$4,$Z$1,P243&gt;=$Y$4,$Y$1,P243&gt;=$X$4,$X$1,P243&gt;=$W$4,$W$1,P243&lt;$W$2,$V$1),(IF(AND($N$2&gt;=$T$5,$N$2&lt;$U$5),_xlfn.IFS(P243&gt;=$AD$5,$AD$1,P243&gt;=$AC$5,$AC$1,P243&gt;=$AB$5,$AB$1,P243&gt;=$AA$5,$AA$1,P243&gt;=$Z$5,$Z$1,P243&gt;=$Y$5,$Y$1,P243&gt;=$X$5,$X$1,P243&gt;=$W$5,$W$1,P243&lt;$W$2,$V$1),(IF(AND($N$2&gt;=$T$6,$N$2&lt;$U$6),_xlfn.IFS(P243&gt;=$AD$6,$AD$1,P243&gt;=$AC$6,$AC$1,P243&gt;=$AB$6,$AB$1,P243&gt;=$AA$6,$AA$1,P243&gt;=$Z$6,$Z$1,P243&gt;=$Y$6,$Y$1,P243&gt;=$X$6,$X$1,P243&gt;=$W$6,$W$1,P243&lt;$W$2,$V$1),(IF(AND($N$2&gt;=$T$7,$N$2&lt;$U$7),_xlfn.IFS(P243&gt;=$AD$7,$AD$1,P243&gt;=$AC$7,$AC$1,P243&gt;=$AB$7,$AB$1,P243&gt;=$AA$7,$AA$1,P243&gt;=$Z$7,$Z$1,P243&gt;=$Y$7,$Y$1,P243&gt;=$X$7,$X$1,P243&gt;=$W$7,$W$1,P243&lt;$W$2,$V$1),(IF(AND($N$2&gt;=$T$8,$N$2&lt;$U$8),_xlfn.IFS(P243&gt;=$AD$8,$AD$1,P243&gt;=$AC$8,$AC$1,P243&gt;=$AB$8,$AB$1,P243&gt;=$AA$8,$AA$1,P243&gt;=$Z$8,$Z$1,P243&gt;=$Y$8,$Y$1,P243&gt;=$X$8,$X$1,P243&gt;=$W$8,$W$1,P243&lt;$W$2,$V$1),(IF(AND($N$2&gt;=$T$9,$N$2&lt;$U$9),_xlfn.IFS(P243&gt;=$AD$9,$AD$1,P243&gt;=$AC$9,$AC$1,P243&gt;=$AB$9,$AB$1,P243&gt;=$AA$9,$AA$1,P243&gt;=$Z$9,$Z$1,P243&gt;=$Y$9,$Y$1,P243&gt;=$X$9,$X$1,P243&gt;=$W$9,$W$1),$W$1))))))))))))))),IF(AND($N$2&gt;=$T$2,$N$2&lt;=$U$2),IF(P243&gt;=$W$2,$W$1,$V$1),IF(AND($N$2&gt;=$T$3,$N$2&lt;$U$3),IF(P243&gt;=$W$3,$W$1,$V$1),IF(AND($N$2&gt;=$T$4,$N$2&lt;$U$4),IF(P243&gt;=$W$4,$W$1,$V$1),IF(AND($N$2&gt;=$T$5,$N$2&lt;$U$5),IF(P243&gt;=$W$5,$W$1,$V$1),IF(AND($N$2&gt;=$T$6,$N$2&lt;$U$6),IF(P243&gt;=$W$6,$W$1,$V$1),IF(AND($N$2&gt;=$T$7,$N$2&lt;$U$7),IF(P243&gt;=$W$7,$W$1,$V$1),IF(AND($N$2&gt;=$T$8,$N$2&lt;$U$8),IF(P243&gt;=$W$8,$W$1,$V$1),IF(AND($N$2&gt;=$T$9,$N$2&lt;$U$9),IF(P243&gt;=$W$9,$W$1,$V$1),""))))))))),"")</f>
        <v>FF</v>
      </c>
      <c r="M243" s="9" t="str">
        <f t="array" ref="M243">IF(E243&lt;&gt;"",IF(AND(E243&lt;&gt;"GR",E243&gt;=40,J243&gt;=30),_xlfn.IFS(Q243&gt;=$AG$2,$AD$19,Q243&gt;=$AG$3,$AC$19,Q243&gt;=$AG$4,$AB$19,Q243&gt;=$AG$5,$AA$19,Q243&gt;=$AG$6,$Z$19,Q243&gt;=$AG$7,$Y$19,Q243&gt;=$AG$8,$X$19,Q243&gt;=$AG$9,$V$19),L243),"")</f>
        <v>FF</v>
      </c>
      <c r="N243" s="9"/>
      <c r="O243" s="9"/>
      <c r="P243" s="9">
        <f t="shared" si="29"/>
        <v>30</v>
      </c>
      <c r="Q243" s="9">
        <f t="shared" si="30"/>
        <v>35</v>
      </c>
      <c r="R243" s="9">
        <f t="shared" si="31"/>
        <v>-2</v>
      </c>
    </row>
    <row r="244" spans="1:18" x14ac:dyDescent="0.25">
      <c r="A244" s="3" t="s">
        <v>8</v>
      </c>
      <c r="B244" s="3">
        <v>243</v>
      </c>
      <c r="C244" s="3">
        <v>14</v>
      </c>
      <c r="D244" s="3">
        <v>34</v>
      </c>
      <c r="E244" s="3">
        <v>27</v>
      </c>
      <c r="F244" s="22">
        <f t="shared" si="32"/>
        <v>27</v>
      </c>
      <c r="G244" s="22">
        <f t="shared" si="33"/>
        <v>14</v>
      </c>
      <c r="H244" s="22">
        <f t="shared" si="34"/>
        <v>34</v>
      </c>
      <c r="I244" s="9">
        <f t="shared" si="35"/>
        <v>26</v>
      </c>
      <c r="J244" s="9">
        <f t="shared" si="27"/>
        <v>21.8</v>
      </c>
      <c r="K244" s="10">
        <f t="shared" si="28"/>
        <v>676</v>
      </c>
      <c r="L244" s="9" t="str">
        <f t="array" ref="L244">IF(D244&lt;&gt;"",IF(AND(H244&gt;=40,I244&gt;=30),IF(AND($N$2&gt;=$T$2,$N$2&lt;=$U$2),_xlfn.IFS(P244&gt;=$AD$2,$AD$1,P244&gt;=$AC$2,$AC$1,P244&gt;=$AB$2,$AB$1,P244&gt;=$AA$2,$AA$1,P244&gt;=$Z$2,$Z$1,P244&gt;=$Y$2,$Y$1,P244&gt;=$X$2,$X$1,P244&gt;=$W$2,$W$1,P244&lt;$W$2,$V$1),(IF(AND($N$2&gt;=$T$3,$N$2&lt;$U$3),_xlfn.IFS(P244&gt;=$AD$3,$AD$1,P244&gt;=$AC$3,$AC$1,P244&gt;=$AB$3,$AB$1,P244&gt;=$AA$3,$AA$1,P244&gt;=$Z$3,$Z$1,P244&gt;=$Y$3,$Y$1,P244&gt;=$X$3,$X$1,P244&gt;=$W$3,$W$1,P244&lt;$W$2,$V$1),(IF(AND($N$2&gt;=$T$4,$N$2&lt;$U$4),_xlfn.IFS(P244&gt;=$AD$4,$AD$1,P244&gt;=$AC$4,$AC$1,P244&gt;=$AB$4,$AB$1,P244&gt;=$AA$4,$AA$1,P244&gt;=$Z$4,$Z$1,P244&gt;=$Y$4,$Y$1,P244&gt;=$X$4,$X$1,P244&gt;=$W$4,$W$1,P244&lt;$W$2,$V$1),(IF(AND($N$2&gt;=$T$5,$N$2&lt;$U$5),_xlfn.IFS(P244&gt;=$AD$5,$AD$1,P244&gt;=$AC$5,$AC$1,P244&gt;=$AB$5,$AB$1,P244&gt;=$AA$5,$AA$1,P244&gt;=$Z$5,$Z$1,P244&gt;=$Y$5,$Y$1,P244&gt;=$X$5,$X$1,P244&gt;=$W$5,$W$1,P244&lt;$W$2,$V$1),(IF(AND($N$2&gt;=$T$6,$N$2&lt;$U$6),_xlfn.IFS(P244&gt;=$AD$6,$AD$1,P244&gt;=$AC$6,$AC$1,P244&gt;=$AB$6,$AB$1,P244&gt;=$AA$6,$AA$1,P244&gt;=$Z$6,$Z$1,P244&gt;=$Y$6,$Y$1,P244&gt;=$X$6,$X$1,P244&gt;=$W$6,$W$1,P244&lt;$W$2,$V$1),(IF(AND($N$2&gt;=$T$7,$N$2&lt;$U$7),_xlfn.IFS(P244&gt;=$AD$7,$AD$1,P244&gt;=$AC$7,$AC$1,P244&gt;=$AB$7,$AB$1,P244&gt;=$AA$7,$AA$1,P244&gt;=$Z$7,$Z$1,P244&gt;=$Y$7,$Y$1,P244&gt;=$X$7,$X$1,P244&gt;=$W$7,$W$1,P244&lt;$W$2,$V$1),(IF(AND($N$2&gt;=$T$8,$N$2&lt;$U$8),_xlfn.IFS(P244&gt;=$AD$8,$AD$1,P244&gt;=$AC$8,$AC$1,P244&gt;=$AB$8,$AB$1,P244&gt;=$AA$8,$AA$1,P244&gt;=$Z$8,$Z$1,P244&gt;=$Y$8,$Y$1,P244&gt;=$X$8,$X$1,P244&gt;=$W$8,$W$1,P244&lt;$W$2,$V$1),(IF(AND($N$2&gt;=$T$9,$N$2&lt;$U$9),_xlfn.IFS(P244&gt;=$AD$9,$AD$1,P244&gt;=$AC$9,$AC$1,P244&gt;=$AB$9,$AB$1,P244&gt;=$AA$9,$AA$1,P244&gt;=$Z$9,$Z$1,P244&gt;=$Y$9,$Y$1,P244&gt;=$X$9,$X$1,P244&gt;=$W$9,$W$1),$W$1))))))))))))))),IF(AND($N$2&gt;=$T$2,$N$2&lt;=$U$2),IF(P244&gt;=$W$2,$W$1,$V$1),IF(AND($N$2&gt;=$T$3,$N$2&lt;$U$3),IF(P244&gt;=$W$3,$W$1,$V$1),IF(AND($N$2&gt;=$T$4,$N$2&lt;$U$4),IF(P244&gt;=$W$4,$W$1,$V$1),IF(AND($N$2&gt;=$T$5,$N$2&lt;$U$5),IF(P244&gt;=$W$5,$W$1,$V$1),IF(AND($N$2&gt;=$T$6,$N$2&lt;$U$6),IF(P244&gt;=$W$6,$W$1,$V$1),IF(AND($N$2&gt;=$T$7,$N$2&lt;$U$7),IF(P244&gt;=$W$7,$W$1,$V$1),IF(AND($N$2&gt;=$T$8,$N$2&lt;$U$8),IF(P244&gt;=$W$8,$W$1,$V$1),IF(AND($N$2&gt;=$T$9,$N$2&lt;$U$9),IF(P244&gt;=$W$9,$W$1,$V$1),""))))))))),"")</f>
        <v>FD</v>
      </c>
      <c r="M244" s="9" t="str">
        <f t="array" ref="M244">IF(E244&lt;&gt;"",IF(AND(E244&lt;&gt;"GR",E244&gt;=40,J244&gt;=30),_xlfn.IFS(Q244&gt;=$AG$2,$AD$19,Q244&gt;=$AG$3,$AC$19,Q244&gt;=$AG$4,$AB$19,Q244&gt;=$AG$5,$AA$19,Q244&gt;=$AG$6,$Z$19,Q244&gt;=$AG$7,$Y$19,Q244&gt;=$AG$8,$X$19,Q244&gt;=$AG$9,$V$19),L244),"")</f>
        <v>FD</v>
      </c>
      <c r="N244" s="9"/>
      <c r="O244" s="9"/>
      <c r="P244" s="9">
        <f t="shared" si="29"/>
        <v>36</v>
      </c>
      <c r="Q244" s="9">
        <f t="shared" si="30"/>
        <v>33</v>
      </c>
      <c r="R244" s="9">
        <f t="shared" si="31"/>
        <v>-1.42</v>
      </c>
    </row>
    <row r="245" spans="1:18" x14ac:dyDescent="0.25">
      <c r="A245" s="3" t="s">
        <v>8</v>
      </c>
      <c r="B245" s="3">
        <v>244</v>
      </c>
      <c r="C245" s="3">
        <v>8</v>
      </c>
      <c r="D245" s="3">
        <v>29</v>
      </c>
      <c r="E245" s="3">
        <v>31</v>
      </c>
      <c r="F245" s="22">
        <f t="shared" si="32"/>
        <v>31</v>
      </c>
      <c r="G245" s="22">
        <f t="shared" si="33"/>
        <v>8</v>
      </c>
      <c r="H245" s="22">
        <f t="shared" si="34"/>
        <v>29</v>
      </c>
      <c r="I245" s="9">
        <f t="shared" si="35"/>
        <v>20.599999999999998</v>
      </c>
      <c r="J245" s="9">
        <f t="shared" si="27"/>
        <v>21.8</v>
      </c>
      <c r="K245" s="10">
        <f t="shared" si="28"/>
        <v>424.3599999999999</v>
      </c>
      <c r="L245" s="9" t="str">
        <f t="array" ref="L245">IF(D245&lt;&gt;"",IF(AND(H245&gt;=40,I245&gt;=30),IF(AND($N$2&gt;=$T$2,$N$2&lt;=$U$2),_xlfn.IFS(P245&gt;=$AD$2,$AD$1,P245&gt;=$AC$2,$AC$1,P245&gt;=$AB$2,$AB$1,P245&gt;=$AA$2,$AA$1,P245&gt;=$Z$2,$Z$1,P245&gt;=$Y$2,$Y$1,P245&gt;=$X$2,$X$1,P245&gt;=$W$2,$W$1,P245&lt;$W$2,$V$1),(IF(AND($N$2&gt;=$T$3,$N$2&lt;$U$3),_xlfn.IFS(P245&gt;=$AD$3,$AD$1,P245&gt;=$AC$3,$AC$1,P245&gt;=$AB$3,$AB$1,P245&gt;=$AA$3,$AA$1,P245&gt;=$Z$3,$Z$1,P245&gt;=$Y$3,$Y$1,P245&gt;=$X$3,$X$1,P245&gt;=$W$3,$W$1,P245&lt;$W$2,$V$1),(IF(AND($N$2&gt;=$T$4,$N$2&lt;$U$4),_xlfn.IFS(P245&gt;=$AD$4,$AD$1,P245&gt;=$AC$4,$AC$1,P245&gt;=$AB$4,$AB$1,P245&gt;=$AA$4,$AA$1,P245&gt;=$Z$4,$Z$1,P245&gt;=$Y$4,$Y$1,P245&gt;=$X$4,$X$1,P245&gt;=$W$4,$W$1,P245&lt;$W$2,$V$1),(IF(AND($N$2&gt;=$T$5,$N$2&lt;$U$5),_xlfn.IFS(P245&gt;=$AD$5,$AD$1,P245&gt;=$AC$5,$AC$1,P245&gt;=$AB$5,$AB$1,P245&gt;=$AA$5,$AA$1,P245&gt;=$Z$5,$Z$1,P245&gt;=$Y$5,$Y$1,P245&gt;=$X$5,$X$1,P245&gt;=$W$5,$W$1,P245&lt;$W$2,$V$1),(IF(AND($N$2&gt;=$T$6,$N$2&lt;$U$6),_xlfn.IFS(P245&gt;=$AD$6,$AD$1,P245&gt;=$AC$6,$AC$1,P245&gt;=$AB$6,$AB$1,P245&gt;=$AA$6,$AA$1,P245&gt;=$Z$6,$Z$1,P245&gt;=$Y$6,$Y$1,P245&gt;=$X$6,$X$1,P245&gt;=$W$6,$W$1,P245&lt;$W$2,$V$1),(IF(AND($N$2&gt;=$T$7,$N$2&lt;$U$7),_xlfn.IFS(P245&gt;=$AD$7,$AD$1,P245&gt;=$AC$7,$AC$1,P245&gt;=$AB$7,$AB$1,P245&gt;=$AA$7,$AA$1,P245&gt;=$Z$7,$Z$1,P245&gt;=$Y$7,$Y$1,P245&gt;=$X$7,$X$1,P245&gt;=$W$7,$W$1,P245&lt;$W$2,$V$1),(IF(AND($N$2&gt;=$T$8,$N$2&lt;$U$8),_xlfn.IFS(P245&gt;=$AD$8,$AD$1,P245&gt;=$AC$8,$AC$1,P245&gt;=$AB$8,$AB$1,P245&gt;=$AA$8,$AA$1,P245&gt;=$Z$8,$Z$1,P245&gt;=$Y$8,$Y$1,P245&gt;=$X$8,$X$1,P245&gt;=$W$8,$W$1,P245&lt;$W$2,$V$1),(IF(AND($N$2&gt;=$T$9,$N$2&lt;$U$9),_xlfn.IFS(P245&gt;=$AD$9,$AD$1,P245&gt;=$AC$9,$AC$1,P245&gt;=$AB$9,$AB$1,P245&gt;=$AA$9,$AA$1,P245&gt;=$Z$9,$Z$1,P245&gt;=$Y$9,$Y$1,P245&gt;=$X$9,$X$1,P245&gt;=$W$9,$W$1),$W$1))))))))))))))),IF(AND($N$2&gt;=$T$2,$N$2&lt;=$U$2),IF(P245&gt;=$W$2,$W$1,$V$1),IF(AND($N$2&gt;=$T$3,$N$2&lt;$U$3),IF(P245&gt;=$W$3,$W$1,$V$1),IF(AND($N$2&gt;=$T$4,$N$2&lt;$U$4),IF(P245&gt;=$W$4,$W$1,$V$1),IF(AND($N$2&gt;=$T$5,$N$2&lt;$U$5),IF(P245&gt;=$W$5,$W$1,$V$1),IF(AND($N$2&gt;=$T$6,$N$2&lt;$U$6),IF(P245&gt;=$W$6,$W$1,$V$1),IF(AND($N$2&gt;=$T$7,$N$2&lt;$U$7),IF(P245&gt;=$W$7,$W$1,$V$1),IF(AND($N$2&gt;=$T$8,$N$2&lt;$U$8),IF(P245&gt;=$W$8,$W$1,$V$1),IF(AND($N$2&gt;=$T$9,$N$2&lt;$U$9),IF(P245&gt;=$W$9,$W$1,$V$1),""))))))))),"")</f>
        <v>FF</v>
      </c>
      <c r="M245" s="9" t="str">
        <f t="array" ref="M245">IF(E245&lt;&gt;"",IF(AND(E245&lt;&gt;"GR",E245&gt;=40,J245&gt;=30),_xlfn.IFS(Q245&gt;=$AG$2,$AD$19,Q245&gt;=$AG$3,$AC$19,Q245&gt;=$AG$4,$AB$19,Q245&gt;=$AG$5,$AA$19,Q245&gt;=$AG$6,$Z$19,Q245&gt;=$AG$7,$Y$19,Q245&gt;=$AG$8,$X$19,Q245&gt;=$AG$9,$V$19),L245),"")</f>
        <v>FF</v>
      </c>
      <c r="N245" s="9"/>
      <c r="O245" s="9"/>
      <c r="P245" s="9">
        <f t="shared" si="29"/>
        <v>32</v>
      </c>
      <c r="Q245" s="9">
        <f t="shared" si="30"/>
        <v>33</v>
      </c>
      <c r="R245" s="9">
        <f t="shared" si="31"/>
        <v>-1.79</v>
      </c>
    </row>
    <row r="246" spans="1:18" x14ac:dyDescent="0.25">
      <c r="A246" s="3" t="s">
        <v>8</v>
      </c>
      <c r="B246" s="3">
        <v>245</v>
      </c>
      <c r="C246" s="3">
        <v>20</v>
      </c>
      <c r="D246" s="3">
        <v>21</v>
      </c>
      <c r="E246" s="3">
        <v>22</v>
      </c>
      <c r="F246" s="22">
        <f t="shared" si="32"/>
        <v>22</v>
      </c>
      <c r="G246" s="22">
        <f t="shared" si="33"/>
        <v>20</v>
      </c>
      <c r="H246" s="22">
        <f t="shared" si="34"/>
        <v>21</v>
      </c>
      <c r="I246" s="9">
        <f t="shared" si="35"/>
        <v>20.6</v>
      </c>
      <c r="J246" s="9">
        <f t="shared" si="27"/>
        <v>21.2</v>
      </c>
      <c r="K246" s="10">
        <f t="shared" si="28"/>
        <v>424.36000000000007</v>
      </c>
      <c r="L246" s="9" t="str">
        <f t="array" ref="L246">IF(D246&lt;&gt;"",IF(AND(H246&gt;=40,I246&gt;=30),IF(AND($N$2&gt;=$T$2,$N$2&lt;=$U$2),_xlfn.IFS(P246&gt;=$AD$2,$AD$1,P246&gt;=$AC$2,$AC$1,P246&gt;=$AB$2,$AB$1,P246&gt;=$AA$2,$AA$1,P246&gt;=$Z$2,$Z$1,P246&gt;=$Y$2,$Y$1,P246&gt;=$X$2,$X$1,P246&gt;=$W$2,$W$1,P246&lt;$W$2,$V$1),(IF(AND($N$2&gt;=$T$3,$N$2&lt;$U$3),_xlfn.IFS(P246&gt;=$AD$3,$AD$1,P246&gt;=$AC$3,$AC$1,P246&gt;=$AB$3,$AB$1,P246&gt;=$AA$3,$AA$1,P246&gt;=$Z$3,$Z$1,P246&gt;=$Y$3,$Y$1,P246&gt;=$X$3,$X$1,P246&gt;=$W$3,$W$1,P246&lt;$W$2,$V$1),(IF(AND($N$2&gt;=$T$4,$N$2&lt;$U$4),_xlfn.IFS(P246&gt;=$AD$4,$AD$1,P246&gt;=$AC$4,$AC$1,P246&gt;=$AB$4,$AB$1,P246&gt;=$AA$4,$AA$1,P246&gt;=$Z$4,$Z$1,P246&gt;=$Y$4,$Y$1,P246&gt;=$X$4,$X$1,P246&gt;=$W$4,$W$1,P246&lt;$W$2,$V$1),(IF(AND($N$2&gt;=$T$5,$N$2&lt;$U$5),_xlfn.IFS(P246&gt;=$AD$5,$AD$1,P246&gt;=$AC$5,$AC$1,P246&gt;=$AB$5,$AB$1,P246&gt;=$AA$5,$AA$1,P246&gt;=$Z$5,$Z$1,P246&gt;=$Y$5,$Y$1,P246&gt;=$X$5,$X$1,P246&gt;=$W$5,$W$1,P246&lt;$W$2,$V$1),(IF(AND($N$2&gt;=$T$6,$N$2&lt;$U$6),_xlfn.IFS(P246&gt;=$AD$6,$AD$1,P246&gt;=$AC$6,$AC$1,P246&gt;=$AB$6,$AB$1,P246&gt;=$AA$6,$AA$1,P246&gt;=$Z$6,$Z$1,P246&gt;=$Y$6,$Y$1,P246&gt;=$X$6,$X$1,P246&gt;=$W$6,$W$1,P246&lt;$W$2,$V$1),(IF(AND($N$2&gt;=$T$7,$N$2&lt;$U$7),_xlfn.IFS(P246&gt;=$AD$7,$AD$1,P246&gt;=$AC$7,$AC$1,P246&gt;=$AB$7,$AB$1,P246&gt;=$AA$7,$AA$1,P246&gt;=$Z$7,$Z$1,P246&gt;=$Y$7,$Y$1,P246&gt;=$X$7,$X$1,P246&gt;=$W$7,$W$1,P246&lt;$W$2,$V$1),(IF(AND($N$2&gt;=$T$8,$N$2&lt;$U$8),_xlfn.IFS(P246&gt;=$AD$8,$AD$1,P246&gt;=$AC$8,$AC$1,P246&gt;=$AB$8,$AB$1,P246&gt;=$AA$8,$AA$1,P246&gt;=$Z$8,$Z$1,P246&gt;=$Y$8,$Y$1,P246&gt;=$X$8,$X$1,P246&gt;=$W$8,$W$1,P246&lt;$W$2,$V$1),(IF(AND($N$2&gt;=$T$9,$N$2&lt;$U$9),_xlfn.IFS(P246&gt;=$AD$9,$AD$1,P246&gt;=$AC$9,$AC$1,P246&gt;=$AB$9,$AB$1,P246&gt;=$AA$9,$AA$1,P246&gt;=$Z$9,$Z$1,P246&gt;=$Y$9,$Y$1,P246&gt;=$X$9,$X$1,P246&gt;=$W$9,$W$1),$W$1))))))))))))))),IF(AND($N$2&gt;=$T$2,$N$2&lt;=$U$2),IF(P246&gt;=$W$2,$W$1,$V$1),IF(AND($N$2&gt;=$T$3,$N$2&lt;$U$3),IF(P246&gt;=$W$3,$W$1,$V$1),IF(AND($N$2&gt;=$T$4,$N$2&lt;$U$4),IF(P246&gt;=$W$4,$W$1,$V$1),IF(AND($N$2&gt;=$T$5,$N$2&lt;$U$5),IF(P246&gt;=$W$5,$W$1,$V$1),IF(AND($N$2&gt;=$T$6,$N$2&lt;$U$6),IF(P246&gt;=$W$6,$W$1,$V$1),IF(AND($N$2&gt;=$T$7,$N$2&lt;$U$7),IF(P246&gt;=$W$7,$W$1,$V$1),IF(AND($N$2&gt;=$T$8,$N$2&lt;$U$8),IF(P246&gt;=$W$8,$W$1,$V$1),IF(AND($N$2&gt;=$T$9,$N$2&lt;$U$9),IF(P246&gt;=$W$9,$W$1,$V$1),""))))))))),"")</f>
        <v>FF</v>
      </c>
      <c r="M246" s="9" t="str">
        <f t="array" ref="M246">IF(E246&lt;&gt;"",IF(AND(E246&lt;&gt;"GR",E246&gt;=40,J246&gt;=30),_xlfn.IFS(Q246&gt;=$AG$2,$AD$19,Q246&gt;=$AG$3,$AC$19,Q246&gt;=$AG$4,$AB$19,Q246&gt;=$AG$5,$AA$19,Q246&gt;=$AG$6,$Z$19,Q246&gt;=$AG$7,$Y$19,Q246&gt;=$AG$8,$X$19,Q246&gt;=$AG$9,$V$19),L246),"")</f>
        <v>FF</v>
      </c>
      <c r="N246" s="9"/>
      <c r="O246" s="9"/>
      <c r="P246" s="9">
        <f t="shared" si="29"/>
        <v>32</v>
      </c>
      <c r="Q246" s="9">
        <f t="shared" si="30"/>
        <v>32</v>
      </c>
      <c r="R246" s="9">
        <f t="shared" si="31"/>
        <v>-1.79</v>
      </c>
    </row>
    <row r="247" spans="1:18" x14ac:dyDescent="0.25">
      <c r="A247" s="3" t="s">
        <v>8</v>
      </c>
      <c r="B247" s="3">
        <v>246</v>
      </c>
      <c r="C247" s="3">
        <v>21</v>
      </c>
      <c r="D247" s="3">
        <v>26</v>
      </c>
      <c r="E247" s="3">
        <v>21</v>
      </c>
      <c r="F247" s="22">
        <f t="shared" si="32"/>
        <v>21</v>
      </c>
      <c r="G247" s="22">
        <f t="shared" si="33"/>
        <v>21</v>
      </c>
      <c r="H247" s="22">
        <f t="shared" si="34"/>
        <v>26</v>
      </c>
      <c r="I247" s="9">
        <f t="shared" si="35"/>
        <v>24</v>
      </c>
      <c r="J247" s="9">
        <f t="shared" si="27"/>
        <v>21</v>
      </c>
      <c r="K247" s="10">
        <f t="shared" si="28"/>
        <v>576</v>
      </c>
      <c r="L247" s="9" t="str">
        <f t="array" ref="L247">IF(D247&lt;&gt;"",IF(AND(H247&gt;=40,I247&gt;=30),IF(AND($N$2&gt;=$T$2,$N$2&lt;=$U$2),_xlfn.IFS(P247&gt;=$AD$2,$AD$1,P247&gt;=$AC$2,$AC$1,P247&gt;=$AB$2,$AB$1,P247&gt;=$AA$2,$AA$1,P247&gt;=$Z$2,$Z$1,P247&gt;=$Y$2,$Y$1,P247&gt;=$X$2,$X$1,P247&gt;=$W$2,$W$1,P247&lt;$W$2,$V$1),(IF(AND($N$2&gt;=$T$3,$N$2&lt;$U$3),_xlfn.IFS(P247&gt;=$AD$3,$AD$1,P247&gt;=$AC$3,$AC$1,P247&gt;=$AB$3,$AB$1,P247&gt;=$AA$3,$AA$1,P247&gt;=$Z$3,$Z$1,P247&gt;=$Y$3,$Y$1,P247&gt;=$X$3,$X$1,P247&gt;=$W$3,$W$1,P247&lt;$W$2,$V$1),(IF(AND($N$2&gt;=$T$4,$N$2&lt;$U$4),_xlfn.IFS(P247&gt;=$AD$4,$AD$1,P247&gt;=$AC$4,$AC$1,P247&gt;=$AB$4,$AB$1,P247&gt;=$AA$4,$AA$1,P247&gt;=$Z$4,$Z$1,P247&gt;=$Y$4,$Y$1,P247&gt;=$X$4,$X$1,P247&gt;=$W$4,$W$1,P247&lt;$W$2,$V$1),(IF(AND($N$2&gt;=$T$5,$N$2&lt;$U$5),_xlfn.IFS(P247&gt;=$AD$5,$AD$1,P247&gt;=$AC$5,$AC$1,P247&gt;=$AB$5,$AB$1,P247&gt;=$AA$5,$AA$1,P247&gt;=$Z$5,$Z$1,P247&gt;=$Y$5,$Y$1,P247&gt;=$X$5,$X$1,P247&gt;=$W$5,$W$1,P247&lt;$W$2,$V$1),(IF(AND($N$2&gt;=$T$6,$N$2&lt;$U$6),_xlfn.IFS(P247&gt;=$AD$6,$AD$1,P247&gt;=$AC$6,$AC$1,P247&gt;=$AB$6,$AB$1,P247&gt;=$AA$6,$AA$1,P247&gt;=$Z$6,$Z$1,P247&gt;=$Y$6,$Y$1,P247&gt;=$X$6,$X$1,P247&gt;=$W$6,$W$1,P247&lt;$W$2,$V$1),(IF(AND($N$2&gt;=$T$7,$N$2&lt;$U$7),_xlfn.IFS(P247&gt;=$AD$7,$AD$1,P247&gt;=$AC$7,$AC$1,P247&gt;=$AB$7,$AB$1,P247&gt;=$AA$7,$AA$1,P247&gt;=$Z$7,$Z$1,P247&gt;=$Y$7,$Y$1,P247&gt;=$X$7,$X$1,P247&gt;=$W$7,$W$1,P247&lt;$W$2,$V$1),(IF(AND($N$2&gt;=$T$8,$N$2&lt;$U$8),_xlfn.IFS(P247&gt;=$AD$8,$AD$1,P247&gt;=$AC$8,$AC$1,P247&gt;=$AB$8,$AB$1,P247&gt;=$AA$8,$AA$1,P247&gt;=$Z$8,$Z$1,P247&gt;=$Y$8,$Y$1,P247&gt;=$X$8,$X$1,P247&gt;=$W$8,$W$1,P247&lt;$W$2,$V$1),(IF(AND($N$2&gt;=$T$9,$N$2&lt;$U$9),_xlfn.IFS(P247&gt;=$AD$9,$AD$1,P247&gt;=$AC$9,$AC$1,P247&gt;=$AB$9,$AB$1,P247&gt;=$AA$9,$AA$1,P247&gt;=$Z$9,$Z$1,P247&gt;=$Y$9,$Y$1,P247&gt;=$X$9,$X$1,P247&gt;=$W$9,$W$1),$W$1))))))))))))))),IF(AND($N$2&gt;=$T$2,$N$2&lt;=$U$2),IF(P247&gt;=$W$2,$W$1,$V$1),IF(AND($N$2&gt;=$T$3,$N$2&lt;$U$3),IF(P247&gt;=$W$3,$W$1,$V$1),IF(AND($N$2&gt;=$T$4,$N$2&lt;$U$4),IF(P247&gt;=$W$4,$W$1,$V$1),IF(AND($N$2&gt;=$T$5,$N$2&lt;$U$5),IF(P247&gt;=$W$5,$W$1,$V$1),IF(AND($N$2&gt;=$T$6,$N$2&lt;$U$6),IF(P247&gt;=$W$6,$W$1,$V$1),IF(AND($N$2&gt;=$T$7,$N$2&lt;$U$7),IF(P247&gt;=$W$7,$W$1,$V$1),IF(AND($N$2&gt;=$T$8,$N$2&lt;$U$8),IF(P247&gt;=$W$8,$W$1,$V$1),IF(AND($N$2&gt;=$T$9,$N$2&lt;$U$9),IF(P247&gt;=$W$9,$W$1,$V$1),""))))))))),"")</f>
        <v>FD</v>
      </c>
      <c r="M247" s="9" t="str">
        <f t="array" ref="M247">IF(E247&lt;&gt;"",IF(AND(E247&lt;&gt;"GR",E247&gt;=40,J247&gt;=30),_xlfn.IFS(Q247&gt;=$AG$2,$AD$19,Q247&gt;=$AG$3,$AC$19,Q247&gt;=$AG$4,$AB$19,Q247&gt;=$AG$5,$AA$19,Q247&gt;=$AG$6,$Z$19,Q247&gt;=$AG$7,$Y$19,Q247&gt;=$AG$8,$X$19,Q247&gt;=$AG$9,$V$19),L247),"")</f>
        <v>FD</v>
      </c>
      <c r="N247" s="9"/>
      <c r="O247" s="9"/>
      <c r="P247" s="9">
        <f t="shared" si="29"/>
        <v>34</v>
      </c>
      <c r="Q247" s="9">
        <f t="shared" si="30"/>
        <v>32</v>
      </c>
      <c r="R247" s="9">
        <f t="shared" si="31"/>
        <v>-1.56</v>
      </c>
    </row>
    <row r="248" spans="1:18" x14ac:dyDescent="0.25">
      <c r="A248" s="3" t="s">
        <v>8</v>
      </c>
      <c r="B248" s="3">
        <v>247</v>
      </c>
      <c r="C248" s="3">
        <v>19</v>
      </c>
      <c r="D248" s="3">
        <v>22</v>
      </c>
      <c r="E248" s="3" t="s">
        <v>34</v>
      </c>
      <c r="F248" s="22">
        <f t="shared" si="32"/>
        <v>22</v>
      </c>
      <c r="G248" s="22">
        <f t="shared" si="33"/>
        <v>19</v>
      </c>
      <c r="H248" s="22">
        <f t="shared" si="34"/>
        <v>22</v>
      </c>
      <c r="I248" s="9">
        <f t="shared" si="35"/>
        <v>20.8</v>
      </c>
      <c r="J248" s="9">
        <f t="shared" si="27"/>
        <v>20.8</v>
      </c>
      <c r="K248" s="10">
        <f t="shared" si="28"/>
        <v>432.64000000000004</v>
      </c>
      <c r="L248" s="9" t="str">
        <f t="array" ref="L248">IF(D248&lt;&gt;"",IF(AND(H248&gt;=40,I248&gt;=30),IF(AND($N$2&gt;=$T$2,$N$2&lt;=$U$2),_xlfn.IFS(P248&gt;=$AD$2,$AD$1,P248&gt;=$AC$2,$AC$1,P248&gt;=$AB$2,$AB$1,P248&gt;=$AA$2,$AA$1,P248&gt;=$Z$2,$Z$1,P248&gt;=$Y$2,$Y$1,P248&gt;=$X$2,$X$1,P248&gt;=$W$2,$W$1,P248&lt;$W$2,$V$1),(IF(AND($N$2&gt;=$T$3,$N$2&lt;$U$3),_xlfn.IFS(P248&gt;=$AD$3,$AD$1,P248&gt;=$AC$3,$AC$1,P248&gt;=$AB$3,$AB$1,P248&gt;=$AA$3,$AA$1,P248&gt;=$Z$3,$Z$1,P248&gt;=$Y$3,$Y$1,P248&gt;=$X$3,$X$1,P248&gt;=$W$3,$W$1,P248&lt;$W$2,$V$1),(IF(AND($N$2&gt;=$T$4,$N$2&lt;$U$4),_xlfn.IFS(P248&gt;=$AD$4,$AD$1,P248&gt;=$AC$4,$AC$1,P248&gt;=$AB$4,$AB$1,P248&gt;=$AA$4,$AA$1,P248&gt;=$Z$4,$Z$1,P248&gt;=$Y$4,$Y$1,P248&gt;=$X$4,$X$1,P248&gt;=$W$4,$W$1,P248&lt;$W$2,$V$1),(IF(AND($N$2&gt;=$T$5,$N$2&lt;$U$5),_xlfn.IFS(P248&gt;=$AD$5,$AD$1,P248&gt;=$AC$5,$AC$1,P248&gt;=$AB$5,$AB$1,P248&gt;=$AA$5,$AA$1,P248&gt;=$Z$5,$Z$1,P248&gt;=$Y$5,$Y$1,P248&gt;=$X$5,$X$1,P248&gt;=$W$5,$W$1,P248&lt;$W$2,$V$1),(IF(AND($N$2&gt;=$T$6,$N$2&lt;$U$6),_xlfn.IFS(P248&gt;=$AD$6,$AD$1,P248&gt;=$AC$6,$AC$1,P248&gt;=$AB$6,$AB$1,P248&gt;=$AA$6,$AA$1,P248&gt;=$Z$6,$Z$1,P248&gt;=$Y$6,$Y$1,P248&gt;=$X$6,$X$1,P248&gt;=$W$6,$W$1,P248&lt;$W$2,$V$1),(IF(AND($N$2&gt;=$T$7,$N$2&lt;$U$7),_xlfn.IFS(P248&gt;=$AD$7,$AD$1,P248&gt;=$AC$7,$AC$1,P248&gt;=$AB$7,$AB$1,P248&gt;=$AA$7,$AA$1,P248&gt;=$Z$7,$Z$1,P248&gt;=$Y$7,$Y$1,P248&gt;=$X$7,$X$1,P248&gt;=$W$7,$W$1,P248&lt;$W$2,$V$1),(IF(AND($N$2&gt;=$T$8,$N$2&lt;$U$8),_xlfn.IFS(P248&gt;=$AD$8,$AD$1,P248&gt;=$AC$8,$AC$1,P248&gt;=$AB$8,$AB$1,P248&gt;=$AA$8,$AA$1,P248&gt;=$Z$8,$Z$1,P248&gt;=$Y$8,$Y$1,P248&gt;=$X$8,$X$1,P248&gt;=$W$8,$W$1,P248&lt;$W$2,$V$1),(IF(AND($N$2&gt;=$T$9,$N$2&lt;$U$9),_xlfn.IFS(P248&gt;=$AD$9,$AD$1,P248&gt;=$AC$9,$AC$1,P248&gt;=$AB$9,$AB$1,P248&gt;=$AA$9,$AA$1,P248&gt;=$Z$9,$Z$1,P248&gt;=$Y$9,$Y$1,P248&gt;=$X$9,$X$1,P248&gt;=$W$9,$W$1),$W$1))))))))))))))),IF(AND($N$2&gt;=$T$2,$N$2&lt;=$U$2),IF(P248&gt;=$W$2,$W$1,$V$1),IF(AND($N$2&gt;=$T$3,$N$2&lt;$U$3),IF(P248&gt;=$W$3,$W$1,$V$1),IF(AND($N$2&gt;=$T$4,$N$2&lt;$U$4),IF(P248&gt;=$W$4,$W$1,$V$1),IF(AND($N$2&gt;=$T$5,$N$2&lt;$U$5),IF(P248&gt;=$W$5,$W$1,$V$1),IF(AND($N$2&gt;=$T$6,$N$2&lt;$U$6),IF(P248&gt;=$W$6,$W$1,$V$1),IF(AND($N$2&gt;=$T$7,$N$2&lt;$U$7),IF(P248&gt;=$W$7,$W$1,$V$1),IF(AND($N$2&gt;=$T$8,$N$2&lt;$U$8),IF(P248&gt;=$W$8,$W$1,$V$1),IF(AND($N$2&gt;=$T$9,$N$2&lt;$U$9),IF(P248&gt;=$W$9,$W$1,$V$1),""))))))))),"")</f>
        <v>FF</v>
      </c>
      <c r="M248" s="9" t="str">
        <f t="array" ref="M248">IF(E248&lt;&gt;"",IF(AND(E248&lt;&gt;"GR",E248&gt;=40,J248&gt;=30),_xlfn.IFS(Q248&gt;=$AG$2,$AD$19,Q248&gt;=$AG$3,$AC$19,Q248&gt;=$AG$4,$AB$19,Q248&gt;=$AG$5,$AA$19,Q248&gt;=$AG$6,$Z$19,Q248&gt;=$AG$7,$Y$19,Q248&gt;=$AG$8,$X$19,Q248&gt;=$AG$9,$V$19),L248),"")</f>
        <v>FF</v>
      </c>
      <c r="N248" s="9"/>
      <c r="O248" s="9"/>
      <c r="P248" s="9">
        <f t="shared" si="29"/>
        <v>32</v>
      </c>
      <c r="Q248" s="9">
        <f t="shared" si="30"/>
        <v>32</v>
      </c>
      <c r="R248" s="9">
        <f t="shared" si="31"/>
        <v>-1.78</v>
      </c>
    </row>
    <row r="249" spans="1:18" x14ac:dyDescent="0.25">
      <c r="A249" s="3" t="s">
        <v>8</v>
      </c>
      <c r="B249" s="3">
        <v>248</v>
      </c>
      <c r="C249" s="3">
        <v>3</v>
      </c>
      <c r="D249" s="3">
        <v>6</v>
      </c>
      <c r="E249" s="3">
        <v>32</v>
      </c>
      <c r="F249" s="22">
        <f t="shared" si="32"/>
        <v>32</v>
      </c>
      <c r="G249" s="22">
        <f t="shared" si="33"/>
        <v>3</v>
      </c>
      <c r="H249" s="22">
        <f t="shared" si="34"/>
        <v>6</v>
      </c>
      <c r="I249" s="9">
        <f t="shared" si="35"/>
        <v>4.8</v>
      </c>
      <c r="J249" s="9">
        <f t="shared" si="27"/>
        <v>20.399999999999999</v>
      </c>
      <c r="K249" s="10">
        <f t="shared" si="28"/>
        <v>23.04</v>
      </c>
      <c r="L249" s="9" t="str">
        <f t="array" ref="L249">IF(D249&lt;&gt;"",IF(AND(H249&gt;=40,I249&gt;=30),IF(AND($N$2&gt;=$T$2,$N$2&lt;=$U$2),_xlfn.IFS(P249&gt;=$AD$2,$AD$1,P249&gt;=$AC$2,$AC$1,P249&gt;=$AB$2,$AB$1,P249&gt;=$AA$2,$AA$1,P249&gt;=$Z$2,$Z$1,P249&gt;=$Y$2,$Y$1,P249&gt;=$X$2,$X$1,P249&gt;=$W$2,$W$1,P249&lt;$W$2,$V$1),(IF(AND($N$2&gt;=$T$3,$N$2&lt;$U$3),_xlfn.IFS(P249&gt;=$AD$3,$AD$1,P249&gt;=$AC$3,$AC$1,P249&gt;=$AB$3,$AB$1,P249&gt;=$AA$3,$AA$1,P249&gt;=$Z$3,$Z$1,P249&gt;=$Y$3,$Y$1,P249&gt;=$X$3,$X$1,P249&gt;=$W$3,$W$1,P249&lt;$W$2,$V$1),(IF(AND($N$2&gt;=$T$4,$N$2&lt;$U$4),_xlfn.IFS(P249&gt;=$AD$4,$AD$1,P249&gt;=$AC$4,$AC$1,P249&gt;=$AB$4,$AB$1,P249&gt;=$AA$4,$AA$1,P249&gt;=$Z$4,$Z$1,P249&gt;=$Y$4,$Y$1,P249&gt;=$X$4,$X$1,P249&gt;=$W$4,$W$1,P249&lt;$W$2,$V$1),(IF(AND($N$2&gt;=$T$5,$N$2&lt;$U$5),_xlfn.IFS(P249&gt;=$AD$5,$AD$1,P249&gt;=$AC$5,$AC$1,P249&gt;=$AB$5,$AB$1,P249&gt;=$AA$5,$AA$1,P249&gt;=$Z$5,$Z$1,P249&gt;=$Y$5,$Y$1,P249&gt;=$X$5,$X$1,P249&gt;=$W$5,$W$1,P249&lt;$W$2,$V$1),(IF(AND($N$2&gt;=$T$6,$N$2&lt;$U$6),_xlfn.IFS(P249&gt;=$AD$6,$AD$1,P249&gt;=$AC$6,$AC$1,P249&gt;=$AB$6,$AB$1,P249&gt;=$AA$6,$AA$1,P249&gt;=$Z$6,$Z$1,P249&gt;=$Y$6,$Y$1,P249&gt;=$X$6,$X$1,P249&gt;=$W$6,$W$1,P249&lt;$W$2,$V$1),(IF(AND($N$2&gt;=$T$7,$N$2&lt;$U$7),_xlfn.IFS(P249&gt;=$AD$7,$AD$1,P249&gt;=$AC$7,$AC$1,P249&gt;=$AB$7,$AB$1,P249&gt;=$AA$7,$AA$1,P249&gt;=$Z$7,$Z$1,P249&gt;=$Y$7,$Y$1,P249&gt;=$X$7,$X$1,P249&gt;=$W$7,$W$1,P249&lt;$W$2,$V$1),(IF(AND($N$2&gt;=$T$8,$N$2&lt;$U$8),_xlfn.IFS(P249&gt;=$AD$8,$AD$1,P249&gt;=$AC$8,$AC$1,P249&gt;=$AB$8,$AB$1,P249&gt;=$AA$8,$AA$1,P249&gt;=$Z$8,$Z$1,P249&gt;=$Y$8,$Y$1,P249&gt;=$X$8,$X$1,P249&gt;=$W$8,$W$1,P249&lt;$W$2,$V$1),(IF(AND($N$2&gt;=$T$9,$N$2&lt;$U$9),_xlfn.IFS(P249&gt;=$AD$9,$AD$1,P249&gt;=$AC$9,$AC$1,P249&gt;=$AB$9,$AB$1,P249&gt;=$AA$9,$AA$1,P249&gt;=$Z$9,$Z$1,P249&gt;=$Y$9,$Y$1,P249&gt;=$X$9,$X$1,P249&gt;=$W$9,$W$1),$W$1))))))))))))))),IF(AND($N$2&gt;=$T$2,$N$2&lt;=$U$2),IF(P249&gt;=$W$2,$W$1,$V$1),IF(AND($N$2&gt;=$T$3,$N$2&lt;$U$3),IF(P249&gt;=$W$3,$W$1,$V$1),IF(AND($N$2&gt;=$T$4,$N$2&lt;$U$4),IF(P249&gt;=$W$4,$W$1,$V$1),IF(AND($N$2&gt;=$T$5,$N$2&lt;$U$5),IF(P249&gt;=$W$5,$W$1,$V$1),IF(AND($N$2&gt;=$T$6,$N$2&lt;$U$6),IF(P249&gt;=$W$6,$W$1,$V$1),IF(AND($N$2&gt;=$T$7,$N$2&lt;$U$7),IF(P249&gt;=$W$7,$W$1,$V$1),IF(AND($N$2&gt;=$T$8,$N$2&lt;$U$8),IF(P249&gt;=$W$8,$W$1,$V$1),IF(AND($N$2&gt;=$T$9,$N$2&lt;$U$9),IF(P249&gt;=$W$9,$W$1,$V$1),""))))))))),"")</f>
        <v>FF</v>
      </c>
      <c r="M249" s="9" t="str">
        <f t="array" ref="M249">IF(E249&lt;&gt;"",IF(AND(E249&lt;&gt;"GR",E249&gt;=40,J249&gt;=30),_xlfn.IFS(Q249&gt;=$AG$2,$AD$19,Q249&gt;=$AG$3,$AC$19,Q249&gt;=$AG$4,$AB$19,Q249&gt;=$AG$5,$AA$19,Q249&gt;=$AG$6,$Z$19,Q249&gt;=$AG$7,$Y$19,Q249&gt;=$AG$8,$X$19,Q249&gt;=$AG$9,$V$19),L249),"")</f>
        <v>FF</v>
      </c>
      <c r="N249" s="9"/>
      <c r="O249" s="9"/>
      <c r="P249" s="9">
        <f t="shared" si="29"/>
        <v>21</v>
      </c>
      <c r="Q249" s="9">
        <f t="shared" si="30"/>
        <v>32</v>
      </c>
      <c r="R249" s="9">
        <f t="shared" si="31"/>
        <v>-2.88</v>
      </c>
    </row>
    <row r="250" spans="1:18" x14ac:dyDescent="0.25">
      <c r="A250" s="3" t="s">
        <v>8</v>
      </c>
      <c r="B250" s="3">
        <v>249</v>
      </c>
      <c r="C250" s="3">
        <v>18</v>
      </c>
      <c r="D250" s="3">
        <v>22</v>
      </c>
      <c r="E250" s="3" t="s">
        <v>34</v>
      </c>
      <c r="F250" s="22">
        <f t="shared" si="32"/>
        <v>22</v>
      </c>
      <c r="G250" s="22">
        <f t="shared" si="33"/>
        <v>18</v>
      </c>
      <c r="H250" s="22">
        <f t="shared" si="34"/>
        <v>22</v>
      </c>
      <c r="I250" s="9">
        <f t="shared" si="35"/>
        <v>20.399999999999999</v>
      </c>
      <c r="J250" s="9">
        <f t="shared" si="27"/>
        <v>20.399999999999999</v>
      </c>
      <c r="K250" s="10">
        <f t="shared" si="28"/>
        <v>416.15999999999997</v>
      </c>
      <c r="L250" s="9" t="str">
        <f t="array" ref="L250">IF(D250&lt;&gt;"",IF(AND(H250&gt;=40,I250&gt;=30),IF(AND($N$2&gt;=$T$2,$N$2&lt;=$U$2),_xlfn.IFS(P250&gt;=$AD$2,$AD$1,P250&gt;=$AC$2,$AC$1,P250&gt;=$AB$2,$AB$1,P250&gt;=$AA$2,$AA$1,P250&gt;=$Z$2,$Z$1,P250&gt;=$Y$2,$Y$1,P250&gt;=$X$2,$X$1,P250&gt;=$W$2,$W$1,P250&lt;$W$2,$V$1),(IF(AND($N$2&gt;=$T$3,$N$2&lt;$U$3),_xlfn.IFS(P250&gt;=$AD$3,$AD$1,P250&gt;=$AC$3,$AC$1,P250&gt;=$AB$3,$AB$1,P250&gt;=$AA$3,$AA$1,P250&gt;=$Z$3,$Z$1,P250&gt;=$Y$3,$Y$1,P250&gt;=$X$3,$X$1,P250&gt;=$W$3,$W$1,P250&lt;$W$2,$V$1),(IF(AND($N$2&gt;=$T$4,$N$2&lt;$U$4),_xlfn.IFS(P250&gt;=$AD$4,$AD$1,P250&gt;=$AC$4,$AC$1,P250&gt;=$AB$4,$AB$1,P250&gt;=$AA$4,$AA$1,P250&gt;=$Z$4,$Z$1,P250&gt;=$Y$4,$Y$1,P250&gt;=$X$4,$X$1,P250&gt;=$W$4,$W$1,P250&lt;$W$2,$V$1),(IF(AND($N$2&gt;=$T$5,$N$2&lt;$U$5),_xlfn.IFS(P250&gt;=$AD$5,$AD$1,P250&gt;=$AC$5,$AC$1,P250&gt;=$AB$5,$AB$1,P250&gt;=$AA$5,$AA$1,P250&gt;=$Z$5,$Z$1,P250&gt;=$Y$5,$Y$1,P250&gt;=$X$5,$X$1,P250&gt;=$W$5,$W$1,P250&lt;$W$2,$V$1),(IF(AND($N$2&gt;=$T$6,$N$2&lt;$U$6),_xlfn.IFS(P250&gt;=$AD$6,$AD$1,P250&gt;=$AC$6,$AC$1,P250&gt;=$AB$6,$AB$1,P250&gt;=$AA$6,$AA$1,P250&gt;=$Z$6,$Z$1,P250&gt;=$Y$6,$Y$1,P250&gt;=$X$6,$X$1,P250&gt;=$W$6,$W$1,P250&lt;$W$2,$V$1),(IF(AND($N$2&gt;=$T$7,$N$2&lt;$U$7),_xlfn.IFS(P250&gt;=$AD$7,$AD$1,P250&gt;=$AC$7,$AC$1,P250&gt;=$AB$7,$AB$1,P250&gt;=$AA$7,$AA$1,P250&gt;=$Z$7,$Z$1,P250&gt;=$Y$7,$Y$1,P250&gt;=$X$7,$X$1,P250&gt;=$W$7,$W$1,P250&lt;$W$2,$V$1),(IF(AND($N$2&gt;=$T$8,$N$2&lt;$U$8),_xlfn.IFS(P250&gt;=$AD$8,$AD$1,P250&gt;=$AC$8,$AC$1,P250&gt;=$AB$8,$AB$1,P250&gt;=$AA$8,$AA$1,P250&gt;=$Z$8,$Z$1,P250&gt;=$Y$8,$Y$1,P250&gt;=$X$8,$X$1,P250&gt;=$W$8,$W$1,P250&lt;$W$2,$V$1),(IF(AND($N$2&gt;=$T$9,$N$2&lt;$U$9),_xlfn.IFS(P250&gt;=$AD$9,$AD$1,P250&gt;=$AC$9,$AC$1,P250&gt;=$AB$9,$AB$1,P250&gt;=$AA$9,$AA$1,P250&gt;=$Z$9,$Z$1,P250&gt;=$Y$9,$Y$1,P250&gt;=$X$9,$X$1,P250&gt;=$W$9,$W$1),$W$1))))))))))))))),IF(AND($N$2&gt;=$T$2,$N$2&lt;=$U$2),IF(P250&gt;=$W$2,$W$1,$V$1),IF(AND($N$2&gt;=$T$3,$N$2&lt;$U$3),IF(P250&gt;=$W$3,$W$1,$V$1),IF(AND($N$2&gt;=$T$4,$N$2&lt;$U$4),IF(P250&gt;=$W$4,$W$1,$V$1),IF(AND($N$2&gt;=$T$5,$N$2&lt;$U$5),IF(P250&gt;=$W$5,$W$1,$V$1),IF(AND($N$2&gt;=$T$6,$N$2&lt;$U$6),IF(P250&gt;=$W$6,$W$1,$V$1),IF(AND($N$2&gt;=$T$7,$N$2&lt;$U$7),IF(P250&gt;=$W$7,$W$1,$V$1),IF(AND($N$2&gt;=$T$8,$N$2&lt;$U$8),IF(P250&gt;=$W$8,$W$1,$V$1),IF(AND($N$2&gt;=$T$9,$N$2&lt;$U$9),IF(P250&gt;=$W$9,$W$1,$V$1),""))))))))),"")</f>
        <v>FF</v>
      </c>
      <c r="M250" s="9" t="str">
        <f t="array" ref="M250">IF(E250&lt;&gt;"",IF(AND(E250&lt;&gt;"GR",E250&gt;=40,J250&gt;=30),_xlfn.IFS(Q250&gt;=$AG$2,$AD$19,Q250&gt;=$AG$3,$AC$19,Q250&gt;=$AG$4,$AB$19,Q250&gt;=$AG$5,$AA$19,Q250&gt;=$AG$6,$Z$19,Q250&gt;=$AG$7,$Y$19,Q250&gt;=$AG$8,$X$19,Q250&gt;=$AG$9,$V$19),L250),"")</f>
        <v>FF</v>
      </c>
      <c r="N250" s="9"/>
      <c r="O250" s="9"/>
      <c r="P250" s="9">
        <f t="shared" si="29"/>
        <v>32</v>
      </c>
      <c r="Q250" s="9">
        <f t="shared" si="30"/>
        <v>32</v>
      </c>
      <c r="R250" s="9">
        <f t="shared" si="31"/>
        <v>-1.81</v>
      </c>
    </row>
    <row r="251" spans="1:18" x14ac:dyDescent="0.25">
      <c r="A251" s="3" t="s">
        <v>8</v>
      </c>
      <c r="B251" s="3">
        <v>250</v>
      </c>
      <c r="C251" s="3">
        <v>13</v>
      </c>
      <c r="D251" s="3">
        <v>21</v>
      </c>
      <c r="E251" s="3">
        <v>25</v>
      </c>
      <c r="F251" s="22">
        <f t="shared" si="32"/>
        <v>25</v>
      </c>
      <c r="G251" s="22">
        <f t="shared" si="33"/>
        <v>13</v>
      </c>
      <c r="H251" s="22">
        <f t="shared" si="34"/>
        <v>21</v>
      </c>
      <c r="I251" s="9">
        <f t="shared" si="35"/>
        <v>17.8</v>
      </c>
      <c r="J251" s="9">
        <f t="shared" si="27"/>
        <v>20.2</v>
      </c>
      <c r="K251" s="10">
        <f t="shared" si="28"/>
        <v>316.84000000000003</v>
      </c>
      <c r="L251" s="9" t="str">
        <f t="array" ref="L251">IF(D251&lt;&gt;"",IF(AND(H251&gt;=40,I251&gt;=30),IF(AND($N$2&gt;=$T$2,$N$2&lt;=$U$2),_xlfn.IFS(P251&gt;=$AD$2,$AD$1,P251&gt;=$AC$2,$AC$1,P251&gt;=$AB$2,$AB$1,P251&gt;=$AA$2,$AA$1,P251&gt;=$Z$2,$Z$1,P251&gt;=$Y$2,$Y$1,P251&gt;=$X$2,$X$1,P251&gt;=$W$2,$W$1,P251&lt;$W$2,$V$1),(IF(AND($N$2&gt;=$T$3,$N$2&lt;$U$3),_xlfn.IFS(P251&gt;=$AD$3,$AD$1,P251&gt;=$AC$3,$AC$1,P251&gt;=$AB$3,$AB$1,P251&gt;=$AA$3,$AA$1,P251&gt;=$Z$3,$Z$1,P251&gt;=$Y$3,$Y$1,P251&gt;=$X$3,$X$1,P251&gt;=$W$3,$W$1,P251&lt;$W$2,$V$1),(IF(AND($N$2&gt;=$T$4,$N$2&lt;$U$4),_xlfn.IFS(P251&gt;=$AD$4,$AD$1,P251&gt;=$AC$4,$AC$1,P251&gt;=$AB$4,$AB$1,P251&gt;=$AA$4,$AA$1,P251&gt;=$Z$4,$Z$1,P251&gt;=$Y$4,$Y$1,P251&gt;=$X$4,$X$1,P251&gt;=$W$4,$W$1,P251&lt;$W$2,$V$1),(IF(AND($N$2&gt;=$T$5,$N$2&lt;$U$5),_xlfn.IFS(P251&gt;=$AD$5,$AD$1,P251&gt;=$AC$5,$AC$1,P251&gt;=$AB$5,$AB$1,P251&gt;=$AA$5,$AA$1,P251&gt;=$Z$5,$Z$1,P251&gt;=$Y$5,$Y$1,P251&gt;=$X$5,$X$1,P251&gt;=$W$5,$W$1,P251&lt;$W$2,$V$1),(IF(AND($N$2&gt;=$T$6,$N$2&lt;$U$6),_xlfn.IFS(P251&gt;=$AD$6,$AD$1,P251&gt;=$AC$6,$AC$1,P251&gt;=$AB$6,$AB$1,P251&gt;=$AA$6,$AA$1,P251&gt;=$Z$6,$Z$1,P251&gt;=$Y$6,$Y$1,P251&gt;=$X$6,$X$1,P251&gt;=$W$6,$W$1,P251&lt;$W$2,$V$1),(IF(AND($N$2&gt;=$T$7,$N$2&lt;$U$7),_xlfn.IFS(P251&gt;=$AD$7,$AD$1,P251&gt;=$AC$7,$AC$1,P251&gt;=$AB$7,$AB$1,P251&gt;=$AA$7,$AA$1,P251&gt;=$Z$7,$Z$1,P251&gt;=$Y$7,$Y$1,P251&gt;=$X$7,$X$1,P251&gt;=$W$7,$W$1,P251&lt;$W$2,$V$1),(IF(AND($N$2&gt;=$T$8,$N$2&lt;$U$8),_xlfn.IFS(P251&gt;=$AD$8,$AD$1,P251&gt;=$AC$8,$AC$1,P251&gt;=$AB$8,$AB$1,P251&gt;=$AA$8,$AA$1,P251&gt;=$Z$8,$Z$1,P251&gt;=$Y$8,$Y$1,P251&gt;=$X$8,$X$1,P251&gt;=$W$8,$W$1,P251&lt;$W$2,$V$1),(IF(AND($N$2&gt;=$T$9,$N$2&lt;$U$9),_xlfn.IFS(P251&gt;=$AD$9,$AD$1,P251&gt;=$AC$9,$AC$1,P251&gt;=$AB$9,$AB$1,P251&gt;=$AA$9,$AA$1,P251&gt;=$Z$9,$Z$1,P251&gt;=$Y$9,$Y$1,P251&gt;=$X$9,$X$1,P251&gt;=$W$9,$W$1),$W$1))))))))))))))),IF(AND($N$2&gt;=$T$2,$N$2&lt;=$U$2),IF(P251&gt;=$W$2,$W$1,$V$1),IF(AND($N$2&gt;=$T$3,$N$2&lt;$U$3),IF(P251&gt;=$W$3,$W$1,$V$1),IF(AND($N$2&gt;=$T$4,$N$2&lt;$U$4),IF(P251&gt;=$W$4,$W$1,$V$1),IF(AND($N$2&gt;=$T$5,$N$2&lt;$U$5),IF(P251&gt;=$W$5,$W$1,$V$1),IF(AND($N$2&gt;=$T$6,$N$2&lt;$U$6),IF(P251&gt;=$W$6,$W$1,$V$1),IF(AND($N$2&gt;=$T$7,$N$2&lt;$U$7),IF(P251&gt;=$W$7,$W$1,$V$1),IF(AND($N$2&gt;=$T$8,$N$2&lt;$U$8),IF(P251&gt;=$W$8,$W$1,$V$1),IF(AND($N$2&gt;=$T$9,$N$2&lt;$U$9),IF(P251&gt;=$W$9,$W$1,$V$1),""))))))))),"")</f>
        <v>FF</v>
      </c>
      <c r="M251" s="9" t="str">
        <f t="array" ref="M251">IF(E251&lt;&gt;"",IF(AND(E251&lt;&gt;"GR",E251&gt;=40,J251&gt;=30),_xlfn.IFS(Q251&gt;=$AG$2,$AD$19,Q251&gt;=$AG$3,$AC$19,Q251&gt;=$AG$4,$AB$19,Q251&gt;=$AG$5,$AA$19,Q251&gt;=$AG$6,$Z$19,Q251&gt;=$AG$7,$Y$19,Q251&gt;=$AG$8,$X$19,Q251&gt;=$AG$9,$V$19),L251),"")</f>
        <v>FF</v>
      </c>
      <c r="N251" s="9"/>
      <c r="O251" s="9"/>
      <c r="P251" s="9">
        <f t="shared" si="29"/>
        <v>30</v>
      </c>
      <c r="Q251" s="9">
        <f t="shared" si="30"/>
        <v>32</v>
      </c>
      <c r="R251" s="9">
        <f t="shared" si="31"/>
        <v>-1.98</v>
      </c>
    </row>
    <row r="252" spans="1:18" x14ac:dyDescent="0.25">
      <c r="A252" s="3" t="s">
        <v>8</v>
      </c>
      <c r="B252" s="3">
        <v>251</v>
      </c>
      <c r="C252" s="3">
        <v>27</v>
      </c>
      <c r="D252" s="3">
        <v>32</v>
      </c>
      <c r="E252" s="3">
        <v>15</v>
      </c>
      <c r="F252" s="22">
        <f t="shared" si="32"/>
        <v>15</v>
      </c>
      <c r="G252" s="22">
        <f t="shared" si="33"/>
        <v>27</v>
      </c>
      <c r="H252" s="22">
        <f t="shared" si="34"/>
        <v>32</v>
      </c>
      <c r="I252" s="9">
        <f t="shared" si="35"/>
        <v>30</v>
      </c>
      <c r="J252" s="9">
        <f t="shared" si="27"/>
        <v>19.8</v>
      </c>
      <c r="K252" s="10">
        <f t="shared" si="28"/>
        <v>900</v>
      </c>
      <c r="L252" s="9" t="str">
        <f t="array" ref="L252">IF(D252&lt;&gt;"",IF(AND(H252&gt;=40,I252&gt;=30),IF(AND($N$2&gt;=$T$2,$N$2&lt;=$U$2),_xlfn.IFS(P252&gt;=$AD$2,$AD$1,P252&gt;=$AC$2,$AC$1,P252&gt;=$AB$2,$AB$1,P252&gt;=$AA$2,$AA$1,P252&gt;=$Z$2,$Z$1,P252&gt;=$Y$2,$Y$1,P252&gt;=$X$2,$X$1,P252&gt;=$W$2,$W$1,P252&lt;$W$2,$V$1),(IF(AND($N$2&gt;=$T$3,$N$2&lt;$U$3),_xlfn.IFS(P252&gt;=$AD$3,$AD$1,P252&gt;=$AC$3,$AC$1,P252&gt;=$AB$3,$AB$1,P252&gt;=$AA$3,$AA$1,P252&gt;=$Z$3,$Z$1,P252&gt;=$Y$3,$Y$1,P252&gt;=$X$3,$X$1,P252&gt;=$W$3,$W$1,P252&lt;$W$2,$V$1),(IF(AND($N$2&gt;=$T$4,$N$2&lt;$U$4),_xlfn.IFS(P252&gt;=$AD$4,$AD$1,P252&gt;=$AC$4,$AC$1,P252&gt;=$AB$4,$AB$1,P252&gt;=$AA$4,$AA$1,P252&gt;=$Z$4,$Z$1,P252&gt;=$Y$4,$Y$1,P252&gt;=$X$4,$X$1,P252&gt;=$W$4,$W$1,P252&lt;$W$2,$V$1),(IF(AND($N$2&gt;=$T$5,$N$2&lt;$U$5),_xlfn.IFS(P252&gt;=$AD$5,$AD$1,P252&gt;=$AC$5,$AC$1,P252&gt;=$AB$5,$AB$1,P252&gt;=$AA$5,$AA$1,P252&gt;=$Z$5,$Z$1,P252&gt;=$Y$5,$Y$1,P252&gt;=$X$5,$X$1,P252&gt;=$W$5,$W$1,P252&lt;$W$2,$V$1),(IF(AND($N$2&gt;=$T$6,$N$2&lt;$U$6),_xlfn.IFS(P252&gt;=$AD$6,$AD$1,P252&gt;=$AC$6,$AC$1,P252&gt;=$AB$6,$AB$1,P252&gt;=$AA$6,$AA$1,P252&gt;=$Z$6,$Z$1,P252&gt;=$Y$6,$Y$1,P252&gt;=$X$6,$X$1,P252&gt;=$W$6,$W$1,P252&lt;$W$2,$V$1),(IF(AND($N$2&gt;=$T$7,$N$2&lt;$U$7),_xlfn.IFS(P252&gt;=$AD$7,$AD$1,P252&gt;=$AC$7,$AC$1,P252&gt;=$AB$7,$AB$1,P252&gt;=$AA$7,$AA$1,P252&gt;=$Z$7,$Z$1,P252&gt;=$Y$7,$Y$1,P252&gt;=$X$7,$X$1,P252&gt;=$W$7,$W$1,P252&lt;$W$2,$V$1),(IF(AND($N$2&gt;=$T$8,$N$2&lt;$U$8),_xlfn.IFS(P252&gt;=$AD$8,$AD$1,P252&gt;=$AC$8,$AC$1,P252&gt;=$AB$8,$AB$1,P252&gt;=$AA$8,$AA$1,P252&gt;=$Z$8,$Z$1,P252&gt;=$Y$8,$Y$1,P252&gt;=$X$8,$X$1,P252&gt;=$W$8,$W$1,P252&lt;$W$2,$V$1),(IF(AND($N$2&gt;=$T$9,$N$2&lt;$U$9),_xlfn.IFS(P252&gt;=$AD$9,$AD$1,P252&gt;=$AC$9,$AC$1,P252&gt;=$AB$9,$AB$1,P252&gt;=$AA$9,$AA$1,P252&gt;=$Z$9,$Z$1,P252&gt;=$Y$9,$Y$1,P252&gt;=$X$9,$X$1,P252&gt;=$W$9,$W$1),$W$1))))))))))))))),IF(AND($N$2&gt;=$T$2,$N$2&lt;=$U$2),IF(P252&gt;=$W$2,$W$1,$V$1),IF(AND($N$2&gt;=$T$3,$N$2&lt;$U$3),IF(P252&gt;=$W$3,$W$1,$V$1),IF(AND($N$2&gt;=$T$4,$N$2&lt;$U$4),IF(P252&gt;=$W$4,$W$1,$V$1),IF(AND($N$2&gt;=$T$5,$N$2&lt;$U$5),IF(P252&gt;=$W$5,$W$1,$V$1),IF(AND($N$2&gt;=$T$6,$N$2&lt;$U$6),IF(P252&gt;=$W$6,$W$1,$V$1),IF(AND($N$2&gt;=$T$7,$N$2&lt;$U$7),IF(P252&gt;=$W$7,$W$1,$V$1),IF(AND($N$2&gt;=$T$8,$N$2&lt;$U$8),IF(P252&gt;=$W$8,$W$1,$V$1),IF(AND($N$2&gt;=$T$9,$N$2&lt;$U$9),IF(P252&gt;=$W$9,$W$1,$V$1),""))))))))),"")</f>
        <v>FD</v>
      </c>
      <c r="M252" s="9" t="str">
        <f t="array" ref="M252">IF(E252&lt;&gt;"",IF(AND(E252&lt;&gt;"GR",E252&gt;=40,J252&gt;=30),_xlfn.IFS(Q252&gt;=$AG$2,$AD$19,Q252&gt;=$AG$3,$AC$19,Q252&gt;=$AG$4,$AB$19,Q252&gt;=$AG$5,$AA$19,Q252&gt;=$AG$6,$Z$19,Q252&gt;=$AG$7,$Y$19,Q252&gt;=$AG$8,$X$19,Q252&gt;=$AG$9,$V$19),L252),"")</f>
        <v>FD</v>
      </c>
      <c r="N252" s="9"/>
      <c r="O252" s="9"/>
      <c r="P252" s="9">
        <f t="shared" si="29"/>
        <v>39</v>
      </c>
      <c r="Q252" s="9">
        <f t="shared" si="30"/>
        <v>32</v>
      </c>
      <c r="R252" s="9">
        <f t="shared" si="31"/>
        <v>-1.1499999999999999</v>
      </c>
    </row>
    <row r="253" spans="1:18" x14ac:dyDescent="0.25">
      <c r="A253" s="3" t="s">
        <v>8</v>
      </c>
      <c r="B253" s="3">
        <v>252</v>
      </c>
      <c r="C253" s="3">
        <v>15</v>
      </c>
      <c r="D253" s="3" t="s">
        <v>34</v>
      </c>
      <c r="E253" s="3">
        <v>23</v>
      </c>
      <c r="F253" s="22">
        <f t="shared" si="32"/>
        <v>23</v>
      </c>
      <c r="G253" s="22">
        <f t="shared" si="33"/>
        <v>15</v>
      </c>
      <c r="H253" s="22">
        <f t="shared" si="34"/>
        <v>0</v>
      </c>
      <c r="I253" s="9">
        <f t="shared" si="35"/>
        <v>6</v>
      </c>
      <c r="J253" s="9">
        <f t="shared" si="27"/>
        <v>19.8</v>
      </c>
      <c r="K253" s="10">
        <f t="shared" si="28"/>
        <v>36</v>
      </c>
      <c r="L253" s="9" t="str">
        <f t="array" ref="L253">IF(D253&lt;&gt;"",IF(AND(H253&gt;=40,I253&gt;=30),IF(AND($N$2&gt;=$T$2,$N$2&lt;=$U$2),_xlfn.IFS(P253&gt;=$AD$2,$AD$1,P253&gt;=$AC$2,$AC$1,P253&gt;=$AB$2,$AB$1,P253&gt;=$AA$2,$AA$1,P253&gt;=$Z$2,$Z$1,P253&gt;=$Y$2,$Y$1,P253&gt;=$X$2,$X$1,P253&gt;=$W$2,$W$1,P253&lt;$W$2,$V$1),(IF(AND($N$2&gt;=$T$3,$N$2&lt;$U$3),_xlfn.IFS(P253&gt;=$AD$3,$AD$1,P253&gt;=$AC$3,$AC$1,P253&gt;=$AB$3,$AB$1,P253&gt;=$AA$3,$AA$1,P253&gt;=$Z$3,$Z$1,P253&gt;=$Y$3,$Y$1,P253&gt;=$X$3,$X$1,P253&gt;=$W$3,$W$1,P253&lt;$W$2,$V$1),(IF(AND($N$2&gt;=$T$4,$N$2&lt;$U$4),_xlfn.IFS(P253&gt;=$AD$4,$AD$1,P253&gt;=$AC$4,$AC$1,P253&gt;=$AB$4,$AB$1,P253&gt;=$AA$4,$AA$1,P253&gt;=$Z$4,$Z$1,P253&gt;=$Y$4,$Y$1,P253&gt;=$X$4,$X$1,P253&gt;=$W$4,$W$1,P253&lt;$W$2,$V$1),(IF(AND($N$2&gt;=$T$5,$N$2&lt;$U$5),_xlfn.IFS(P253&gt;=$AD$5,$AD$1,P253&gt;=$AC$5,$AC$1,P253&gt;=$AB$5,$AB$1,P253&gt;=$AA$5,$AA$1,P253&gt;=$Z$5,$Z$1,P253&gt;=$Y$5,$Y$1,P253&gt;=$X$5,$X$1,P253&gt;=$W$5,$W$1,P253&lt;$W$2,$V$1),(IF(AND($N$2&gt;=$T$6,$N$2&lt;$U$6),_xlfn.IFS(P253&gt;=$AD$6,$AD$1,P253&gt;=$AC$6,$AC$1,P253&gt;=$AB$6,$AB$1,P253&gt;=$AA$6,$AA$1,P253&gt;=$Z$6,$Z$1,P253&gt;=$Y$6,$Y$1,P253&gt;=$X$6,$X$1,P253&gt;=$W$6,$W$1,P253&lt;$W$2,$V$1),(IF(AND($N$2&gt;=$T$7,$N$2&lt;$U$7),_xlfn.IFS(P253&gt;=$AD$7,$AD$1,P253&gt;=$AC$7,$AC$1,P253&gt;=$AB$7,$AB$1,P253&gt;=$AA$7,$AA$1,P253&gt;=$Z$7,$Z$1,P253&gt;=$Y$7,$Y$1,P253&gt;=$X$7,$X$1,P253&gt;=$W$7,$W$1,P253&lt;$W$2,$V$1),(IF(AND($N$2&gt;=$T$8,$N$2&lt;$U$8),_xlfn.IFS(P253&gt;=$AD$8,$AD$1,P253&gt;=$AC$8,$AC$1,P253&gt;=$AB$8,$AB$1,P253&gt;=$AA$8,$AA$1,P253&gt;=$Z$8,$Z$1,P253&gt;=$Y$8,$Y$1,P253&gt;=$X$8,$X$1,P253&gt;=$W$8,$W$1,P253&lt;$W$2,$V$1),(IF(AND($N$2&gt;=$T$9,$N$2&lt;$U$9),_xlfn.IFS(P253&gt;=$AD$9,$AD$1,P253&gt;=$AC$9,$AC$1,P253&gt;=$AB$9,$AB$1,P253&gt;=$AA$9,$AA$1,P253&gt;=$Z$9,$Z$1,P253&gt;=$Y$9,$Y$1,P253&gt;=$X$9,$X$1,P253&gt;=$W$9,$W$1),$W$1))))))))))))))),IF(AND($N$2&gt;=$T$2,$N$2&lt;=$U$2),IF(P253&gt;=$W$2,$W$1,$V$1),IF(AND($N$2&gt;=$T$3,$N$2&lt;$U$3),IF(P253&gt;=$W$3,$W$1,$V$1),IF(AND($N$2&gt;=$T$4,$N$2&lt;$U$4),IF(P253&gt;=$W$4,$W$1,$V$1),IF(AND($N$2&gt;=$T$5,$N$2&lt;$U$5),IF(P253&gt;=$W$5,$W$1,$V$1),IF(AND($N$2&gt;=$T$6,$N$2&lt;$U$6),IF(P253&gt;=$W$6,$W$1,$V$1),IF(AND($N$2&gt;=$T$7,$N$2&lt;$U$7),IF(P253&gt;=$W$7,$W$1,$V$1),IF(AND($N$2&gt;=$T$8,$N$2&lt;$U$8),IF(P253&gt;=$W$8,$W$1,$V$1),IF(AND($N$2&gt;=$T$9,$N$2&lt;$U$9),IF(P253&gt;=$W$9,$W$1,$V$1),""))))))))),"")</f>
        <v>FF</v>
      </c>
      <c r="M253" s="9" t="str">
        <f t="array" ref="M253">IF(E253&lt;&gt;"",IF(AND(E253&lt;&gt;"GR",E253&gt;=40,J253&gt;=30),_xlfn.IFS(Q253&gt;=$AG$2,$AD$19,Q253&gt;=$AG$3,$AC$19,Q253&gt;=$AG$4,$AB$19,Q253&gt;=$AG$5,$AA$19,Q253&gt;=$AG$6,$Z$19,Q253&gt;=$AG$7,$Y$19,Q253&gt;=$AG$8,$X$19,Q253&gt;=$AG$9,$V$19),L253),"")</f>
        <v>FF</v>
      </c>
      <c r="N253" s="9"/>
      <c r="O253" s="9"/>
      <c r="P253" s="9">
        <f t="shared" si="29"/>
        <v>22</v>
      </c>
      <c r="Q253" s="9">
        <f t="shared" si="30"/>
        <v>32</v>
      </c>
      <c r="R253" s="9">
        <f t="shared" si="31"/>
        <v>-2.79</v>
      </c>
    </row>
    <row r="254" spans="1:18" x14ac:dyDescent="0.25">
      <c r="A254" s="3" t="s">
        <v>8</v>
      </c>
      <c r="B254" s="3">
        <v>253</v>
      </c>
      <c r="C254" s="3">
        <v>11</v>
      </c>
      <c r="D254" s="3">
        <v>25</v>
      </c>
      <c r="E254" s="3">
        <v>25</v>
      </c>
      <c r="F254" s="22">
        <f t="shared" si="32"/>
        <v>25</v>
      </c>
      <c r="G254" s="22">
        <f t="shared" si="33"/>
        <v>11</v>
      </c>
      <c r="H254" s="22">
        <f t="shared" si="34"/>
        <v>25</v>
      </c>
      <c r="I254" s="9">
        <f t="shared" si="35"/>
        <v>19.399999999999999</v>
      </c>
      <c r="J254" s="9">
        <f t="shared" si="27"/>
        <v>19.399999999999999</v>
      </c>
      <c r="K254" s="10">
        <f t="shared" si="28"/>
        <v>376.35999999999996</v>
      </c>
      <c r="L254" s="9" t="str">
        <f t="array" ref="L254">IF(D254&lt;&gt;"",IF(AND(H254&gt;=40,I254&gt;=30),IF(AND($N$2&gt;=$T$2,$N$2&lt;=$U$2),_xlfn.IFS(P254&gt;=$AD$2,$AD$1,P254&gt;=$AC$2,$AC$1,P254&gt;=$AB$2,$AB$1,P254&gt;=$AA$2,$AA$1,P254&gt;=$Z$2,$Z$1,P254&gt;=$Y$2,$Y$1,P254&gt;=$X$2,$X$1,P254&gt;=$W$2,$W$1,P254&lt;$W$2,$V$1),(IF(AND($N$2&gt;=$T$3,$N$2&lt;$U$3),_xlfn.IFS(P254&gt;=$AD$3,$AD$1,P254&gt;=$AC$3,$AC$1,P254&gt;=$AB$3,$AB$1,P254&gt;=$AA$3,$AA$1,P254&gt;=$Z$3,$Z$1,P254&gt;=$Y$3,$Y$1,P254&gt;=$X$3,$X$1,P254&gt;=$W$3,$W$1,P254&lt;$W$2,$V$1),(IF(AND($N$2&gt;=$T$4,$N$2&lt;$U$4),_xlfn.IFS(P254&gt;=$AD$4,$AD$1,P254&gt;=$AC$4,$AC$1,P254&gt;=$AB$4,$AB$1,P254&gt;=$AA$4,$AA$1,P254&gt;=$Z$4,$Z$1,P254&gt;=$Y$4,$Y$1,P254&gt;=$X$4,$X$1,P254&gt;=$W$4,$W$1,P254&lt;$W$2,$V$1),(IF(AND($N$2&gt;=$T$5,$N$2&lt;$U$5),_xlfn.IFS(P254&gt;=$AD$5,$AD$1,P254&gt;=$AC$5,$AC$1,P254&gt;=$AB$5,$AB$1,P254&gt;=$AA$5,$AA$1,P254&gt;=$Z$5,$Z$1,P254&gt;=$Y$5,$Y$1,P254&gt;=$X$5,$X$1,P254&gt;=$W$5,$W$1,P254&lt;$W$2,$V$1),(IF(AND($N$2&gt;=$T$6,$N$2&lt;$U$6),_xlfn.IFS(P254&gt;=$AD$6,$AD$1,P254&gt;=$AC$6,$AC$1,P254&gt;=$AB$6,$AB$1,P254&gt;=$AA$6,$AA$1,P254&gt;=$Z$6,$Z$1,P254&gt;=$Y$6,$Y$1,P254&gt;=$X$6,$X$1,P254&gt;=$W$6,$W$1,P254&lt;$W$2,$V$1),(IF(AND($N$2&gt;=$T$7,$N$2&lt;$U$7),_xlfn.IFS(P254&gt;=$AD$7,$AD$1,P254&gt;=$AC$7,$AC$1,P254&gt;=$AB$7,$AB$1,P254&gt;=$AA$7,$AA$1,P254&gt;=$Z$7,$Z$1,P254&gt;=$Y$7,$Y$1,P254&gt;=$X$7,$X$1,P254&gt;=$W$7,$W$1,P254&lt;$W$2,$V$1),(IF(AND($N$2&gt;=$T$8,$N$2&lt;$U$8),_xlfn.IFS(P254&gt;=$AD$8,$AD$1,P254&gt;=$AC$8,$AC$1,P254&gt;=$AB$8,$AB$1,P254&gt;=$AA$8,$AA$1,P254&gt;=$Z$8,$Z$1,P254&gt;=$Y$8,$Y$1,P254&gt;=$X$8,$X$1,P254&gt;=$W$8,$W$1,P254&lt;$W$2,$V$1),(IF(AND($N$2&gt;=$T$9,$N$2&lt;$U$9),_xlfn.IFS(P254&gt;=$AD$9,$AD$1,P254&gt;=$AC$9,$AC$1,P254&gt;=$AB$9,$AB$1,P254&gt;=$AA$9,$AA$1,P254&gt;=$Z$9,$Z$1,P254&gt;=$Y$9,$Y$1,P254&gt;=$X$9,$X$1,P254&gt;=$W$9,$W$1),$W$1))))))))))))))),IF(AND($N$2&gt;=$T$2,$N$2&lt;=$U$2),IF(P254&gt;=$W$2,$W$1,$V$1),IF(AND($N$2&gt;=$T$3,$N$2&lt;$U$3),IF(P254&gt;=$W$3,$W$1,$V$1),IF(AND($N$2&gt;=$T$4,$N$2&lt;$U$4),IF(P254&gt;=$W$4,$W$1,$V$1),IF(AND($N$2&gt;=$T$5,$N$2&lt;$U$5),IF(P254&gt;=$W$5,$W$1,$V$1),IF(AND($N$2&gt;=$T$6,$N$2&lt;$U$6),IF(P254&gt;=$W$6,$W$1,$V$1),IF(AND($N$2&gt;=$T$7,$N$2&lt;$U$7),IF(P254&gt;=$W$7,$W$1,$V$1),IF(AND($N$2&gt;=$T$8,$N$2&lt;$U$8),IF(P254&gt;=$W$8,$W$1,$V$1),IF(AND($N$2&gt;=$T$9,$N$2&lt;$U$9),IF(P254&gt;=$W$9,$W$1,$V$1),""))))))))),"")</f>
        <v>FF</v>
      </c>
      <c r="M254" s="9" t="str">
        <f t="array" ref="M254">IF(E254&lt;&gt;"",IF(AND(E254&lt;&gt;"GR",E254&gt;=40,J254&gt;=30),_xlfn.IFS(Q254&gt;=$AG$2,$AD$19,Q254&gt;=$AG$3,$AC$19,Q254&gt;=$AG$4,$AB$19,Q254&gt;=$AG$5,$AA$19,Q254&gt;=$AG$6,$Z$19,Q254&gt;=$AG$7,$Y$19,Q254&gt;=$AG$8,$X$19,Q254&gt;=$AG$9,$V$19),L254),"")</f>
        <v>FF</v>
      </c>
      <c r="N254" s="9"/>
      <c r="O254" s="9"/>
      <c r="P254" s="9">
        <f t="shared" si="29"/>
        <v>31</v>
      </c>
      <c r="Q254" s="9">
        <f t="shared" si="30"/>
        <v>31</v>
      </c>
      <c r="R254" s="9">
        <f t="shared" si="31"/>
        <v>-1.87</v>
      </c>
    </row>
    <row r="255" spans="1:18" x14ac:dyDescent="0.25">
      <c r="A255" s="3" t="s">
        <v>8</v>
      </c>
      <c r="B255" s="3">
        <v>254</v>
      </c>
      <c r="C255" s="3">
        <v>6</v>
      </c>
      <c r="D255" s="3">
        <v>28</v>
      </c>
      <c r="E255" s="3" t="s">
        <v>34</v>
      </c>
      <c r="F255" s="22">
        <f t="shared" si="32"/>
        <v>28</v>
      </c>
      <c r="G255" s="22">
        <f t="shared" si="33"/>
        <v>6</v>
      </c>
      <c r="H255" s="22">
        <f t="shared" si="34"/>
        <v>28</v>
      </c>
      <c r="I255" s="9">
        <f t="shared" si="35"/>
        <v>19.200000000000003</v>
      </c>
      <c r="J255" s="9">
        <f t="shared" si="27"/>
        <v>19.2</v>
      </c>
      <c r="K255" s="10">
        <f t="shared" si="28"/>
        <v>368.6400000000001</v>
      </c>
      <c r="L255" s="9" t="str">
        <f t="array" ref="L255">IF(D255&lt;&gt;"",IF(AND(H255&gt;=40,I255&gt;=30),IF(AND($N$2&gt;=$T$2,$N$2&lt;=$U$2),_xlfn.IFS(P255&gt;=$AD$2,$AD$1,P255&gt;=$AC$2,$AC$1,P255&gt;=$AB$2,$AB$1,P255&gt;=$AA$2,$AA$1,P255&gt;=$Z$2,$Z$1,P255&gt;=$Y$2,$Y$1,P255&gt;=$X$2,$X$1,P255&gt;=$W$2,$W$1,P255&lt;$W$2,$V$1),(IF(AND($N$2&gt;=$T$3,$N$2&lt;$U$3),_xlfn.IFS(P255&gt;=$AD$3,$AD$1,P255&gt;=$AC$3,$AC$1,P255&gt;=$AB$3,$AB$1,P255&gt;=$AA$3,$AA$1,P255&gt;=$Z$3,$Z$1,P255&gt;=$Y$3,$Y$1,P255&gt;=$X$3,$X$1,P255&gt;=$W$3,$W$1,P255&lt;$W$2,$V$1),(IF(AND($N$2&gt;=$T$4,$N$2&lt;$U$4),_xlfn.IFS(P255&gt;=$AD$4,$AD$1,P255&gt;=$AC$4,$AC$1,P255&gt;=$AB$4,$AB$1,P255&gt;=$AA$4,$AA$1,P255&gt;=$Z$4,$Z$1,P255&gt;=$Y$4,$Y$1,P255&gt;=$X$4,$X$1,P255&gt;=$W$4,$W$1,P255&lt;$W$2,$V$1),(IF(AND($N$2&gt;=$T$5,$N$2&lt;$U$5),_xlfn.IFS(P255&gt;=$AD$5,$AD$1,P255&gt;=$AC$5,$AC$1,P255&gt;=$AB$5,$AB$1,P255&gt;=$AA$5,$AA$1,P255&gt;=$Z$5,$Z$1,P255&gt;=$Y$5,$Y$1,P255&gt;=$X$5,$X$1,P255&gt;=$W$5,$W$1,P255&lt;$W$2,$V$1),(IF(AND($N$2&gt;=$T$6,$N$2&lt;$U$6),_xlfn.IFS(P255&gt;=$AD$6,$AD$1,P255&gt;=$AC$6,$AC$1,P255&gt;=$AB$6,$AB$1,P255&gt;=$AA$6,$AA$1,P255&gt;=$Z$6,$Z$1,P255&gt;=$Y$6,$Y$1,P255&gt;=$X$6,$X$1,P255&gt;=$W$6,$W$1,P255&lt;$W$2,$V$1),(IF(AND($N$2&gt;=$T$7,$N$2&lt;$U$7),_xlfn.IFS(P255&gt;=$AD$7,$AD$1,P255&gt;=$AC$7,$AC$1,P255&gt;=$AB$7,$AB$1,P255&gt;=$AA$7,$AA$1,P255&gt;=$Z$7,$Z$1,P255&gt;=$Y$7,$Y$1,P255&gt;=$X$7,$X$1,P255&gt;=$W$7,$W$1,P255&lt;$W$2,$V$1),(IF(AND($N$2&gt;=$T$8,$N$2&lt;$U$8),_xlfn.IFS(P255&gt;=$AD$8,$AD$1,P255&gt;=$AC$8,$AC$1,P255&gt;=$AB$8,$AB$1,P255&gt;=$AA$8,$AA$1,P255&gt;=$Z$8,$Z$1,P255&gt;=$Y$8,$Y$1,P255&gt;=$X$8,$X$1,P255&gt;=$W$8,$W$1,P255&lt;$W$2,$V$1),(IF(AND($N$2&gt;=$T$9,$N$2&lt;$U$9),_xlfn.IFS(P255&gt;=$AD$9,$AD$1,P255&gt;=$AC$9,$AC$1,P255&gt;=$AB$9,$AB$1,P255&gt;=$AA$9,$AA$1,P255&gt;=$Z$9,$Z$1,P255&gt;=$Y$9,$Y$1,P255&gt;=$X$9,$X$1,P255&gt;=$W$9,$W$1),$W$1))))))))))))))),IF(AND($N$2&gt;=$T$2,$N$2&lt;=$U$2),IF(P255&gt;=$W$2,$W$1,$V$1),IF(AND($N$2&gt;=$T$3,$N$2&lt;$U$3),IF(P255&gt;=$W$3,$W$1,$V$1),IF(AND($N$2&gt;=$T$4,$N$2&lt;$U$4),IF(P255&gt;=$W$4,$W$1,$V$1),IF(AND($N$2&gt;=$T$5,$N$2&lt;$U$5),IF(P255&gt;=$W$5,$W$1,$V$1),IF(AND($N$2&gt;=$T$6,$N$2&lt;$U$6),IF(P255&gt;=$W$6,$W$1,$V$1),IF(AND($N$2&gt;=$T$7,$N$2&lt;$U$7),IF(P255&gt;=$W$7,$W$1,$V$1),IF(AND($N$2&gt;=$T$8,$N$2&lt;$U$8),IF(P255&gt;=$W$8,$W$1,$V$1),IF(AND($N$2&gt;=$T$9,$N$2&lt;$U$9),IF(P255&gt;=$W$9,$W$1,$V$1),""))))))))),"")</f>
        <v>FF</v>
      </c>
      <c r="M255" s="9" t="str">
        <f t="array" ref="M255">IF(E255&lt;&gt;"",IF(AND(E255&lt;&gt;"GR",E255&gt;=40,J255&gt;=30),_xlfn.IFS(Q255&gt;=$AG$2,$AD$19,Q255&gt;=$AG$3,$AC$19,Q255&gt;=$AG$4,$AB$19,Q255&gt;=$AG$5,$AA$19,Q255&gt;=$AG$6,$Z$19,Q255&gt;=$AG$7,$Y$19,Q255&gt;=$AG$8,$X$19,Q255&gt;=$AG$9,$V$19),L255),"")</f>
        <v>FF</v>
      </c>
      <c r="N255" s="9"/>
      <c r="O255" s="9"/>
      <c r="P255" s="9">
        <f t="shared" si="29"/>
        <v>31</v>
      </c>
      <c r="Q255" s="9">
        <f t="shared" si="30"/>
        <v>31</v>
      </c>
      <c r="R255" s="9">
        <f t="shared" si="31"/>
        <v>-1.89</v>
      </c>
    </row>
    <row r="256" spans="1:18" x14ac:dyDescent="0.25">
      <c r="A256" s="3" t="s">
        <v>8</v>
      </c>
      <c r="B256" s="3">
        <v>255</v>
      </c>
      <c r="C256" s="3">
        <v>22</v>
      </c>
      <c r="D256" s="3">
        <v>27</v>
      </c>
      <c r="E256" s="3">
        <v>17</v>
      </c>
      <c r="F256" s="22">
        <f t="shared" si="32"/>
        <v>17</v>
      </c>
      <c r="G256" s="22">
        <f t="shared" si="33"/>
        <v>22</v>
      </c>
      <c r="H256" s="22">
        <f t="shared" si="34"/>
        <v>27</v>
      </c>
      <c r="I256" s="9">
        <f t="shared" si="35"/>
        <v>25</v>
      </c>
      <c r="J256" s="9">
        <f t="shared" si="27"/>
        <v>19</v>
      </c>
      <c r="K256" s="10">
        <f t="shared" si="28"/>
        <v>625</v>
      </c>
      <c r="L256" s="9" t="str">
        <f t="array" ref="L256">IF(D256&lt;&gt;"",IF(AND(H256&gt;=40,I256&gt;=30),IF(AND($N$2&gt;=$T$2,$N$2&lt;=$U$2),_xlfn.IFS(P256&gt;=$AD$2,$AD$1,P256&gt;=$AC$2,$AC$1,P256&gt;=$AB$2,$AB$1,P256&gt;=$AA$2,$AA$1,P256&gt;=$Z$2,$Z$1,P256&gt;=$Y$2,$Y$1,P256&gt;=$X$2,$X$1,P256&gt;=$W$2,$W$1,P256&lt;$W$2,$V$1),(IF(AND($N$2&gt;=$T$3,$N$2&lt;$U$3),_xlfn.IFS(P256&gt;=$AD$3,$AD$1,P256&gt;=$AC$3,$AC$1,P256&gt;=$AB$3,$AB$1,P256&gt;=$AA$3,$AA$1,P256&gt;=$Z$3,$Z$1,P256&gt;=$Y$3,$Y$1,P256&gt;=$X$3,$X$1,P256&gt;=$W$3,$W$1,P256&lt;$W$2,$V$1),(IF(AND($N$2&gt;=$T$4,$N$2&lt;$U$4),_xlfn.IFS(P256&gt;=$AD$4,$AD$1,P256&gt;=$AC$4,$AC$1,P256&gt;=$AB$4,$AB$1,P256&gt;=$AA$4,$AA$1,P256&gt;=$Z$4,$Z$1,P256&gt;=$Y$4,$Y$1,P256&gt;=$X$4,$X$1,P256&gt;=$W$4,$W$1,P256&lt;$W$2,$V$1),(IF(AND($N$2&gt;=$T$5,$N$2&lt;$U$5),_xlfn.IFS(P256&gt;=$AD$5,$AD$1,P256&gt;=$AC$5,$AC$1,P256&gt;=$AB$5,$AB$1,P256&gt;=$AA$5,$AA$1,P256&gt;=$Z$5,$Z$1,P256&gt;=$Y$5,$Y$1,P256&gt;=$X$5,$X$1,P256&gt;=$W$5,$W$1,P256&lt;$W$2,$V$1),(IF(AND($N$2&gt;=$T$6,$N$2&lt;$U$6),_xlfn.IFS(P256&gt;=$AD$6,$AD$1,P256&gt;=$AC$6,$AC$1,P256&gt;=$AB$6,$AB$1,P256&gt;=$AA$6,$AA$1,P256&gt;=$Z$6,$Z$1,P256&gt;=$Y$6,$Y$1,P256&gt;=$X$6,$X$1,P256&gt;=$W$6,$W$1,P256&lt;$W$2,$V$1),(IF(AND($N$2&gt;=$T$7,$N$2&lt;$U$7),_xlfn.IFS(P256&gt;=$AD$7,$AD$1,P256&gt;=$AC$7,$AC$1,P256&gt;=$AB$7,$AB$1,P256&gt;=$AA$7,$AA$1,P256&gt;=$Z$7,$Z$1,P256&gt;=$Y$7,$Y$1,P256&gt;=$X$7,$X$1,P256&gt;=$W$7,$W$1,P256&lt;$W$2,$V$1),(IF(AND($N$2&gt;=$T$8,$N$2&lt;$U$8),_xlfn.IFS(P256&gt;=$AD$8,$AD$1,P256&gt;=$AC$8,$AC$1,P256&gt;=$AB$8,$AB$1,P256&gt;=$AA$8,$AA$1,P256&gt;=$Z$8,$Z$1,P256&gt;=$Y$8,$Y$1,P256&gt;=$X$8,$X$1,P256&gt;=$W$8,$W$1,P256&lt;$W$2,$V$1),(IF(AND($N$2&gt;=$T$9,$N$2&lt;$U$9),_xlfn.IFS(P256&gt;=$AD$9,$AD$1,P256&gt;=$AC$9,$AC$1,P256&gt;=$AB$9,$AB$1,P256&gt;=$AA$9,$AA$1,P256&gt;=$Z$9,$Z$1,P256&gt;=$Y$9,$Y$1,P256&gt;=$X$9,$X$1,P256&gt;=$W$9,$W$1),$W$1))))))))))))))),IF(AND($N$2&gt;=$T$2,$N$2&lt;=$U$2),IF(P256&gt;=$W$2,$W$1,$V$1),IF(AND($N$2&gt;=$T$3,$N$2&lt;$U$3),IF(P256&gt;=$W$3,$W$1,$V$1),IF(AND($N$2&gt;=$T$4,$N$2&lt;$U$4),IF(P256&gt;=$W$4,$W$1,$V$1),IF(AND($N$2&gt;=$T$5,$N$2&lt;$U$5),IF(P256&gt;=$W$5,$W$1,$V$1),IF(AND($N$2&gt;=$T$6,$N$2&lt;$U$6),IF(P256&gt;=$W$6,$W$1,$V$1),IF(AND($N$2&gt;=$T$7,$N$2&lt;$U$7),IF(P256&gt;=$W$7,$W$1,$V$1),IF(AND($N$2&gt;=$T$8,$N$2&lt;$U$8),IF(P256&gt;=$W$8,$W$1,$V$1),IF(AND($N$2&gt;=$T$9,$N$2&lt;$U$9),IF(P256&gt;=$W$9,$W$1,$V$1),""))))))))),"")</f>
        <v>FD</v>
      </c>
      <c r="M256" s="9" t="str">
        <f t="array" ref="M256">IF(E256&lt;&gt;"",IF(AND(E256&lt;&gt;"GR",E256&gt;=40,J256&gt;=30),_xlfn.IFS(Q256&gt;=$AG$2,$AD$19,Q256&gt;=$AG$3,$AC$19,Q256&gt;=$AG$4,$AB$19,Q256&gt;=$AG$5,$AA$19,Q256&gt;=$AG$6,$Z$19,Q256&gt;=$AG$7,$Y$19,Q256&gt;=$AG$8,$X$19,Q256&gt;=$AG$9,$V$19),L256),"")</f>
        <v>FD</v>
      </c>
      <c r="N256" s="9"/>
      <c r="O256" s="9"/>
      <c r="P256" s="9">
        <f t="shared" si="29"/>
        <v>35</v>
      </c>
      <c r="Q256" s="9">
        <f t="shared" si="30"/>
        <v>31</v>
      </c>
      <c r="R256" s="9">
        <f t="shared" si="31"/>
        <v>-1.49</v>
      </c>
    </row>
    <row r="257" spans="1:18" x14ac:dyDescent="0.25">
      <c r="A257" s="3" t="s">
        <v>8</v>
      </c>
      <c r="B257" s="3">
        <v>256</v>
      </c>
      <c r="C257" s="3">
        <v>14</v>
      </c>
      <c r="D257" s="3">
        <v>13</v>
      </c>
      <c r="E257" s="3">
        <v>21</v>
      </c>
      <c r="F257" s="22">
        <f t="shared" si="32"/>
        <v>21</v>
      </c>
      <c r="G257" s="22">
        <f t="shared" si="33"/>
        <v>14</v>
      </c>
      <c r="H257" s="22">
        <f t="shared" si="34"/>
        <v>13</v>
      </c>
      <c r="I257" s="9">
        <f t="shared" si="35"/>
        <v>13.4</v>
      </c>
      <c r="J257" s="9">
        <f t="shared" si="27"/>
        <v>18.2</v>
      </c>
      <c r="K257" s="10">
        <f t="shared" si="28"/>
        <v>179.56</v>
      </c>
      <c r="L257" s="9" t="str">
        <f t="array" ref="L257">IF(D257&lt;&gt;"",IF(AND(H257&gt;=40,I257&gt;=30),IF(AND($N$2&gt;=$T$2,$N$2&lt;=$U$2),_xlfn.IFS(P257&gt;=$AD$2,$AD$1,P257&gt;=$AC$2,$AC$1,P257&gt;=$AB$2,$AB$1,P257&gt;=$AA$2,$AA$1,P257&gt;=$Z$2,$Z$1,P257&gt;=$Y$2,$Y$1,P257&gt;=$X$2,$X$1,P257&gt;=$W$2,$W$1,P257&lt;$W$2,$V$1),(IF(AND($N$2&gt;=$T$3,$N$2&lt;$U$3),_xlfn.IFS(P257&gt;=$AD$3,$AD$1,P257&gt;=$AC$3,$AC$1,P257&gt;=$AB$3,$AB$1,P257&gt;=$AA$3,$AA$1,P257&gt;=$Z$3,$Z$1,P257&gt;=$Y$3,$Y$1,P257&gt;=$X$3,$X$1,P257&gt;=$W$3,$W$1,P257&lt;$W$2,$V$1),(IF(AND($N$2&gt;=$T$4,$N$2&lt;$U$4),_xlfn.IFS(P257&gt;=$AD$4,$AD$1,P257&gt;=$AC$4,$AC$1,P257&gt;=$AB$4,$AB$1,P257&gt;=$AA$4,$AA$1,P257&gt;=$Z$4,$Z$1,P257&gt;=$Y$4,$Y$1,P257&gt;=$X$4,$X$1,P257&gt;=$W$4,$W$1,P257&lt;$W$2,$V$1),(IF(AND($N$2&gt;=$T$5,$N$2&lt;$U$5),_xlfn.IFS(P257&gt;=$AD$5,$AD$1,P257&gt;=$AC$5,$AC$1,P257&gt;=$AB$5,$AB$1,P257&gt;=$AA$5,$AA$1,P257&gt;=$Z$5,$Z$1,P257&gt;=$Y$5,$Y$1,P257&gt;=$X$5,$X$1,P257&gt;=$W$5,$W$1,P257&lt;$W$2,$V$1),(IF(AND($N$2&gt;=$T$6,$N$2&lt;$U$6),_xlfn.IFS(P257&gt;=$AD$6,$AD$1,P257&gt;=$AC$6,$AC$1,P257&gt;=$AB$6,$AB$1,P257&gt;=$AA$6,$AA$1,P257&gt;=$Z$6,$Z$1,P257&gt;=$Y$6,$Y$1,P257&gt;=$X$6,$X$1,P257&gt;=$W$6,$W$1,P257&lt;$W$2,$V$1),(IF(AND($N$2&gt;=$T$7,$N$2&lt;$U$7),_xlfn.IFS(P257&gt;=$AD$7,$AD$1,P257&gt;=$AC$7,$AC$1,P257&gt;=$AB$7,$AB$1,P257&gt;=$AA$7,$AA$1,P257&gt;=$Z$7,$Z$1,P257&gt;=$Y$7,$Y$1,P257&gt;=$X$7,$X$1,P257&gt;=$W$7,$W$1,P257&lt;$W$2,$V$1),(IF(AND($N$2&gt;=$T$8,$N$2&lt;$U$8),_xlfn.IFS(P257&gt;=$AD$8,$AD$1,P257&gt;=$AC$8,$AC$1,P257&gt;=$AB$8,$AB$1,P257&gt;=$AA$8,$AA$1,P257&gt;=$Z$8,$Z$1,P257&gt;=$Y$8,$Y$1,P257&gt;=$X$8,$X$1,P257&gt;=$W$8,$W$1,P257&lt;$W$2,$V$1),(IF(AND($N$2&gt;=$T$9,$N$2&lt;$U$9),_xlfn.IFS(P257&gt;=$AD$9,$AD$1,P257&gt;=$AC$9,$AC$1,P257&gt;=$AB$9,$AB$1,P257&gt;=$AA$9,$AA$1,P257&gt;=$Z$9,$Z$1,P257&gt;=$Y$9,$Y$1,P257&gt;=$X$9,$X$1,P257&gt;=$W$9,$W$1),$W$1))))))))))))))),IF(AND($N$2&gt;=$T$2,$N$2&lt;=$U$2),IF(P257&gt;=$W$2,$W$1,$V$1),IF(AND($N$2&gt;=$T$3,$N$2&lt;$U$3),IF(P257&gt;=$W$3,$W$1,$V$1),IF(AND($N$2&gt;=$T$4,$N$2&lt;$U$4),IF(P257&gt;=$W$4,$W$1,$V$1),IF(AND($N$2&gt;=$T$5,$N$2&lt;$U$5),IF(P257&gt;=$W$5,$W$1,$V$1),IF(AND($N$2&gt;=$T$6,$N$2&lt;$U$6),IF(P257&gt;=$W$6,$W$1,$V$1),IF(AND($N$2&gt;=$T$7,$N$2&lt;$U$7),IF(P257&gt;=$W$7,$W$1,$V$1),IF(AND($N$2&gt;=$T$8,$N$2&lt;$U$8),IF(P257&gt;=$W$8,$W$1,$V$1),IF(AND($N$2&gt;=$T$9,$N$2&lt;$U$9),IF(P257&gt;=$W$9,$W$1,$V$1),""))))))))),"")</f>
        <v>FF</v>
      </c>
      <c r="M257" s="9" t="str">
        <f t="array" ref="M257">IF(E257&lt;&gt;"",IF(AND(E257&lt;&gt;"GR",E257&gt;=40,J257&gt;=30),_xlfn.IFS(Q257&gt;=$AG$2,$AD$19,Q257&gt;=$AG$3,$AC$19,Q257&gt;=$AG$4,$AB$19,Q257&gt;=$AG$5,$AA$19,Q257&gt;=$AG$6,$Z$19,Q257&gt;=$AG$7,$Y$19,Q257&gt;=$AG$8,$X$19,Q257&gt;=$AG$9,$V$19),L257),"")</f>
        <v>FF</v>
      </c>
      <c r="N257" s="9"/>
      <c r="O257" s="9"/>
      <c r="P257" s="9">
        <f t="shared" si="29"/>
        <v>27</v>
      </c>
      <c r="Q257" s="9">
        <f t="shared" si="30"/>
        <v>30</v>
      </c>
      <c r="R257" s="9">
        <f t="shared" si="31"/>
        <v>-2.29</v>
      </c>
    </row>
    <row r="258" spans="1:18" x14ac:dyDescent="0.25">
      <c r="A258" s="3" t="s">
        <v>8</v>
      </c>
      <c r="B258" s="3">
        <v>257</v>
      </c>
      <c r="C258" s="3">
        <v>9</v>
      </c>
      <c r="D258" s="3">
        <v>34</v>
      </c>
      <c r="E258" s="3">
        <v>24</v>
      </c>
      <c r="F258" s="22">
        <f t="shared" si="32"/>
        <v>24</v>
      </c>
      <c r="G258" s="22">
        <f t="shared" si="33"/>
        <v>9</v>
      </c>
      <c r="H258" s="22">
        <f t="shared" si="34"/>
        <v>34</v>
      </c>
      <c r="I258" s="9">
        <f t="shared" si="35"/>
        <v>24</v>
      </c>
      <c r="J258" s="9">
        <f t="shared" ref="J258:J321" si="36">IF(E258&lt;&gt;"",ROUND(IF(E258&lt;&gt;"GR",((G258*0.4)+(E258*0.6)),I258),2),"")</f>
        <v>18</v>
      </c>
      <c r="K258" s="10">
        <f t="shared" ref="K258:K321" si="37">I258*I258</f>
        <v>576</v>
      </c>
      <c r="L258" s="9" t="str">
        <f t="array" ref="L258">IF(D258&lt;&gt;"",IF(AND(H258&gt;=40,I258&gt;=30),IF(AND($N$2&gt;=$T$2,$N$2&lt;=$U$2),_xlfn.IFS(P258&gt;=$AD$2,$AD$1,P258&gt;=$AC$2,$AC$1,P258&gt;=$AB$2,$AB$1,P258&gt;=$AA$2,$AA$1,P258&gt;=$Z$2,$Z$1,P258&gt;=$Y$2,$Y$1,P258&gt;=$X$2,$X$1,P258&gt;=$W$2,$W$1,P258&lt;$W$2,$V$1),(IF(AND($N$2&gt;=$T$3,$N$2&lt;$U$3),_xlfn.IFS(P258&gt;=$AD$3,$AD$1,P258&gt;=$AC$3,$AC$1,P258&gt;=$AB$3,$AB$1,P258&gt;=$AA$3,$AA$1,P258&gt;=$Z$3,$Z$1,P258&gt;=$Y$3,$Y$1,P258&gt;=$X$3,$X$1,P258&gt;=$W$3,$W$1,P258&lt;$W$2,$V$1),(IF(AND($N$2&gt;=$T$4,$N$2&lt;$U$4),_xlfn.IFS(P258&gt;=$AD$4,$AD$1,P258&gt;=$AC$4,$AC$1,P258&gt;=$AB$4,$AB$1,P258&gt;=$AA$4,$AA$1,P258&gt;=$Z$4,$Z$1,P258&gt;=$Y$4,$Y$1,P258&gt;=$X$4,$X$1,P258&gt;=$W$4,$W$1,P258&lt;$W$2,$V$1),(IF(AND($N$2&gt;=$T$5,$N$2&lt;$U$5),_xlfn.IFS(P258&gt;=$AD$5,$AD$1,P258&gt;=$AC$5,$AC$1,P258&gt;=$AB$5,$AB$1,P258&gt;=$AA$5,$AA$1,P258&gt;=$Z$5,$Z$1,P258&gt;=$Y$5,$Y$1,P258&gt;=$X$5,$X$1,P258&gt;=$W$5,$W$1,P258&lt;$W$2,$V$1),(IF(AND($N$2&gt;=$T$6,$N$2&lt;$U$6),_xlfn.IFS(P258&gt;=$AD$6,$AD$1,P258&gt;=$AC$6,$AC$1,P258&gt;=$AB$6,$AB$1,P258&gt;=$AA$6,$AA$1,P258&gt;=$Z$6,$Z$1,P258&gt;=$Y$6,$Y$1,P258&gt;=$X$6,$X$1,P258&gt;=$W$6,$W$1,P258&lt;$W$2,$V$1),(IF(AND($N$2&gt;=$T$7,$N$2&lt;$U$7),_xlfn.IFS(P258&gt;=$AD$7,$AD$1,P258&gt;=$AC$7,$AC$1,P258&gt;=$AB$7,$AB$1,P258&gt;=$AA$7,$AA$1,P258&gt;=$Z$7,$Z$1,P258&gt;=$Y$7,$Y$1,P258&gt;=$X$7,$X$1,P258&gt;=$W$7,$W$1,P258&lt;$W$2,$V$1),(IF(AND($N$2&gt;=$T$8,$N$2&lt;$U$8),_xlfn.IFS(P258&gt;=$AD$8,$AD$1,P258&gt;=$AC$8,$AC$1,P258&gt;=$AB$8,$AB$1,P258&gt;=$AA$8,$AA$1,P258&gt;=$Z$8,$Z$1,P258&gt;=$Y$8,$Y$1,P258&gt;=$X$8,$X$1,P258&gt;=$W$8,$W$1,P258&lt;$W$2,$V$1),(IF(AND($N$2&gt;=$T$9,$N$2&lt;$U$9),_xlfn.IFS(P258&gt;=$AD$9,$AD$1,P258&gt;=$AC$9,$AC$1,P258&gt;=$AB$9,$AB$1,P258&gt;=$AA$9,$AA$1,P258&gt;=$Z$9,$Z$1,P258&gt;=$Y$9,$Y$1,P258&gt;=$X$9,$X$1,P258&gt;=$W$9,$W$1),$W$1))))))))))))))),IF(AND($N$2&gt;=$T$2,$N$2&lt;=$U$2),IF(P258&gt;=$W$2,$W$1,$V$1),IF(AND($N$2&gt;=$T$3,$N$2&lt;$U$3),IF(P258&gt;=$W$3,$W$1,$V$1),IF(AND($N$2&gt;=$T$4,$N$2&lt;$U$4),IF(P258&gt;=$W$4,$W$1,$V$1),IF(AND($N$2&gt;=$T$5,$N$2&lt;$U$5),IF(P258&gt;=$W$5,$W$1,$V$1),IF(AND($N$2&gt;=$T$6,$N$2&lt;$U$6),IF(P258&gt;=$W$6,$W$1,$V$1),IF(AND($N$2&gt;=$T$7,$N$2&lt;$U$7),IF(P258&gt;=$W$7,$W$1,$V$1),IF(AND($N$2&gt;=$T$8,$N$2&lt;$U$8),IF(P258&gt;=$W$8,$W$1,$V$1),IF(AND($N$2&gt;=$T$9,$N$2&lt;$U$9),IF(P258&gt;=$W$9,$W$1,$V$1),""))))))))),"")</f>
        <v>FD</v>
      </c>
      <c r="M258" s="9" t="str">
        <f t="array" ref="M258">IF(E258&lt;&gt;"",IF(AND(E258&lt;&gt;"GR",E258&gt;=40,J258&gt;=30),_xlfn.IFS(Q258&gt;=$AG$2,$AD$19,Q258&gt;=$AG$3,$AC$19,Q258&gt;=$AG$4,$AB$19,Q258&gt;=$AG$5,$AA$19,Q258&gt;=$AG$6,$Z$19,Q258&gt;=$AG$7,$Y$19,Q258&gt;=$AG$8,$X$19,Q258&gt;=$AG$9,$V$19),L258),"")</f>
        <v>FD</v>
      </c>
      <c r="N258" s="9"/>
      <c r="O258" s="9"/>
      <c r="P258" s="9">
        <f t="shared" ref="P258:P321" si="38">IF(I258&gt;0,ROUND((10*((I258-$N$2)/$O$2)+50),0),0)</f>
        <v>34</v>
      </c>
      <c r="Q258" s="9">
        <f t="shared" ref="Q258:Q321" si="39">IF(AND(E258&lt;&gt;"",E258&lt;&gt;"GR"),IF(J258&gt;0,ROUND((10*((J258-$N$2)/$O$2)+50),0),0),P258)</f>
        <v>30</v>
      </c>
      <c r="R258" s="9">
        <f t="shared" ref="R258:R321" si="40">ROUND(((I258-$N$2)/$O$2),2)</f>
        <v>-1.56</v>
      </c>
    </row>
    <row r="259" spans="1:18" x14ac:dyDescent="0.25">
      <c r="A259" s="3" t="s">
        <v>8</v>
      </c>
      <c r="B259" s="3">
        <v>258</v>
      </c>
      <c r="C259" s="3">
        <v>5</v>
      </c>
      <c r="D259" s="3" t="s">
        <v>34</v>
      </c>
      <c r="E259" s="3">
        <v>25</v>
      </c>
      <c r="F259" s="22">
        <f t="shared" ref="F259:F322" si="41">IF(E259="GR",D259,E259)</f>
        <v>25</v>
      </c>
      <c r="G259" s="22">
        <f t="shared" ref="G259:G322" si="42">IF(C259="GR",0,C259)</f>
        <v>5</v>
      </c>
      <c r="H259" s="22">
        <f t="shared" ref="H259:H322" si="43">IF(D259="GR",0,D259)</f>
        <v>0</v>
      </c>
      <c r="I259" s="9">
        <f t="shared" ref="I259:I322" si="44">(G259*0.4)+(H259*0.6)</f>
        <v>2</v>
      </c>
      <c r="J259" s="9">
        <f t="shared" si="36"/>
        <v>17</v>
      </c>
      <c r="K259" s="10">
        <f t="shared" si="37"/>
        <v>4</v>
      </c>
      <c r="L259" s="9" t="str">
        <f t="array" ref="L259">IF(D259&lt;&gt;"",IF(AND(H259&gt;=40,I259&gt;=30),IF(AND($N$2&gt;=$T$2,$N$2&lt;=$U$2),_xlfn.IFS(P259&gt;=$AD$2,$AD$1,P259&gt;=$AC$2,$AC$1,P259&gt;=$AB$2,$AB$1,P259&gt;=$AA$2,$AA$1,P259&gt;=$Z$2,$Z$1,P259&gt;=$Y$2,$Y$1,P259&gt;=$X$2,$X$1,P259&gt;=$W$2,$W$1,P259&lt;$W$2,$V$1),(IF(AND($N$2&gt;=$T$3,$N$2&lt;$U$3),_xlfn.IFS(P259&gt;=$AD$3,$AD$1,P259&gt;=$AC$3,$AC$1,P259&gt;=$AB$3,$AB$1,P259&gt;=$AA$3,$AA$1,P259&gt;=$Z$3,$Z$1,P259&gt;=$Y$3,$Y$1,P259&gt;=$X$3,$X$1,P259&gt;=$W$3,$W$1,P259&lt;$W$2,$V$1),(IF(AND($N$2&gt;=$T$4,$N$2&lt;$U$4),_xlfn.IFS(P259&gt;=$AD$4,$AD$1,P259&gt;=$AC$4,$AC$1,P259&gt;=$AB$4,$AB$1,P259&gt;=$AA$4,$AA$1,P259&gt;=$Z$4,$Z$1,P259&gt;=$Y$4,$Y$1,P259&gt;=$X$4,$X$1,P259&gt;=$W$4,$W$1,P259&lt;$W$2,$V$1),(IF(AND($N$2&gt;=$T$5,$N$2&lt;$U$5),_xlfn.IFS(P259&gt;=$AD$5,$AD$1,P259&gt;=$AC$5,$AC$1,P259&gt;=$AB$5,$AB$1,P259&gt;=$AA$5,$AA$1,P259&gt;=$Z$5,$Z$1,P259&gt;=$Y$5,$Y$1,P259&gt;=$X$5,$X$1,P259&gt;=$W$5,$W$1,P259&lt;$W$2,$V$1),(IF(AND($N$2&gt;=$T$6,$N$2&lt;$U$6),_xlfn.IFS(P259&gt;=$AD$6,$AD$1,P259&gt;=$AC$6,$AC$1,P259&gt;=$AB$6,$AB$1,P259&gt;=$AA$6,$AA$1,P259&gt;=$Z$6,$Z$1,P259&gt;=$Y$6,$Y$1,P259&gt;=$X$6,$X$1,P259&gt;=$W$6,$W$1,P259&lt;$W$2,$V$1),(IF(AND($N$2&gt;=$T$7,$N$2&lt;$U$7),_xlfn.IFS(P259&gt;=$AD$7,$AD$1,P259&gt;=$AC$7,$AC$1,P259&gt;=$AB$7,$AB$1,P259&gt;=$AA$7,$AA$1,P259&gt;=$Z$7,$Z$1,P259&gt;=$Y$7,$Y$1,P259&gt;=$X$7,$X$1,P259&gt;=$W$7,$W$1,P259&lt;$W$2,$V$1),(IF(AND($N$2&gt;=$T$8,$N$2&lt;$U$8),_xlfn.IFS(P259&gt;=$AD$8,$AD$1,P259&gt;=$AC$8,$AC$1,P259&gt;=$AB$8,$AB$1,P259&gt;=$AA$8,$AA$1,P259&gt;=$Z$8,$Z$1,P259&gt;=$Y$8,$Y$1,P259&gt;=$X$8,$X$1,P259&gt;=$W$8,$W$1,P259&lt;$W$2,$V$1),(IF(AND($N$2&gt;=$T$9,$N$2&lt;$U$9),_xlfn.IFS(P259&gt;=$AD$9,$AD$1,P259&gt;=$AC$9,$AC$1,P259&gt;=$AB$9,$AB$1,P259&gt;=$AA$9,$AA$1,P259&gt;=$Z$9,$Z$1,P259&gt;=$Y$9,$Y$1,P259&gt;=$X$9,$X$1,P259&gt;=$W$9,$W$1),$W$1))))))))))))))),IF(AND($N$2&gt;=$T$2,$N$2&lt;=$U$2),IF(P259&gt;=$W$2,$W$1,$V$1),IF(AND($N$2&gt;=$T$3,$N$2&lt;$U$3),IF(P259&gt;=$W$3,$W$1,$V$1),IF(AND($N$2&gt;=$T$4,$N$2&lt;$U$4),IF(P259&gt;=$W$4,$W$1,$V$1),IF(AND($N$2&gt;=$T$5,$N$2&lt;$U$5),IF(P259&gt;=$W$5,$W$1,$V$1),IF(AND($N$2&gt;=$T$6,$N$2&lt;$U$6),IF(P259&gt;=$W$6,$W$1,$V$1),IF(AND($N$2&gt;=$T$7,$N$2&lt;$U$7),IF(P259&gt;=$W$7,$W$1,$V$1),IF(AND($N$2&gt;=$T$8,$N$2&lt;$U$8),IF(P259&gt;=$W$8,$W$1,$V$1),IF(AND($N$2&gt;=$T$9,$N$2&lt;$U$9),IF(P259&gt;=$W$9,$W$1,$V$1),""))))))))),"")</f>
        <v>FF</v>
      </c>
      <c r="M259" s="9" t="str">
        <f t="array" ref="M259">IF(E259&lt;&gt;"",IF(AND(E259&lt;&gt;"GR",E259&gt;=40,J259&gt;=30),_xlfn.IFS(Q259&gt;=$AG$2,$AD$19,Q259&gt;=$AG$3,$AC$19,Q259&gt;=$AG$4,$AB$19,Q259&gt;=$AG$5,$AA$19,Q259&gt;=$AG$6,$Z$19,Q259&gt;=$AG$7,$Y$19,Q259&gt;=$AG$8,$X$19,Q259&gt;=$AG$9,$V$19),L259),"")</f>
        <v>FF</v>
      </c>
      <c r="N259" s="9"/>
      <c r="O259" s="9"/>
      <c r="P259" s="9">
        <f t="shared" si="38"/>
        <v>19</v>
      </c>
      <c r="Q259" s="9">
        <f t="shared" si="39"/>
        <v>30</v>
      </c>
      <c r="R259" s="9">
        <f t="shared" si="40"/>
        <v>-3.07</v>
      </c>
    </row>
    <row r="260" spans="1:18" x14ac:dyDescent="0.25">
      <c r="A260" s="3" t="s">
        <v>8</v>
      </c>
      <c r="B260" s="3">
        <v>259</v>
      </c>
      <c r="C260" s="3">
        <v>9</v>
      </c>
      <c r="D260" s="3">
        <v>31</v>
      </c>
      <c r="E260" s="3">
        <v>20</v>
      </c>
      <c r="F260" s="22">
        <f t="shared" si="41"/>
        <v>20</v>
      </c>
      <c r="G260" s="22">
        <f t="shared" si="42"/>
        <v>9</v>
      </c>
      <c r="H260" s="22">
        <f t="shared" si="43"/>
        <v>31</v>
      </c>
      <c r="I260" s="9">
        <f t="shared" si="44"/>
        <v>22.2</v>
      </c>
      <c r="J260" s="9">
        <f t="shared" si="36"/>
        <v>15.6</v>
      </c>
      <c r="K260" s="10">
        <f t="shared" si="37"/>
        <v>492.84</v>
      </c>
      <c r="L260" s="9" t="str">
        <f t="array" ref="L260">IF(D260&lt;&gt;"",IF(AND(H260&gt;=40,I260&gt;=30),IF(AND($N$2&gt;=$T$2,$N$2&lt;=$U$2),_xlfn.IFS(P260&gt;=$AD$2,$AD$1,P260&gt;=$AC$2,$AC$1,P260&gt;=$AB$2,$AB$1,P260&gt;=$AA$2,$AA$1,P260&gt;=$Z$2,$Z$1,P260&gt;=$Y$2,$Y$1,P260&gt;=$X$2,$X$1,P260&gt;=$W$2,$W$1,P260&lt;$W$2,$V$1),(IF(AND($N$2&gt;=$T$3,$N$2&lt;$U$3),_xlfn.IFS(P260&gt;=$AD$3,$AD$1,P260&gt;=$AC$3,$AC$1,P260&gt;=$AB$3,$AB$1,P260&gt;=$AA$3,$AA$1,P260&gt;=$Z$3,$Z$1,P260&gt;=$Y$3,$Y$1,P260&gt;=$X$3,$X$1,P260&gt;=$W$3,$W$1,P260&lt;$W$2,$V$1),(IF(AND($N$2&gt;=$T$4,$N$2&lt;$U$4),_xlfn.IFS(P260&gt;=$AD$4,$AD$1,P260&gt;=$AC$4,$AC$1,P260&gt;=$AB$4,$AB$1,P260&gt;=$AA$4,$AA$1,P260&gt;=$Z$4,$Z$1,P260&gt;=$Y$4,$Y$1,P260&gt;=$X$4,$X$1,P260&gt;=$W$4,$W$1,P260&lt;$W$2,$V$1),(IF(AND($N$2&gt;=$T$5,$N$2&lt;$U$5),_xlfn.IFS(P260&gt;=$AD$5,$AD$1,P260&gt;=$AC$5,$AC$1,P260&gt;=$AB$5,$AB$1,P260&gt;=$AA$5,$AA$1,P260&gt;=$Z$5,$Z$1,P260&gt;=$Y$5,$Y$1,P260&gt;=$X$5,$X$1,P260&gt;=$W$5,$W$1,P260&lt;$W$2,$V$1),(IF(AND($N$2&gt;=$T$6,$N$2&lt;$U$6),_xlfn.IFS(P260&gt;=$AD$6,$AD$1,P260&gt;=$AC$6,$AC$1,P260&gt;=$AB$6,$AB$1,P260&gt;=$AA$6,$AA$1,P260&gt;=$Z$6,$Z$1,P260&gt;=$Y$6,$Y$1,P260&gt;=$X$6,$X$1,P260&gt;=$W$6,$W$1,P260&lt;$W$2,$V$1),(IF(AND($N$2&gt;=$T$7,$N$2&lt;$U$7),_xlfn.IFS(P260&gt;=$AD$7,$AD$1,P260&gt;=$AC$7,$AC$1,P260&gt;=$AB$7,$AB$1,P260&gt;=$AA$7,$AA$1,P260&gt;=$Z$7,$Z$1,P260&gt;=$Y$7,$Y$1,P260&gt;=$X$7,$X$1,P260&gt;=$W$7,$W$1,P260&lt;$W$2,$V$1),(IF(AND($N$2&gt;=$T$8,$N$2&lt;$U$8),_xlfn.IFS(P260&gt;=$AD$8,$AD$1,P260&gt;=$AC$8,$AC$1,P260&gt;=$AB$8,$AB$1,P260&gt;=$AA$8,$AA$1,P260&gt;=$Z$8,$Z$1,P260&gt;=$Y$8,$Y$1,P260&gt;=$X$8,$X$1,P260&gt;=$W$8,$W$1,P260&lt;$W$2,$V$1),(IF(AND($N$2&gt;=$T$9,$N$2&lt;$U$9),_xlfn.IFS(P260&gt;=$AD$9,$AD$1,P260&gt;=$AC$9,$AC$1,P260&gt;=$AB$9,$AB$1,P260&gt;=$AA$9,$AA$1,P260&gt;=$Z$9,$Z$1,P260&gt;=$Y$9,$Y$1,P260&gt;=$X$9,$X$1,P260&gt;=$W$9,$W$1),$W$1))))))))))))))),IF(AND($N$2&gt;=$T$2,$N$2&lt;=$U$2),IF(P260&gt;=$W$2,$W$1,$V$1),IF(AND($N$2&gt;=$T$3,$N$2&lt;$U$3),IF(P260&gt;=$W$3,$W$1,$V$1),IF(AND($N$2&gt;=$T$4,$N$2&lt;$U$4),IF(P260&gt;=$W$4,$W$1,$V$1),IF(AND($N$2&gt;=$T$5,$N$2&lt;$U$5),IF(P260&gt;=$W$5,$W$1,$V$1),IF(AND($N$2&gt;=$T$6,$N$2&lt;$U$6),IF(P260&gt;=$W$6,$W$1,$V$1),IF(AND($N$2&gt;=$T$7,$N$2&lt;$U$7),IF(P260&gt;=$W$7,$W$1,$V$1),IF(AND($N$2&gt;=$T$8,$N$2&lt;$U$8),IF(P260&gt;=$W$8,$W$1,$V$1),IF(AND($N$2&gt;=$T$9,$N$2&lt;$U$9),IF(P260&gt;=$W$9,$W$1,$V$1),""))))))))),"")</f>
        <v>FF</v>
      </c>
      <c r="M260" s="9" t="str">
        <f t="array" ref="M260">IF(E260&lt;&gt;"",IF(AND(E260&lt;&gt;"GR",E260&gt;=40,J260&gt;=30),_xlfn.IFS(Q260&gt;=$AG$2,$AD$19,Q260&gt;=$AG$3,$AC$19,Q260&gt;=$AG$4,$AB$19,Q260&gt;=$AG$5,$AA$19,Q260&gt;=$AG$6,$Z$19,Q260&gt;=$AG$7,$Y$19,Q260&gt;=$AG$8,$X$19,Q260&gt;=$AG$9,$V$19),L260),"")</f>
        <v>FF</v>
      </c>
      <c r="N260" s="9"/>
      <c r="O260" s="9"/>
      <c r="P260" s="9">
        <f t="shared" si="38"/>
        <v>33</v>
      </c>
      <c r="Q260" s="9">
        <f t="shared" si="39"/>
        <v>29</v>
      </c>
      <c r="R260" s="9">
        <f t="shared" si="40"/>
        <v>-1.68</v>
      </c>
    </row>
    <row r="261" spans="1:18" x14ac:dyDescent="0.25">
      <c r="A261" s="3" t="s">
        <v>8</v>
      </c>
      <c r="B261" s="3">
        <v>260</v>
      </c>
      <c r="C261" s="3">
        <v>9</v>
      </c>
      <c r="D261" s="3">
        <v>9</v>
      </c>
      <c r="E261" s="3">
        <v>19</v>
      </c>
      <c r="F261" s="22">
        <f t="shared" si="41"/>
        <v>19</v>
      </c>
      <c r="G261" s="22">
        <f t="shared" si="42"/>
        <v>9</v>
      </c>
      <c r="H261" s="22">
        <f t="shared" si="43"/>
        <v>9</v>
      </c>
      <c r="I261" s="9">
        <f t="shared" si="44"/>
        <v>9</v>
      </c>
      <c r="J261" s="9">
        <f t="shared" si="36"/>
        <v>15</v>
      </c>
      <c r="K261" s="10">
        <f t="shared" si="37"/>
        <v>81</v>
      </c>
      <c r="L261" s="9" t="str">
        <f t="array" ref="L261">IF(D261&lt;&gt;"",IF(AND(H261&gt;=40,I261&gt;=30),IF(AND($N$2&gt;=$T$2,$N$2&lt;=$U$2),_xlfn.IFS(P261&gt;=$AD$2,$AD$1,P261&gt;=$AC$2,$AC$1,P261&gt;=$AB$2,$AB$1,P261&gt;=$AA$2,$AA$1,P261&gt;=$Z$2,$Z$1,P261&gt;=$Y$2,$Y$1,P261&gt;=$X$2,$X$1,P261&gt;=$W$2,$W$1,P261&lt;$W$2,$V$1),(IF(AND($N$2&gt;=$T$3,$N$2&lt;$U$3),_xlfn.IFS(P261&gt;=$AD$3,$AD$1,P261&gt;=$AC$3,$AC$1,P261&gt;=$AB$3,$AB$1,P261&gt;=$AA$3,$AA$1,P261&gt;=$Z$3,$Z$1,P261&gt;=$Y$3,$Y$1,P261&gt;=$X$3,$X$1,P261&gt;=$W$3,$W$1,P261&lt;$W$2,$V$1),(IF(AND($N$2&gt;=$T$4,$N$2&lt;$U$4),_xlfn.IFS(P261&gt;=$AD$4,$AD$1,P261&gt;=$AC$4,$AC$1,P261&gt;=$AB$4,$AB$1,P261&gt;=$AA$4,$AA$1,P261&gt;=$Z$4,$Z$1,P261&gt;=$Y$4,$Y$1,P261&gt;=$X$4,$X$1,P261&gt;=$W$4,$W$1,P261&lt;$W$2,$V$1),(IF(AND($N$2&gt;=$T$5,$N$2&lt;$U$5),_xlfn.IFS(P261&gt;=$AD$5,$AD$1,P261&gt;=$AC$5,$AC$1,P261&gt;=$AB$5,$AB$1,P261&gt;=$AA$5,$AA$1,P261&gt;=$Z$5,$Z$1,P261&gt;=$Y$5,$Y$1,P261&gt;=$X$5,$X$1,P261&gt;=$W$5,$W$1,P261&lt;$W$2,$V$1),(IF(AND($N$2&gt;=$T$6,$N$2&lt;$U$6),_xlfn.IFS(P261&gt;=$AD$6,$AD$1,P261&gt;=$AC$6,$AC$1,P261&gt;=$AB$6,$AB$1,P261&gt;=$AA$6,$AA$1,P261&gt;=$Z$6,$Z$1,P261&gt;=$Y$6,$Y$1,P261&gt;=$X$6,$X$1,P261&gt;=$W$6,$W$1,P261&lt;$W$2,$V$1),(IF(AND($N$2&gt;=$T$7,$N$2&lt;$U$7),_xlfn.IFS(P261&gt;=$AD$7,$AD$1,P261&gt;=$AC$7,$AC$1,P261&gt;=$AB$7,$AB$1,P261&gt;=$AA$7,$AA$1,P261&gt;=$Z$7,$Z$1,P261&gt;=$Y$7,$Y$1,P261&gt;=$X$7,$X$1,P261&gt;=$W$7,$W$1,P261&lt;$W$2,$V$1),(IF(AND($N$2&gt;=$T$8,$N$2&lt;$U$8),_xlfn.IFS(P261&gt;=$AD$8,$AD$1,P261&gt;=$AC$8,$AC$1,P261&gt;=$AB$8,$AB$1,P261&gt;=$AA$8,$AA$1,P261&gt;=$Z$8,$Z$1,P261&gt;=$Y$8,$Y$1,P261&gt;=$X$8,$X$1,P261&gt;=$W$8,$W$1,P261&lt;$W$2,$V$1),(IF(AND($N$2&gt;=$T$9,$N$2&lt;$U$9),_xlfn.IFS(P261&gt;=$AD$9,$AD$1,P261&gt;=$AC$9,$AC$1,P261&gt;=$AB$9,$AB$1,P261&gt;=$AA$9,$AA$1,P261&gt;=$Z$9,$Z$1,P261&gt;=$Y$9,$Y$1,P261&gt;=$X$9,$X$1,P261&gt;=$W$9,$W$1),$W$1))))))))))))))),IF(AND($N$2&gt;=$T$2,$N$2&lt;=$U$2),IF(P261&gt;=$W$2,$W$1,$V$1),IF(AND($N$2&gt;=$T$3,$N$2&lt;$U$3),IF(P261&gt;=$W$3,$W$1,$V$1),IF(AND($N$2&gt;=$T$4,$N$2&lt;$U$4),IF(P261&gt;=$W$4,$W$1,$V$1),IF(AND($N$2&gt;=$T$5,$N$2&lt;$U$5),IF(P261&gt;=$W$5,$W$1,$V$1),IF(AND($N$2&gt;=$T$6,$N$2&lt;$U$6),IF(P261&gt;=$W$6,$W$1,$V$1),IF(AND($N$2&gt;=$T$7,$N$2&lt;$U$7),IF(P261&gt;=$W$7,$W$1,$V$1),IF(AND($N$2&gt;=$T$8,$N$2&lt;$U$8),IF(P261&gt;=$W$8,$W$1,$V$1),IF(AND($N$2&gt;=$T$9,$N$2&lt;$U$9),IF(P261&gt;=$W$9,$W$1,$V$1),""))))))))),"")</f>
        <v>FF</v>
      </c>
      <c r="M261" s="9" t="str">
        <f t="array" ref="M261">IF(E261&lt;&gt;"",IF(AND(E261&lt;&gt;"GR",E261&gt;=40,J261&gt;=30),_xlfn.IFS(Q261&gt;=$AG$2,$AD$19,Q261&gt;=$AG$3,$AC$19,Q261&gt;=$AG$4,$AB$19,Q261&gt;=$AG$5,$AA$19,Q261&gt;=$AG$6,$Z$19,Q261&gt;=$AG$7,$Y$19,Q261&gt;=$AG$8,$X$19,Q261&gt;=$AG$9,$V$19),L261),"")</f>
        <v>FF</v>
      </c>
      <c r="N261" s="9"/>
      <c r="O261" s="9"/>
      <c r="P261" s="9">
        <f t="shared" si="38"/>
        <v>24</v>
      </c>
      <c r="Q261" s="9">
        <f t="shared" si="39"/>
        <v>28</v>
      </c>
      <c r="R261" s="9">
        <f t="shared" si="40"/>
        <v>-2.59</v>
      </c>
    </row>
    <row r="262" spans="1:18" x14ac:dyDescent="0.25">
      <c r="A262" s="3" t="s">
        <v>8</v>
      </c>
      <c r="B262" s="3">
        <v>261</v>
      </c>
      <c r="C262" s="3">
        <v>0</v>
      </c>
      <c r="D262" s="3">
        <v>25</v>
      </c>
      <c r="E262" s="3">
        <v>25</v>
      </c>
      <c r="F262" s="22">
        <f t="shared" si="41"/>
        <v>25</v>
      </c>
      <c r="G262" s="22">
        <f t="shared" si="42"/>
        <v>0</v>
      </c>
      <c r="H262" s="22">
        <f t="shared" si="43"/>
        <v>25</v>
      </c>
      <c r="I262" s="9">
        <f t="shared" si="44"/>
        <v>15</v>
      </c>
      <c r="J262" s="9">
        <f t="shared" si="36"/>
        <v>15</v>
      </c>
      <c r="K262" s="10">
        <f t="shared" si="37"/>
        <v>225</v>
      </c>
      <c r="L262" s="9" t="str">
        <f t="array" ref="L262">IF(D262&lt;&gt;"",IF(AND(H262&gt;=40,I262&gt;=30),IF(AND($N$2&gt;=$T$2,$N$2&lt;=$U$2),_xlfn.IFS(P262&gt;=$AD$2,$AD$1,P262&gt;=$AC$2,$AC$1,P262&gt;=$AB$2,$AB$1,P262&gt;=$AA$2,$AA$1,P262&gt;=$Z$2,$Z$1,P262&gt;=$Y$2,$Y$1,P262&gt;=$X$2,$X$1,P262&gt;=$W$2,$W$1,P262&lt;$W$2,$V$1),(IF(AND($N$2&gt;=$T$3,$N$2&lt;$U$3),_xlfn.IFS(P262&gt;=$AD$3,$AD$1,P262&gt;=$AC$3,$AC$1,P262&gt;=$AB$3,$AB$1,P262&gt;=$AA$3,$AA$1,P262&gt;=$Z$3,$Z$1,P262&gt;=$Y$3,$Y$1,P262&gt;=$X$3,$X$1,P262&gt;=$W$3,$W$1,P262&lt;$W$2,$V$1),(IF(AND($N$2&gt;=$T$4,$N$2&lt;$U$4),_xlfn.IFS(P262&gt;=$AD$4,$AD$1,P262&gt;=$AC$4,$AC$1,P262&gt;=$AB$4,$AB$1,P262&gt;=$AA$4,$AA$1,P262&gt;=$Z$4,$Z$1,P262&gt;=$Y$4,$Y$1,P262&gt;=$X$4,$X$1,P262&gt;=$W$4,$W$1,P262&lt;$W$2,$V$1),(IF(AND($N$2&gt;=$T$5,$N$2&lt;$U$5),_xlfn.IFS(P262&gt;=$AD$5,$AD$1,P262&gt;=$AC$5,$AC$1,P262&gt;=$AB$5,$AB$1,P262&gt;=$AA$5,$AA$1,P262&gt;=$Z$5,$Z$1,P262&gt;=$Y$5,$Y$1,P262&gt;=$X$5,$X$1,P262&gt;=$W$5,$W$1,P262&lt;$W$2,$V$1),(IF(AND($N$2&gt;=$T$6,$N$2&lt;$U$6),_xlfn.IFS(P262&gt;=$AD$6,$AD$1,P262&gt;=$AC$6,$AC$1,P262&gt;=$AB$6,$AB$1,P262&gt;=$AA$6,$AA$1,P262&gt;=$Z$6,$Z$1,P262&gt;=$Y$6,$Y$1,P262&gt;=$X$6,$X$1,P262&gt;=$W$6,$W$1,P262&lt;$W$2,$V$1),(IF(AND($N$2&gt;=$T$7,$N$2&lt;$U$7),_xlfn.IFS(P262&gt;=$AD$7,$AD$1,P262&gt;=$AC$7,$AC$1,P262&gt;=$AB$7,$AB$1,P262&gt;=$AA$7,$AA$1,P262&gt;=$Z$7,$Z$1,P262&gt;=$Y$7,$Y$1,P262&gt;=$X$7,$X$1,P262&gt;=$W$7,$W$1,P262&lt;$W$2,$V$1),(IF(AND($N$2&gt;=$T$8,$N$2&lt;$U$8),_xlfn.IFS(P262&gt;=$AD$8,$AD$1,P262&gt;=$AC$8,$AC$1,P262&gt;=$AB$8,$AB$1,P262&gt;=$AA$8,$AA$1,P262&gt;=$Z$8,$Z$1,P262&gt;=$Y$8,$Y$1,P262&gt;=$X$8,$X$1,P262&gt;=$W$8,$W$1,P262&lt;$W$2,$V$1),(IF(AND($N$2&gt;=$T$9,$N$2&lt;$U$9),_xlfn.IFS(P262&gt;=$AD$9,$AD$1,P262&gt;=$AC$9,$AC$1,P262&gt;=$AB$9,$AB$1,P262&gt;=$AA$9,$AA$1,P262&gt;=$Z$9,$Z$1,P262&gt;=$Y$9,$Y$1,P262&gt;=$X$9,$X$1,P262&gt;=$W$9,$W$1),$W$1))))))))))))))),IF(AND($N$2&gt;=$T$2,$N$2&lt;=$U$2),IF(P262&gt;=$W$2,$W$1,$V$1),IF(AND($N$2&gt;=$T$3,$N$2&lt;$U$3),IF(P262&gt;=$W$3,$W$1,$V$1),IF(AND($N$2&gt;=$T$4,$N$2&lt;$U$4),IF(P262&gt;=$W$4,$W$1,$V$1),IF(AND($N$2&gt;=$T$5,$N$2&lt;$U$5),IF(P262&gt;=$W$5,$W$1,$V$1),IF(AND($N$2&gt;=$T$6,$N$2&lt;$U$6),IF(P262&gt;=$W$6,$W$1,$V$1),IF(AND($N$2&gt;=$T$7,$N$2&lt;$U$7),IF(P262&gt;=$W$7,$W$1,$V$1),IF(AND($N$2&gt;=$T$8,$N$2&lt;$U$8),IF(P262&gt;=$W$8,$W$1,$V$1),IF(AND($N$2&gt;=$T$9,$N$2&lt;$U$9),IF(P262&gt;=$W$9,$W$1,$V$1),""))))))))),"")</f>
        <v>FF</v>
      </c>
      <c r="M262" s="9" t="str">
        <f t="array" ref="M262">IF(E262&lt;&gt;"",IF(AND(E262&lt;&gt;"GR",E262&gt;=40,J262&gt;=30),_xlfn.IFS(Q262&gt;=$AG$2,$AD$19,Q262&gt;=$AG$3,$AC$19,Q262&gt;=$AG$4,$AB$19,Q262&gt;=$AG$5,$AA$19,Q262&gt;=$AG$6,$Z$19,Q262&gt;=$AG$7,$Y$19,Q262&gt;=$AG$8,$X$19,Q262&gt;=$AG$9,$V$19),L262),"")</f>
        <v>FF</v>
      </c>
      <c r="N262" s="9"/>
      <c r="O262" s="9"/>
      <c r="P262" s="9">
        <f t="shared" si="38"/>
        <v>28</v>
      </c>
      <c r="Q262" s="9">
        <f t="shared" si="39"/>
        <v>28</v>
      </c>
      <c r="R262" s="9">
        <f t="shared" si="40"/>
        <v>-2.1800000000000002</v>
      </c>
    </row>
    <row r="263" spans="1:18" x14ac:dyDescent="0.25">
      <c r="A263" s="3" t="s">
        <v>8</v>
      </c>
      <c r="B263" s="3">
        <v>262</v>
      </c>
      <c r="C263" s="3">
        <v>5</v>
      </c>
      <c r="D263" s="3">
        <v>20</v>
      </c>
      <c r="E263" s="3" t="s">
        <v>34</v>
      </c>
      <c r="F263" s="22">
        <f t="shared" si="41"/>
        <v>20</v>
      </c>
      <c r="G263" s="22">
        <f t="shared" si="42"/>
        <v>5</v>
      </c>
      <c r="H263" s="22">
        <f t="shared" si="43"/>
        <v>20</v>
      </c>
      <c r="I263" s="9">
        <f t="shared" si="44"/>
        <v>14</v>
      </c>
      <c r="J263" s="9">
        <f t="shared" si="36"/>
        <v>14</v>
      </c>
      <c r="K263" s="10">
        <f t="shared" si="37"/>
        <v>196</v>
      </c>
      <c r="L263" s="9" t="str">
        <f t="array" ref="L263">IF(D263&lt;&gt;"",IF(AND(H263&gt;=40,I263&gt;=30),IF(AND($N$2&gt;=$T$2,$N$2&lt;=$U$2),_xlfn.IFS(P263&gt;=$AD$2,$AD$1,P263&gt;=$AC$2,$AC$1,P263&gt;=$AB$2,$AB$1,P263&gt;=$AA$2,$AA$1,P263&gt;=$Z$2,$Z$1,P263&gt;=$Y$2,$Y$1,P263&gt;=$X$2,$X$1,P263&gt;=$W$2,$W$1,P263&lt;$W$2,$V$1),(IF(AND($N$2&gt;=$T$3,$N$2&lt;$U$3),_xlfn.IFS(P263&gt;=$AD$3,$AD$1,P263&gt;=$AC$3,$AC$1,P263&gt;=$AB$3,$AB$1,P263&gt;=$AA$3,$AA$1,P263&gt;=$Z$3,$Z$1,P263&gt;=$Y$3,$Y$1,P263&gt;=$X$3,$X$1,P263&gt;=$W$3,$W$1,P263&lt;$W$2,$V$1),(IF(AND($N$2&gt;=$T$4,$N$2&lt;$U$4),_xlfn.IFS(P263&gt;=$AD$4,$AD$1,P263&gt;=$AC$4,$AC$1,P263&gt;=$AB$4,$AB$1,P263&gt;=$AA$4,$AA$1,P263&gt;=$Z$4,$Z$1,P263&gt;=$Y$4,$Y$1,P263&gt;=$X$4,$X$1,P263&gt;=$W$4,$W$1,P263&lt;$W$2,$V$1),(IF(AND($N$2&gt;=$T$5,$N$2&lt;$U$5),_xlfn.IFS(P263&gt;=$AD$5,$AD$1,P263&gt;=$AC$5,$AC$1,P263&gt;=$AB$5,$AB$1,P263&gt;=$AA$5,$AA$1,P263&gt;=$Z$5,$Z$1,P263&gt;=$Y$5,$Y$1,P263&gt;=$X$5,$X$1,P263&gt;=$W$5,$W$1,P263&lt;$W$2,$V$1),(IF(AND($N$2&gt;=$T$6,$N$2&lt;$U$6),_xlfn.IFS(P263&gt;=$AD$6,$AD$1,P263&gt;=$AC$6,$AC$1,P263&gt;=$AB$6,$AB$1,P263&gt;=$AA$6,$AA$1,P263&gt;=$Z$6,$Z$1,P263&gt;=$Y$6,$Y$1,P263&gt;=$X$6,$X$1,P263&gt;=$W$6,$W$1,P263&lt;$W$2,$V$1),(IF(AND($N$2&gt;=$T$7,$N$2&lt;$U$7),_xlfn.IFS(P263&gt;=$AD$7,$AD$1,P263&gt;=$AC$7,$AC$1,P263&gt;=$AB$7,$AB$1,P263&gt;=$AA$7,$AA$1,P263&gt;=$Z$7,$Z$1,P263&gt;=$Y$7,$Y$1,P263&gt;=$X$7,$X$1,P263&gt;=$W$7,$W$1,P263&lt;$W$2,$V$1),(IF(AND($N$2&gt;=$T$8,$N$2&lt;$U$8),_xlfn.IFS(P263&gt;=$AD$8,$AD$1,P263&gt;=$AC$8,$AC$1,P263&gt;=$AB$8,$AB$1,P263&gt;=$AA$8,$AA$1,P263&gt;=$Z$8,$Z$1,P263&gt;=$Y$8,$Y$1,P263&gt;=$X$8,$X$1,P263&gt;=$W$8,$W$1,P263&lt;$W$2,$V$1),(IF(AND($N$2&gt;=$T$9,$N$2&lt;$U$9),_xlfn.IFS(P263&gt;=$AD$9,$AD$1,P263&gt;=$AC$9,$AC$1,P263&gt;=$AB$9,$AB$1,P263&gt;=$AA$9,$AA$1,P263&gt;=$Z$9,$Z$1,P263&gt;=$Y$9,$Y$1,P263&gt;=$X$9,$X$1,P263&gt;=$W$9,$W$1),$W$1))))))))))))))),IF(AND($N$2&gt;=$T$2,$N$2&lt;=$U$2),IF(P263&gt;=$W$2,$W$1,$V$1),IF(AND($N$2&gt;=$T$3,$N$2&lt;$U$3),IF(P263&gt;=$W$3,$W$1,$V$1),IF(AND($N$2&gt;=$T$4,$N$2&lt;$U$4),IF(P263&gt;=$W$4,$W$1,$V$1),IF(AND($N$2&gt;=$T$5,$N$2&lt;$U$5),IF(P263&gt;=$W$5,$W$1,$V$1),IF(AND($N$2&gt;=$T$6,$N$2&lt;$U$6),IF(P263&gt;=$W$6,$W$1,$V$1),IF(AND($N$2&gt;=$T$7,$N$2&lt;$U$7),IF(P263&gt;=$W$7,$W$1,$V$1),IF(AND($N$2&gt;=$T$8,$N$2&lt;$U$8),IF(P263&gt;=$W$8,$W$1,$V$1),IF(AND($N$2&gt;=$T$9,$N$2&lt;$U$9),IF(P263&gt;=$W$9,$W$1,$V$1),""))))))))),"")</f>
        <v>FF</v>
      </c>
      <c r="M263" s="9" t="str">
        <f t="array" ref="M263">IF(E263&lt;&gt;"",IF(AND(E263&lt;&gt;"GR",E263&gt;=40,J263&gt;=30),_xlfn.IFS(Q263&gt;=$AG$2,$AD$19,Q263&gt;=$AG$3,$AC$19,Q263&gt;=$AG$4,$AB$19,Q263&gt;=$AG$5,$AA$19,Q263&gt;=$AG$6,$Z$19,Q263&gt;=$AG$7,$Y$19,Q263&gt;=$AG$8,$X$19,Q263&gt;=$AG$9,$V$19),L263),"")</f>
        <v>FF</v>
      </c>
      <c r="N263" s="9"/>
      <c r="O263" s="9"/>
      <c r="P263" s="9">
        <f t="shared" si="38"/>
        <v>28</v>
      </c>
      <c r="Q263" s="9">
        <f t="shared" si="39"/>
        <v>28</v>
      </c>
      <c r="R263" s="9">
        <f t="shared" si="40"/>
        <v>-2.2400000000000002</v>
      </c>
    </row>
    <row r="264" spans="1:18" x14ac:dyDescent="0.25">
      <c r="A264" s="3" t="s">
        <v>8</v>
      </c>
      <c r="B264" s="3">
        <v>263</v>
      </c>
      <c r="C264" s="3">
        <v>9</v>
      </c>
      <c r="D264" s="3">
        <v>17</v>
      </c>
      <c r="E264" s="3" t="s">
        <v>34</v>
      </c>
      <c r="F264" s="22">
        <f t="shared" si="41"/>
        <v>17</v>
      </c>
      <c r="G264" s="22">
        <f t="shared" si="42"/>
        <v>9</v>
      </c>
      <c r="H264" s="22">
        <f t="shared" si="43"/>
        <v>17</v>
      </c>
      <c r="I264" s="9">
        <f t="shared" si="44"/>
        <v>13.799999999999999</v>
      </c>
      <c r="J264" s="9">
        <f t="shared" si="36"/>
        <v>13.8</v>
      </c>
      <c r="K264" s="10">
        <f t="shared" si="37"/>
        <v>190.43999999999997</v>
      </c>
      <c r="L264" s="9" t="str">
        <f t="array" ref="L264">IF(D264&lt;&gt;"",IF(AND(H264&gt;=40,I264&gt;=30),IF(AND($N$2&gt;=$T$2,$N$2&lt;=$U$2),_xlfn.IFS(P264&gt;=$AD$2,$AD$1,P264&gt;=$AC$2,$AC$1,P264&gt;=$AB$2,$AB$1,P264&gt;=$AA$2,$AA$1,P264&gt;=$Z$2,$Z$1,P264&gt;=$Y$2,$Y$1,P264&gt;=$X$2,$X$1,P264&gt;=$W$2,$W$1,P264&lt;$W$2,$V$1),(IF(AND($N$2&gt;=$T$3,$N$2&lt;$U$3),_xlfn.IFS(P264&gt;=$AD$3,$AD$1,P264&gt;=$AC$3,$AC$1,P264&gt;=$AB$3,$AB$1,P264&gt;=$AA$3,$AA$1,P264&gt;=$Z$3,$Z$1,P264&gt;=$Y$3,$Y$1,P264&gt;=$X$3,$X$1,P264&gt;=$W$3,$W$1,P264&lt;$W$2,$V$1),(IF(AND($N$2&gt;=$T$4,$N$2&lt;$U$4),_xlfn.IFS(P264&gt;=$AD$4,$AD$1,P264&gt;=$AC$4,$AC$1,P264&gt;=$AB$4,$AB$1,P264&gt;=$AA$4,$AA$1,P264&gt;=$Z$4,$Z$1,P264&gt;=$Y$4,$Y$1,P264&gt;=$X$4,$X$1,P264&gt;=$W$4,$W$1,P264&lt;$W$2,$V$1),(IF(AND($N$2&gt;=$T$5,$N$2&lt;$U$5),_xlfn.IFS(P264&gt;=$AD$5,$AD$1,P264&gt;=$AC$5,$AC$1,P264&gt;=$AB$5,$AB$1,P264&gt;=$AA$5,$AA$1,P264&gt;=$Z$5,$Z$1,P264&gt;=$Y$5,$Y$1,P264&gt;=$X$5,$X$1,P264&gt;=$W$5,$W$1,P264&lt;$W$2,$V$1),(IF(AND($N$2&gt;=$T$6,$N$2&lt;$U$6),_xlfn.IFS(P264&gt;=$AD$6,$AD$1,P264&gt;=$AC$6,$AC$1,P264&gt;=$AB$6,$AB$1,P264&gt;=$AA$6,$AA$1,P264&gt;=$Z$6,$Z$1,P264&gt;=$Y$6,$Y$1,P264&gt;=$X$6,$X$1,P264&gt;=$W$6,$W$1,P264&lt;$W$2,$V$1),(IF(AND($N$2&gt;=$T$7,$N$2&lt;$U$7),_xlfn.IFS(P264&gt;=$AD$7,$AD$1,P264&gt;=$AC$7,$AC$1,P264&gt;=$AB$7,$AB$1,P264&gt;=$AA$7,$AA$1,P264&gt;=$Z$7,$Z$1,P264&gt;=$Y$7,$Y$1,P264&gt;=$X$7,$X$1,P264&gt;=$W$7,$W$1,P264&lt;$W$2,$V$1),(IF(AND($N$2&gt;=$T$8,$N$2&lt;$U$8),_xlfn.IFS(P264&gt;=$AD$8,$AD$1,P264&gt;=$AC$8,$AC$1,P264&gt;=$AB$8,$AB$1,P264&gt;=$AA$8,$AA$1,P264&gt;=$Z$8,$Z$1,P264&gt;=$Y$8,$Y$1,P264&gt;=$X$8,$X$1,P264&gt;=$W$8,$W$1,P264&lt;$W$2,$V$1),(IF(AND($N$2&gt;=$T$9,$N$2&lt;$U$9),_xlfn.IFS(P264&gt;=$AD$9,$AD$1,P264&gt;=$AC$9,$AC$1,P264&gt;=$AB$9,$AB$1,P264&gt;=$AA$9,$AA$1,P264&gt;=$Z$9,$Z$1,P264&gt;=$Y$9,$Y$1,P264&gt;=$X$9,$X$1,P264&gt;=$W$9,$W$1),$W$1))))))))))))))),IF(AND($N$2&gt;=$T$2,$N$2&lt;=$U$2),IF(P264&gt;=$W$2,$W$1,$V$1),IF(AND($N$2&gt;=$T$3,$N$2&lt;$U$3),IF(P264&gt;=$W$3,$W$1,$V$1),IF(AND($N$2&gt;=$T$4,$N$2&lt;$U$4),IF(P264&gt;=$W$4,$W$1,$V$1),IF(AND($N$2&gt;=$T$5,$N$2&lt;$U$5),IF(P264&gt;=$W$5,$W$1,$V$1),IF(AND($N$2&gt;=$T$6,$N$2&lt;$U$6),IF(P264&gt;=$W$6,$W$1,$V$1),IF(AND($N$2&gt;=$T$7,$N$2&lt;$U$7),IF(P264&gt;=$W$7,$W$1,$V$1),IF(AND($N$2&gt;=$T$8,$N$2&lt;$U$8),IF(P264&gt;=$W$8,$W$1,$V$1),IF(AND($N$2&gt;=$T$9,$N$2&lt;$U$9),IF(P264&gt;=$W$9,$W$1,$V$1),""))))))))),"")</f>
        <v>FF</v>
      </c>
      <c r="M264" s="9" t="str">
        <f t="array" ref="M264">IF(E264&lt;&gt;"",IF(AND(E264&lt;&gt;"GR",E264&gt;=40,J264&gt;=30),_xlfn.IFS(Q264&gt;=$AG$2,$AD$19,Q264&gt;=$AG$3,$AC$19,Q264&gt;=$AG$4,$AB$19,Q264&gt;=$AG$5,$AA$19,Q264&gt;=$AG$6,$Z$19,Q264&gt;=$AG$7,$Y$19,Q264&gt;=$AG$8,$X$19,Q264&gt;=$AG$9,$V$19),L264),"")</f>
        <v>FF</v>
      </c>
      <c r="N264" s="9"/>
      <c r="O264" s="9"/>
      <c r="P264" s="9">
        <f t="shared" si="38"/>
        <v>27</v>
      </c>
      <c r="Q264" s="9">
        <f t="shared" si="39"/>
        <v>27</v>
      </c>
      <c r="R264" s="9">
        <f t="shared" si="40"/>
        <v>-2.2599999999999998</v>
      </c>
    </row>
    <row r="265" spans="1:18" x14ac:dyDescent="0.25">
      <c r="A265" s="3" t="s">
        <v>8</v>
      </c>
      <c r="B265" s="3">
        <v>264</v>
      </c>
      <c r="C265" s="3">
        <v>11</v>
      </c>
      <c r="D265" s="3">
        <v>12</v>
      </c>
      <c r="E265" s="3">
        <v>15</v>
      </c>
      <c r="F265" s="22">
        <f t="shared" si="41"/>
        <v>15</v>
      </c>
      <c r="G265" s="22">
        <f t="shared" si="42"/>
        <v>11</v>
      </c>
      <c r="H265" s="22">
        <f t="shared" si="43"/>
        <v>12</v>
      </c>
      <c r="I265" s="9">
        <f t="shared" si="44"/>
        <v>11.6</v>
      </c>
      <c r="J265" s="9">
        <f t="shared" si="36"/>
        <v>13.4</v>
      </c>
      <c r="K265" s="10">
        <f t="shared" si="37"/>
        <v>134.56</v>
      </c>
      <c r="L265" s="9" t="str">
        <f t="array" ref="L265">IF(D265&lt;&gt;"",IF(AND(H265&gt;=40,I265&gt;=30),IF(AND($N$2&gt;=$T$2,$N$2&lt;=$U$2),_xlfn.IFS(P265&gt;=$AD$2,$AD$1,P265&gt;=$AC$2,$AC$1,P265&gt;=$AB$2,$AB$1,P265&gt;=$AA$2,$AA$1,P265&gt;=$Z$2,$Z$1,P265&gt;=$Y$2,$Y$1,P265&gt;=$X$2,$X$1,P265&gt;=$W$2,$W$1,P265&lt;$W$2,$V$1),(IF(AND($N$2&gt;=$T$3,$N$2&lt;$U$3),_xlfn.IFS(P265&gt;=$AD$3,$AD$1,P265&gt;=$AC$3,$AC$1,P265&gt;=$AB$3,$AB$1,P265&gt;=$AA$3,$AA$1,P265&gt;=$Z$3,$Z$1,P265&gt;=$Y$3,$Y$1,P265&gt;=$X$3,$X$1,P265&gt;=$W$3,$W$1,P265&lt;$W$2,$V$1),(IF(AND($N$2&gt;=$T$4,$N$2&lt;$U$4),_xlfn.IFS(P265&gt;=$AD$4,$AD$1,P265&gt;=$AC$4,$AC$1,P265&gt;=$AB$4,$AB$1,P265&gt;=$AA$4,$AA$1,P265&gt;=$Z$4,$Z$1,P265&gt;=$Y$4,$Y$1,P265&gt;=$X$4,$X$1,P265&gt;=$W$4,$W$1,P265&lt;$W$2,$V$1),(IF(AND($N$2&gt;=$T$5,$N$2&lt;$U$5),_xlfn.IFS(P265&gt;=$AD$5,$AD$1,P265&gt;=$AC$5,$AC$1,P265&gt;=$AB$5,$AB$1,P265&gt;=$AA$5,$AA$1,P265&gt;=$Z$5,$Z$1,P265&gt;=$Y$5,$Y$1,P265&gt;=$X$5,$X$1,P265&gt;=$W$5,$W$1,P265&lt;$W$2,$V$1),(IF(AND($N$2&gt;=$T$6,$N$2&lt;$U$6),_xlfn.IFS(P265&gt;=$AD$6,$AD$1,P265&gt;=$AC$6,$AC$1,P265&gt;=$AB$6,$AB$1,P265&gt;=$AA$6,$AA$1,P265&gt;=$Z$6,$Z$1,P265&gt;=$Y$6,$Y$1,P265&gt;=$X$6,$X$1,P265&gt;=$W$6,$W$1,P265&lt;$W$2,$V$1),(IF(AND($N$2&gt;=$T$7,$N$2&lt;$U$7),_xlfn.IFS(P265&gt;=$AD$7,$AD$1,P265&gt;=$AC$7,$AC$1,P265&gt;=$AB$7,$AB$1,P265&gt;=$AA$7,$AA$1,P265&gt;=$Z$7,$Z$1,P265&gt;=$Y$7,$Y$1,P265&gt;=$X$7,$X$1,P265&gt;=$W$7,$W$1,P265&lt;$W$2,$V$1),(IF(AND($N$2&gt;=$T$8,$N$2&lt;$U$8),_xlfn.IFS(P265&gt;=$AD$8,$AD$1,P265&gt;=$AC$8,$AC$1,P265&gt;=$AB$8,$AB$1,P265&gt;=$AA$8,$AA$1,P265&gt;=$Z$8,$Z$1,P265&gt;=$Y$8,$Y$1,P265&gt;=$X$8,$X$1,P265&gt;=$W$8,$W$1,P265&lt;$W$2,$V$1),(IF(AND($N$2&gt;=$T$9,$N$2&lt;$U$9),_xlfn.IFS(P265&gt;=$AD$9,$AD$1,P265&gt;=$AC$9,$AC$1,P265&gt;=$AB$9,$AB$1,P265&gt;=$AA$9,$AA$1,P265&gt;=$Z$9,$Z$1,P265&gt;=$Y$9,$Y$1,P265&gt;=$X$9,$X$1,P265&gt;=$W$9,$W$1),$W$1))))))))))))))),IF(AND($N$2&gt;=$T$2,$N$2&lt;=$U$2),IF(P265&gt;=$W$2,$W$1,$V$1),IF(AND($N$2&gt;=$T$3,$N$2&lt;$U$3),IF(P265&gt;=$W$3,$W$1,$V$1),IF(AND($N$2&gt;=$T$4,$N$2&lt;$U$4),IF(P265&gt;=$W$4,$W$1,$V$1),IF(AND($N$2&gt;=$T$5,$N$2&lt;$U$5),IF(P265&gt;=$W$5,$W$1,$V$1),IF(AND($N$2&gt;=$T$6,$N$2&lt;$U$6),IF(P265&gt;=$W$6,$W$1,$V$1),IF(AND($N$2&gt;=$T$7,$N$2&lt;$U$7),IF(P265&gt;=$W$7,$W$1,$V$1),IF(AND($N$2&gt;=$T$8,$N$2&lt;$U$8),IF(P265&gt;=$W$8,$W$1,$V$1),IF(AND($N$2&gt;=$T$9,$N$2&lt;$U$9),IF(P265&gt;=$W$9,$W$1,$V$1),""))))))))),"")</f>
        <v>FF</v>
      </c>
      <c r="M265" s="9" t="str">
        <f t="array" ref="M265">IF(E265&lt;&gt;"",IF(AND(E265&lt;&gt;"GR",E265&gt;=40,J265&gt;=30),_xlfn.IFS(Q265&gt;=$AG$2,$AD$19,Q265&gt;=$AG$3,$AC$19,Q265&gt;=$AG$4,$AB$19,Q265&gt;=$AG$5,$AA$19,Q265&gt;=$AG$6,$Z$19,Q265&gt;=$AG$7,$Y$19,Q265&gt;=$AG$8,$X$19,Q265&gt;=$AG$9,$V$19),L265),"")</f>
        <v>FF</v>
      </c>
      <c r="N265" s="9"/>
      <c r="O265" s="9"/>
      <c r="P265" s="9">
        <f t="shared" si="38"/>
        <v>26</v>
      </c>
      <c r="Q265" s="9">
        <f t="shared" si="39"/>
        <v>27</v>
      </c>
      <c r="R265" s="9">
        <f t="shared" si="40"/>
        <v>-2.41</v>
      </c>
    </row>
    <row r="266" spans="1:18" x14ac:dyDescent="0.25">
      <c r="A266" s="3" t="s">
        <v>8</v>
      </c>
      <c r="B266" s="3">
        <v>265</v>
      </c>
      <c r="C266" s="3" t="s">
        <v>34</v>
      </c>
      <c r="D266" s="3">
        <v>20</v>
      </c>
      <c r="E266" s="3" t="s">
        <v>34</v>
      </c>
      <c r="F266" s="22">
        <f t="shared" si="41"/>
        <v>20</v>
      </c>
      <c r="G266" s="22">
        <f t="shared" si="42"/>
        <v>0</v>
      </c>
      <c r="H266" s="22">
        <f t="shared" si="43"/>
        <v>20</v>
      </c>
      <c r="I266" s="9">
        <f t="shared" si="44"/>
        <v>12</v>
      </c>
      <c r="J266" s="9">
        <f t="shared" si="36"/>
        <v>12</v>
      </c>
      <c r="K266" s="10">
        <f t="shared" si="37"/>
        <v>144</v>
      </c>
      <c r="L266" s="9" t="str">
        <f t="array" ref="L266">IF(D266&lt;&gt;"",IF(AND(H266&gt;=40,I266&gt;=30),IF(AND($N$2&gt;=$T$2,$N$2&lt;=$U$2),_xlfn.IFS(P266&gt;=$AD$2,$AD$1,P266&gt;=$AC$2,$AC$1,P266&gt;=$AB$2,$AB$1,P266&gt;=$AA$2,$AA$1,P266&gt;=$Z$2,$Z$1,P266&gt;=$Y$2,$Y$1,P266&gt;=$X$2,$X$1,P266&gt;=$W$2,$W$1,P266&lt;$W$2,$V$1),(IF(AND($N$2&gt;=$T$3,$N$2&lt;$U$3),_xlfn.IFS(P266&gt;=$AD$3,$AD$1,P266&gt;=$AC$3,$AC$1,P266&gt;=$AB$3,$AB$1,P266&gt;=$AA$3,$AA$1,P266&gt;=$Z$3,$Z$1,P266&gt;=$Y$3,$Y$1,P266&gt;=$X$3,$X$1,P266&gt;=$W$3,$W$1,P266&lt;$W$2,$V$1),(IF(AND($N$2&gt;=$T$4,$N$2&lt;$U$4),_xlfn.IFS(P266&gt;=$AD$4,$AD$1,P266&gt;=$AC$4,$AC$1,P266&gt;=$AB$4,$AB$1,P266&gt;=$AA$4,$AA$1,P266&gt;=$Z$4,$Z$1,P266&gt;=$Y$4,$Y$1,P266&gt;=$X$4,$X$1,P266&gt;=$W$4,$W$1,P266&lt;$W$2,$V$1),(IF(AND($N$2&gt;=$T$5,$N$2&lt;$U$5),_xlfn.IFS(P266&gt;=$AD$5,$AD$1,P266&gt;=$AC$5,$AC$1,P266&gt;=$AB$5,$AB$1,P266&gt;=$AA$5,$AA$1,P266&gt;=$Z$5,$Z$1,P266&gt;=$Y$5,$Y$1,P266&gt;=$X$5,$X$1,P266&gt;=$W$5,$W$1,P266&lt;$W$2,$V$1),(IF(AND($N$2&gt;=$T$6,$N$2&lt;$U$6),_xlfn.IFS(P266&gt;=$AD$6,$AD$1,P266&gt;=$AC$6,$AC$1,P266&gt;=$AB$6,$AB$1,P266&gt;=$AA$6,$AA$1,P266&gt;=$Z$6,$Z$1,P266&gt;=$Y$6,$Y$1,P266&gt;=$X$6,$X$1,P266&gt;=$W$6,$W$1,P266&lt;$W$2,$V$1),(IF(AND($N$2&gt;=$T$7,$N$2&lt;$U$7),_xlfn.IFS(P266&gt;=$AD$7,$AD$1,P266&gt;=$AC$7,$AC$1,P266&gt;=$AB$7,$AB$1,P266&gt;=$AA$7,$AA$1,P266&gt;=$Z$7,$Z$1,P266&gt;=$Y$7,$Y$1,P266&gt;=$X$7,$X$1,P266&gt;=$W$7,$W$1,P266&lt;$W$2,$V$1),(IF(AND($N$2&gt;=$T$8,$N$2&lt;$U$8),_xlfn.IFS(P266&gt;=$AD$8,$AD$1,P266&gt;=$AC$8,$AC$1,P266&gt;=$AB$8,$AB$1,P266&gt;=$AA$8,$AA$1,P266&gt;=$Z$8,$Z$1,P266&gt;=$Y$8,$Y$1,P266&gt;=$X$8,$X$1,P266&gt;=$W$8,$W$1,P266&lt;$W$2,$V$1),(IF(AND($N$2&gt;=$T$9,$N$2&lt;$U$9),_xlfn.IFS(P266&gt;=$AD$9,$AD$1,P266&gt;=$AC$9,$AC$1,P266&gt;=$AB$9,$AB$1,P266&gt;=$AA$9,$AA$1,P266&gt;=$Z$9,$Z$1,P266&gt;=$Y$9,$Y$1,P266&gt;=$X$9,$X$1,P266&gt;=$W$9,$W$1),$W$1))))))))))))))),IF(AND($N$2&gt;=$T$2,$N$2&lt;=$U$2),IF(P266&gt;=$W$2,$W$1,$V$1),IF(AND($N$2&gt;=$T$3,$N$2&lt;$U$3),IF(P266&gt;=$W$3,$W$1,$V$1),IF(AND($N$2&gt;=$T$4,$N$2&lt;$U$4),IF(P266&gt;=$W$4,$W$1,$V$1),IF(AND($N$2&gt;=$T$5,$N$2&lt;$U$5),IF(P266&gt;=$W$5,$W$1,$V$1),IF(AND($N$2&gt;=$T$6,$N$2&lt;$U$6),IF(P266&gt;=$W$6,$W$1,$V$1),IF(AND($N$2&gt;=$T$7,$N$2&lt;$U$7),IF(P266&gt;=$W$7,$W$1,$V$1),IF(AND($N$2&gt;=$T$8,$N$2&lt;$U$8),IF(P266&gt;=$W$8,$W$1,$V$1),IF(AND($N$2&gt;=$T$9,$N$2&lt;$U$9),IF(P266&gt;=$W$9,$W$1,$V$1),""))))))))),"")</f>
        <v>FF</v>
      </c>
      <c r="M266" s="9" t="str">
        <f t="array" ref="M266">IF(E266&lt;&gt;"",IF(AND(E266&lt;&gt;"GR",E266&gt;=40,J266&gt;=30),_xlfn.IFS(Q266&gt;=$AG$2,$AD$19,Q266&gt;=$AG$3,$AC$19,Q266&gt;=$AG$4,$AB$19,Q266&gt;=$AG$5,$AA$19,Q266&gt;=$AG$6,$Z$19,Q266&gt;=$AG$7,$Y$19,Q266&gt;=$AG$8,$X$19,Q266&gt;=$AG$9,$V$19),L266),"")</f>
        <v>FF</v>
      </c>
      <c r="N266" s="9"/>
      <c r="O266" s="9"/>
      <c r="P266" s="9">
        <f t="shared" si="38"/>
        <v>26</v>
      </c>
      <c r="Q266" s="9">
        <f t="shared" si="39"/>
        <v>26</v>
      </c>
      <c r="R266" s="9">
        <f t="shared" si="40"/>
        <v>-2.38</v>
      </c>
    </row>
    <row r="267" spans="1:18" x14ac:dyDescent="0.25">
      <c r="A267" s="3" t="s">
        <v>8</v>
      </c>
      <c r="B267" s="3">
        <v>266</v>
      </c>
      <c r="C267" s="3">
        <v>4</v>
      </c>
      <c r="D267" s="3">
        <v>15</v>
      </c>
      <c r="E267" s="3">
        <v>17</v>
      </c>
      <c r="F267" s="22">
        <f t="shared" si="41"/>
        <v>17</v>
      </c>
      <c r="G267" s="22">
        <f t="shared" si="42"/>
        <v>4</v>
      </c>
      <c r="H267" s="22">
        <f t="shared" si="43"/>
        <v>15</v>
      </c>
      <c r="I267" s="9">
        <f t="shared" si="44"/>
        <v>10.6</v>
      </c>
      <c r="J267" s="9">
        <f t="shared" si="36"/>
        <v>11.8</v>
      </c>
      <c r="K267" s="10">
        <f t="shared" si="37"/>
        <v>112.36</v>
      </c>
      <c r="L267" s="9" t="str">
        <f t="array" ref="L267">IF(D267&lt;&gt;"",IF(AND(H267&gt;=40,I267&gt;=30),IF(AND($N$2&gt;=$T$2,$N$2&lt;=$U$2),_xlfn.IFS(P267&gt;=$AD$2,$AD$1,P267&gt;=$AC$2,$AC$1,P267&gt;=$AB$2,$AB$1,P267&gt;=$AA$2,$AA$1,P267&gt;=$Z$2,$Z$1,P267&gt;=$Y$2,$Y$1,P267&gt;=$X$2,$X$1,P267&gt;=$W$2,$W$1,P267&lt;$W$2,$V$1),(IF(AND($N$2&gt;=$T$3,$N$2&lt;$U$3),_xlfn.IFS(P267&gt;=$AD$3,$AD$1,P267&gt;=$AC$3,$AC$1,P267&gt;=$AB$3,$AB$1,P267&gt;=$AA$3,$AA$1,P267&gt;=$Z$3,$Z$1,P267&gt;=$Y$3,$Y$1,P267&gt;=$X$3,$X$1,P267&gt;=$W$3,$W$1,P267&lt;$W$2,$V$1),(IF(AND($N$2&gt;=$T$4,$N$2&lt;$U$4),_xlfn.IFS(P267&gt;=$AD$4,$AD$1,P267&gt;=$AC$4,$AC$1,P267&gt;=$AB$4,$AB$1,P267&gt;=$AA$4,$AA$1,P267&gt;=$Z$4,$Z$1,P267&gt;=$Y$4,$Y$1,P267&gt;=$X$4,$X$1,P267&gt;=$W$4,$W$1,P267&lt;$W$2,$V$1),(IF(AND($N$2&gt;=$T$5,$N$2&lt;$U$5),_xlfn.IFS(P267&gt;=$AD$5,$AD$1,P267&gt;=$AC$5,$AC$1,P267&gt;=$AB$5,$AB$1,P267&gt;=$AA$5,$AA$1,P267&gt;=$Z$5,$Z$1,P267&gt;=$Y$5,$Y$1,P267&gt;=$X$5,$X$1,P267&gt;=$W$5,$W$1,P267&lt;$W$2,$V$1),(IF(AND($N$2&gt;=$T$6,$N$2&lt;$U$6),_xlfn.IFS(P267&gt;=$AD$6,$AD$1,P267&gt;=$AC$6,$AC$1,P267&gt;=$AB$6,$AB$1,P267&gt;=$AA$6,$AA$1,P267&gt;=$Z$6,$Z$1,P267&gt;=$Y$6,$Y$1,P267&gt;=$X$6,$X$1,P267&gt;=$W$6,$W$1,P267&lt;$W$2,$V$1),(IF(AND($N$2&gt;=$T$7,$N$2&lt;$U$7),_xlfn.IFS(P267&gt;=$AD$7,$AD$1,P267&gt;=$AC$7,$AC$1,P267&gt;=$AB$7,$AB$1,P267&gt;=$AA$7,$AA$1,P267&gt;=$Z$7,$Z$1,P267&gt;=$Y$7,$Y$1,P267&gt;=$X$7,$X$1,P267&gt;=$W$7,$W$1,P267&lt;$W$2,$V$1),(IF(AND($N$2&gt;=$T$8,$N$2&lt;$U$8),_xlfn.IFS(P267&gt;=$AD$8,$AD$1,P267&gt;=$AC$8,$AC$1,P267&gt;=$AB$8,$AB$1,P267&gt;=$AA$8,$AA$1,P267&gt;=$Z$8,$Z$1,P267&gt;=$Y$8,$Y$1,P267&gt;=$X$8,$X$1,P267&gt;=$W$8,$W$1,P267&lt;$W$2,$V$1),(IF(AND($N$2&gt;=$T$9,$N$2&lt;$U$9),_xlfn.IFS(P267&gt;=$AD$9,$AD$1,P267&gt;=$AC$9,$AC$1,P267&gt;=$AB$9,$AB$1,P267&gt;=$AA$9,$AA$1,P267&gt;=$Z$9,$Z$1,P267&gt;=$Y$9,$Y$1,P267&gt;=$X$9,$X$1,P267&gt;=$W$9,$W$1),$W$1))))))))))))))),IF(AND($N$2&gt;=$T$2,$N$2&lt;=$U$2),IF(P267&gt;=$W$2,$W$1,$V$1),IF(AND($N$2&gt;=$T$3,$N$2&lt;$U$3),IF(P267&gt;=$W$3,$W$1,$V$1),IF(AND($N$2&gt;=$T$4,$N$2&lt;$U$4),IF(P267&gt;=$W$4,$W$1,$V$1),IF(AND($N$2&gt;=$T$5,$N$2&lt;$U$5),IF(P267&gt;=$W$5,$W$1,$V$1),IF(AND($N$2&gt;=$T$6,$N$2&lt;$U$6),IF(P267&gt;=$W$6,$W$1,$V$1),IF(AND($N$2&gt;=$T$7,$N$2&lt;$U$7),IF(P267&gt;=$W$7,$W$1,$V$1),IF(AND($N$2&gt;=$T$8,$N$2&lt;$U$8),IF(P267&gt;=$W$8,$W$1,$V$1),IF(AND($N$2&gt;=$T$9,$N$2&lt;$U$9),IF(P267&gt;=$W$9,$W$1,$V$1),""))))))))),"")</f>
        <v>FF</v>
      </c>
      <c r="M267" s="9" t="str">
        <f t="array" ref="M267">IF(E267&lt;&gt;"",IF(AND(E267&lt;&gt;"GR",E267&gt;=40,J267&gt;=30),_xlfn.IFS(Q267&gt;=$AG$2,$AD$19,Q267&gt;=$AG$3,$AC$19,Q267&gt;=$AG$4,$AB$19,Q267&gt;=$AG$5,$AA$19,Q267&gt;=$AG$6,$Z$19,Q267&gt;=$AG$7,$Y$19,Q267&gt;=$AG$8,$X$19,Q267&gt;=$AG$9,$V$19),L267),"")</f>
        <v>FF</v>
      </c>
      <c r="N267" s="9"/>
      <c r="O267" s="9"/>
      <c r="P267" s="9">
        <f t="shared" si="38"/>
        <v>25</v>
      </c>
      <c r="Q267" s="9">
        <f t="shared" si="39"/>
        <v>26</v>
      </c>
      <c r="R267" s="9">
        <f t="shared" si="40"/>
        <v>-2.48</v>
      </c>
    </row>
    <row r="268" spans="1:18" x14ac:dyDescent="0.25">
      <c r="A268" s="3" t="s">
        <v>8</v>
      </c>
      <c r="B268" s="3">
        <v>267</v>
      </c>
      <c r="C268" s="3">
        <v>7</v>
      </c>
      <c r="D268" s="3">
        <v>15</v>
      </c>
      <c r="E268" s="3">
        <v>15</v>
      </c>
      <c r="F268" s="22">
        <f t="shared" si="41"/>
        <v>15</v>
      </c>
      <c r="G268" s="22">
        <f t="shared" si="42"/>
        <v>7</v>
      </c>
      <c r="H268" s="22">
        <f t="shared" si="43"/>
        <v>15</v>
      </c>
      <c r="I268" s="9">
        <f t="shared" si="44"/>
        <v>11.8</v>
      </c>
      <c r="J268" s="9">
        <f t="shared" si="36"/>
        <v>11.8</v>
      </c>
      <c r="K268" s="10">
        <f t="shared" si="37"/>
        <v>139.24</v>
      </c>
      <c r="L268" s="9" t="str">
        <f t="array" ref="L268">IF(D268&lt;&gt;"",IF(AND(H268&gt;=40,I268&gt;=30),IF(AND($N$2&gt;=$T$2,$N$2&lt;=$U$2),_xlfn.IFS(P268&gt;=$AD$2,$AD$1,P268&gt;=$AC$2,$AC$1,P268&gt;=$AB$2,$AB$1,P268&gt;=$AA$2,$AA$1,P268&gt;=$Z$2,$Z$1,P268&gt;=$Y$2,$Y$1,P268&gt;=$X$2,$X$1,P268&gt;=$W$2,$W$1,P268&lt;$W$2,$V$1),(IF(AND($N$2&gt;=$T$3,$N$2&lt;$U$3),_xlfn.IFS(P268&gt;=$AD$3,$AD$1,P268&gt;=$AC$3,$AC$1,P268&gt;=$AB$3,$AB$1,P268&gt;=$AA$3,$AA$1,P268&gt;=$Z$3,$Z$1,P268&gt;=$Y$3,$Y$1,P268&gt;=$X$3,$X$1,P268&gt;=$W$3,$W$1,P268&lt;$W$2,$V$1),(IF(AND($N$2&gt;=$T$4,$N$2&lt;$U$4),_xlfn.IFS(P268&gt;=$AD$4,$AD$1,P268&gt;=$AC$4,$AC$1,P268&gt;=$AB$4,$AB$1,P268&gt;=$AA$4,$AA$1,P268&gt;=$Z$4,$Z$1,P268&gt;=$Y$4,$Y$1,P268&gt;=$X$4,$X$1,P268&gt;=$W$4,$W$1,P268&lt;$W$2,$V$1),(IF(AND($N$2&gt;=$T$5,$N$2&lt;$U$5),_xlfn.IFS(P268&gt;=$AD$5,$AD$1,P268&gt;=$AC$5,$AC$1,P268&gt;=$AB$5,$AB$1,P268&gt;=$AA$5,$AA$1,P268&gt;=$Z$5,$Z$1,P268&gt;=$Y$5,$Y$1,P268&gt;=$X$5,$X$1,P268&gt;=$W$5,$W$1,P268&lt;$W$2,$V$1),(IF(AND($N$2&gt;=$T$6,$N$2&lt;$U$6),_xlfn.IFS(P268&gt;=$AD$6,$AD$1,P268&gt;=$AC$6,$AC$1,P268&gt;=$AB$6,$AB$1,P268&gt;=$AA$6,$AA$1,P268&gt;=$Z$6,$Z$1,P268&gt;=$Y$6,$Y$1,P268&gt;=$X$6,$X$1,P268&gt;=$W$6,$W$1,P268&lt;$W$2,$V$1),(IF(AND($N$2&gt;=$T$7,$N$2&lt;$U$7),_xlfn.IFS(P268&gt;=$AD$7,$AD$1,P268&gt;=$AC$7,$AC$1,P268&gt;=$AB$7,$AB$1,P268&gt;=$AA$7,$AA$1,P268&gt;=$Z$7,$Z$1,P268&gt;=$Y$7,$Y$1,P268&gt;=$X$7,$X$1,P268&gt;=$W$7,$W$1,P268&lt;$W$2,$V$1),(IF(AND($N$2&gt;=$T$8,$N$2&lt;$U$8),_xlfn.IFS(P268&gt;=$AD$8,$AD$1,P268&gt;=$AC$8,$AC$1,P268&gt;=$AB$8,$AB$1,P268&gt;=$AA$8,$AA$1,P268&gt;=$Z$8,$Z$1,P268&gt;=$Y$8,$Y$1,P268&gt;=$X$8,$X$1,P268&gt;=$W$8,$W$1,P268&lt;$W$2,$V$1),(IF(AND($N$2&gt;=$T$9,$N$2&lt;$U$9),_xlfn.IFS(P268&gt;=$AD$9,$AD$1,P268&gt;=$AC$9,$AC$1,P268&gt;=$AB$9,$AB$1,P268&gt;=$AA$9,$AA$1,P268&gt;=$Z$9,$Z$1,P268&gt;=$Y$9,$Y$1,P268&gt;=$X$9,$X$1,P268&gt;=$W$9,$W$1),$W$1))))))))))))))),IF(AND($N$2&gt;=$T$2,$N$2&lt;=$U$2),IF(P268&gt;=$W$2,$W$1,$V$1),IF(AND($N$2&gt;=$T$3,$N$2&lt;$U$3),IF(P268&gt;=$W$3,$W$1,$V$1),IF(AND($N$2&gt;=$T$4,$N$2&lt;$U$4),IF(P268&gt;=$W$4,$W$1,$V$1),IF(AND($N$2&gt;=$T$5,$N$2&lt;$U$5),IF(P268&gt;=$W$5,$W$1,$V$1),IF(AND($N$2&gt;=$T$6,$N$2&lt;$U$6),IF(P268&gt;=$W$6,$W$1,$V$1),IF(AND($N$2&gt;=$T$7,$N$2&lt;$U$7),IF(P268&gt;=$W$7,$W$1,$V$1),IF(AND($N$2&gt;=$T$8,$N$2&lt;$U$8),IF(P268&gt;=$W$8,$W$1,$V$1),IF(AND($N$2&gt;=$T$9,$N$2&lt;$U$9),IF(P268&gt;=$W$9,$W$1,$V$1),""))))))))),"")</f>
        <v>FF</v>
      </c>
      <c r="M268" s="9" t="str">
        <f t="array" ref="M268">IF(E268&lt;&gt;"",IF(AND(E268&lt;&gt;"GR",E268&gt;=40,J268&gt;=30),_xlfn.IFS(Q268&gt;=$AG$2,$AD$19,Q268&gt;=$AG$3,$AC$19,Q268&gt;=$AG$4,$AB$19,Q268&gt;=$AG$5,$AA$19,Q268&gt;=$AG$6,$Z$19,Q268&gt;=$AG$7,$Y$19,Q268&gt;=$AG$8,$X$19,Q268&gt;=$AG$9,$V$19),L268),"")</f>
        <v>FF</v>
      </c>
      <c r="N268" s="9"/>
      <c r="O268" s="9"/>
      <c r="P268" s="9">
        <f t="shared" si="38"/>
        <v>26</v>
      </c>
      <c r="Q268" s="9">
        <f t="shared" si="39"/>
        <v>26</v>
      </c>
      <c r="R268" s="9">
        <f t="shared" si="40"/>
        <v>-2.4</v>
      </c>
    </row>
    <row r="269" spans="1:18" x14ac:dyDescent="0.25">
      <c r="A269" s="3" t="s">
        <v>8</v>
      </c>
      <c r="B269" s="3">
        <v>268</v>
      </c>
      <c r="C269" s="3">
        <v>20</v>
      </c>
      <c r="D269" s="3">
        <v>7</v>
      </c>
      <c r="E269" s="3">
        <v>6</v>
      </c>
      <c r="F269" s="22">
        <f t="shared" si="41"/>
        <v>6</v>
      </c>
      <c r="G269" s="22">
        <f t="shared" si="42"/>
        <v>20</v>
      </c>
      <c r="H269" s="22">
        <f t="shared" si="43"/>
        <v>7</v>
      </c>
      <c r="I269" s="9">
        <f t="shared" si="44"/>
        <v>12.2</v>
      </c>
      <c r="J269" s="9">
        <f t="shared" si="36"/>
        <v>11.6</v>
      </c>
      <c r="K269" s="10">
        <f t="shared" si="37"/>
        <v>148.83999999999997</v>
      </c>
      <c r="L269" s="9" t="str">
        <f t="array" ref="L269">IF(D269&lt;&gt;"",IF(AND(H269&gt;=40,I269&gt;=30),IF(AND($N$2&gt;=$T$2,$N$2&lt;=$U$2),_xlfn.IFS(P269&gt;=$AD$2,$AD$1,P269&gt;=$AC$2,$AC$1,P269&gt;=$AB$2,$AB$1,P269&gt;=$AA$2,$AA$1,P269&gt;=$Z$2,$Z$1,P269&gt;=$Y$2,$Y$1,P269&gt;=$X$2,$X$1,P269&gt;=$W$2,$W$1,P269&lt;$W$2,$V$1),(IF(AND($N$2&gt;=$T$3,$N$2&lt;$U$3),_xlfn.IFS(P269&gt;=$AD$3,$AD$1,P269&gt;=$AC$3,$AC$1,P269&gt;=$AB$3,$AB$1,P269&gt;=$AA$3,$AA$1,P269&gt;=$Z$3,$Z$1,P269&gt;=$Y$3,$Y$1,P269&gt;=$X$3,$X$1,P269&gt;=$W$3,$W$1,P269&lt;$W$2,$V$1),(IF(AND($N$2&gt;=$T$4,$N$2&lt;$U$4),_xlfn.IFS(P269&gt;=$AD$4,$AD$1,P269&gt;=$AC$4,$AC$1,P269&gt;=$AB$4,$AB$1,P269&gt;=$AA$4,$AA$1,P269&gt;=$Z$4,$Z$1,P269&gt;=$Y$4,$Y$1,P269&gt;=$X$4,$X$1,P269&gt;=$W$4,$W$1,P269&lt;$W$2,$V$1),(IF(AND($N$2&gt;=$T$5,$N$2&lt;$U$5),_xlfn.IFS(P269&gt;=$AD$5,$AD$1,P269&gt;=$AC$5,$AC$1,P269&gt;=$AB$5,$AB$1,P269&gt;=$AA$5,$AA$1,P269&gt;=$Z$5,$Z$1,P269&gt;=$Y$5,$Y$1,P269&gt;=$X$5,$X$1,P269&gt;=$W$5,$W$1,P269&lt;$W$2,$V$1),(IF(AND($N$2&gt;=$T$6,$N$2&lt;$U$6),_xlfn.IFS(P269&gt;=$AD$6,$AD$1,P269&gt;=$AC$6,$AC$1,P269&gt;=$AB$6,$AB$1,P269&gt;=$AA$6,$AA$1,P269&gt;=$Z$6,$Z$1,P269&gt;=$Y$6,$Y$1,P269&gt;=$X$6,$X$1,P269&gt;=$W$6,$W$1,P269&lt;$W$2,$V$1),(IF(AND($N$2&gt;=$T$7,$N$2&lt;$U$7),_xlfn.IFS(P269&gt;=$AD$7,$AD$1,P269&gt;=$AC$7,$AC$1,P269&gt;=$AB$7,$AB$1,P269&gt;=$AA$7,$AA$1,P269&gt;=$Z$7,$Z$1,P269&gt;=$Y$7,$Y$1,P269&gt;=$X$7,$X$1,P269&gt;=$W$7,$W$1,P269&lt;$W$2,$V$1),(IF(AND($N$2&gt;=$T$8,$N$2&lt;$U$8),_xlfn.IFS(P269&gt;=$AD$8,$AD$1,P269&gt;=$AC$8,$AC$1,P269&gt;=$AB$8,$AB$1,P269&gt;=$AA$8,$AA$1,P269&gt;=$Z$8,$Z$1,P269&gt;=$Y$8,$Y$1,P269&gt;=$X$8,$X$1,P269&gt;=$W$8,$W$1,P269&lt;$W$2,$V$1),(IF(AND($N$2&gt;=$T$9,$N$2&lt;$U$9),_xlfn.IFS(P269&gt;=$AD$9,$AD$1,P269&gt;=$AC$9,$AC$1,P269&gt;=$AB$9,$AB$1,P269&gt;=$AA$9,$AA$1,P269&gt;=$Z$9,$Z$1,P269&gt;=$Y$9,$Y$1,P269&gt;=$X$9,$X$1,P269&gt;=$W$9,$W$1),$W$1))))))))))))))),IF(AND($N$2&gt;=$T$2,$N$2&lt;=$U$2),IF(P269&gt;=$W$2,$W$1,$V$1),IF(AND($N$2&gt;=$T$3,$N$2&lt;$U$3),IF(P269&gt;=$W$3,$W$1,$V$1),IF(AND($N$2&gt;=$T$4,$N$2&lt;$U$4),IF(P269&gt;=$W$4,$W$1,$V$1),IF(AND($N$2&gt;=$T$5,$N$2&lt;$U$5),IF(P269&gt;=$W$5,$W$1,$V$1),IF(AND($N$2&gt;=$T$6,$N$2&lt;$U$6),IF(P269&gt;=$W$6,$W$1,$V$1),IF(AND($N$2&gt;=$T$7,$N$2&lt;$U$7),IF(P269&gt;=$W$7,$W$1,$V$1),IF(AND($N$2&gt;=$T$8,$N$2&lt;$U$8),IF(P269&gt;=$W$8,$W$1,$V$1),IF(AND($N$2&gt;=$T$9,$N$2&lt;$U$9),IF(P269&gt;=$W$9,$W$1,$V$1),""))))))))),"")</f>
        <v>FF</v>
      </c>
      <c r="M269" s="9" t="str">
        <f t="array" ref="M269">IF(E269&lt;&gt;"",IF(AND(E269&lt;&gt;"GR",E269&gt;=40,J269&gt;=30),_xlfn.IFS(Q269&gt;=$AG$2,$AD$19,Q269&gt;=$AG$3,$AC$19,Q269&gt;=$AG$4,$AB$19,Q269&gt;=$AG$5,$AA$19,Q269&gt;=$AG$6,$Z$19,Q269&gt;=$AG$7,$Y$19,Q269&gt;=$AG$8,$X$19,Q269&gt;=$AG$9,$V$19),L269),"")</f>
        <v>FF</v>
      </c>
      <c r="N269" s="9"/>
      <c r="O269" s="9"/>
      <c r="P269" s="9">
        <f t="shared" si="38"/>
        <v>26</v>
      </c>
      <c r="Q269" s="9">
        <f t="shared" si="39"/>
        <v>26</v>
      </c>
      <c r="R269" s="9">
        <f t="shared" si="40"/>
        <v>-2.37</v>
      </c>
    </row>
    <row r="270" spans="1:18" x14ac:dyDescent="0.25">
      <c r="A270" s="3" t="s">
        <v>8</v>
      </c>
      <c r="B270" s="3">
        <v>269</v>
      </c>
      <c r="C270" s="3">
        <v>5</v>
      </c>
      <c r="D270" s="3">
        <v>5</v>
      </c>
      <c r="E270" s="3">
        <v>15</v>
      </c>
      <c r="F270" s="22">
        <f t="shared" si="41"/>
        <v>15</v>
      </c>
      <c r="G270" s="22">
        <f t="shared" si="42"/>
        <v>5</v>
      </c>
      <c r="H270" s="22">
        <f t="shared" si="43"/>
        <v>5</v>
      </c>
      <c r="I270" s="9">
        <f t="shared" si="44"/>
        <v>5</v>
      </c>
      <c r="J270" s="9">
        <f t="shared" si="36"/>
        <v>11</v>
      </c>
      <c r="K270" s="10">
        <f t="shared" si="37"/>
        <v>25</v>
      </c>
      <c r="L270" s="9" t="str">
        <f t="array" ref="L270">IF(D270&lt;&gt;"",IF(AND(H270&gt;=40,I270&gt;=30),IF(AND($N$2&gt;=$T$2,$N$2&lt;=$U$2),_xlfn.IFS(P270&gt;=$AD$2,$AD$1,P270&gt;=$AC$2,$AC$1,P270&gt;=$AB$2,$AB$1,P270&gt;=$AA$2,$AA$1,P270&gt;=$Z$2,$Z$1,P270&gt;=$Y$2,$Y$1,P270&gt;=$X$2,$X$1,P270&gt;=$W$2,$W$1,P270&lt;$W$2,$V$1),(IF(AND($N$2&gt;=$T$3,$N$2&lt;$U$3),_xlfn.IFS(P270&gt;=$AD$3,$AD$1,P270&gt;=$AC$3,$AC$1,P270&gt;=$AB$3,$AB$1,P270&gt;=$AA$3,$AA$1,P270&gt;=$Z$3,$Z$1,P270&gt;=$Y$3,$Y$1,P270&gt;=$X$3,$X$1,P270&gt;=$W$3,$W$1,P270&lt;$W$2,$V$1),(IF(AND($N$2&gt;=$T$4,$N$2&lt;$U$4),_xlfn.IFS(P270&gt;=$AD$4,$AD$1,P270&gt;=$AC$4,$AC$1,P270&gt;=$AB$4,$AB$1,P270&gt;=$AA$4,$AA$1,P270&gt;=$Z$4,$Z$1,P270&gt;=$Y$4,$Y$1,P270&gt;=$X$4,$X$1,P270&gt;=$W$4,$W$1,P270&lt;$W$2,$V$1),(IF(AND($N$2&gt;=$T$5,$N$2&lt;$U$5),_xlfn.IFS(P270&gt;=$AD$5,$AD$1,P270&gt;=$AC$5,$AC$1,P270&gt;=$AB$5,$AB$1,P270&gt;=$AA$5,$AA$1,P270&gt;=$Z$5,$Z$1,P270&gt;=$Y$5,$Y$1,P270&gt;=$X$5,$X$1,P270&gt;=$W$5,$W$1,P270&lt;$W$2,$V$1),(IF(AND($N$2&gt;=$T$6,$N$2&lt;$U$6),_xlfn.IFS(P270&gt;=$AD$6,$AD$1,P270&gt;=$AC$6,$AC$1,P270&gt;=$AB$6,$AB$1,P270&gt;=$AA$6,$AA$1,P270&gt;=$Z$6,$Z$1,P270&gt;=$Y$6,$Y$1,P270&gt;=$X$6,$X$1,P270&gt;=$W$6,$W$1,P270&lt;$W$2,$V$1),(IF(AND($N$2&gt;=$T$7,$N$2&lt;$U$7),_xlfn.IFS(P270&gt;=$AD$7,$AD$1,P270&gt;=$AC$7,$AC$1,P270&gt;=$AB$7,$AB$1,P270&gt;=$AA$7,$AA$1,P270&gt;=$Z$7,$Z$1,P270&gt;=$Y$7,$Y$1,P270&gt;=$X$7,$X$1,P270&gt;=$W$7,$W$1,P270&lt;$W$2,$V$1),(IF(AND($N$2&gt;=$T$8,$N$2&lt;$U$8),_xlfn.IFS(P270&gt;=$AD$8,$AD$1,P270&gt;=$AC$8,$AC$1,P270&gt;=$AB$8,$AB$1,P270&gt;=$AA$8,$AA$1,P270&gt;=$Z$8,$Z$1,P270&gt;=$Y$8,$Y$1,P270&gt;=$X$8,$X$1,P270&gt;=$W$8,$W$1,P270&lt;$W$2,$V$1),(IF(AND($N$2&gt;=$T$9,$N$2&lt;$U$9),_xlfn.IFS(P270&gt;=$AD$9,$AD$1,P270&gt;=$AC$9,$AC$1,P270&gt;=$AB$9,$AB$1,P270&gt;=$AA$9,$AA$1,P270&gt;=$Z$9,$Z$1,P270&gt;=$Y$9,$Y$1,P270&gt;=$X$9,$X$1,P270&gt;=$W$9,$W$1),$W$1))))))))))))))),IF(AND($N$2&gt;=$T$2,$N$2&lt;=$U$2),IF(P270&gt;=$W$2,$W$1,$V$1),IF(AND($N$2&gt;=$T$3,$N$2&lt;$U$3),IF(P270&gt;=$W$3,$W$1,$V$1),IF(AND($N$2&gt;=$T$4,$N$2&lt;$U$4),IF(P270&gt;=$W$4,$W$1,$V$1),IF(AND($N$2&gt;=$T$5,$N$2&lt;$U$5),IF(P270&gt;=$W$5,$W$1,$V$1),IF(AND($N$2&gt;=$T$6,$N$2&lt;$U$6),IF(P270&gt;=$W$6,$W$1,$V$1),IF(AND($N$2&gt;=$T$7,$N$2&lt;$U$7),IF(P270&gt;=$W$7,$W$1,$V$1),IF(AND($N$2&gt;=$T$8,$N$2&lt;$U$8),IF(P270&gt;=$W$8,$W$1,$V$1),IF(AND($N$2&gt;=$T$9,$N$2&lt;$U$9),IF(P270&gt;=$W$9,$W$1,$V$1),""))))))))),"")</f>
        <v>FF</v>
      </c>
      <c r="M270" s="9" t="str">
        <f t="array" ref="M270">IF(E270&lt;&gt;"",IF(AND(E270&lt;&gt;"GR",E270&gt;=40,J270&gt;=30),_xlfn.IFS(Q270&gt;=$AG$2,$AD$19,Q270&gt;=$AG$3,$AC$19,Q270&gt;=$AG$4,$AB$19,Q270&gt;=$AG$5,$AA$19,Q270&gt;=$AG$6,$Z$19,Q270&gt;=$AG$7,$Y$19,Q270&gt;=$AG$8,$X$19,Q270&gt;=$AG$9,$V$19),L270),"")</f>
        <v>FF</v>
      </c>
      <c r="N270" s="9"/>
      <c r="O270" s="9"/>
      <c r="P270" s="9">
        <f t="shared" si="38"/>
        <v>21</v>
      </c>
      <c r="Q270" s="9">
        <f t="shared" si="39"/>
        <v>26</v>
      </c>
      <c r="R270" s="9">
        <f t="shared" si="40"/>
        <v>-2.86</v>
      </c>
    </row>
    <row r="271" spans="1:18" x14ac:dyDescent="0.25">
      <c r="A271" s="3" t="s">
        <v>8</v>
      </c>
      <c r="B271" s="3">
        <v>270</v>
      </c>
      <c r="C271" s="3">
        <v>7</v>
      </c>
      <c r="D271" s="3">
        <v>13</v>
      </c>
      <c r="E271" s="3">
        <v>12</v>
      </c>
      <c r="F271" s="22">
        <f t="shared" si="41"/>
        <v>12</v>
      </c>
      <c r="G271" s="22">
        <f t="shared" si="42"/>
        <v>7</v>
      </c>
      <c r="H271" s="22">
        <f t="shared" si="43"/>
        <v>13</v>
      </c>
      <c r="I271" s="9">
        <f t="shared" si="44"/>
        <v>10.6</v>
      </c>
      <c r="J271" s="9">
        <f t="shared" si="36"/>
        <v>10</v>
      </c>
      <c r="K271" s="10">
        <f t="shared" si="37"/>
        <v>112.36</v>
      </c>
      <c r="L271" s="9" t="str">
        <f t="array" ref="L271">IF(D271&lt;&gt;"",IF(AND(H271&gt;=40,I271&gt;=30),IF(AND($N$2&gt;=$T$2,$N$2&lt;=$U$2),_xlfn.IFS(P271&gt;=$AD$2,$AD$1,P271&gt;=$AC$2,$AC$1,P271&gt;=$AB$2,$AB$1,P271&gt;=$AA$2,$AA$1,P271&gt;=$Z$2,$Z$1,P271&gt;=$Y$2,$Y$1,P271&gt;=$X$2,$X$1,P271&gt;=$W$2,$W$1,P271&lt;$W$2,$V$1),(IF(AND($N$2&gt;=$T$3,$N$2&lt;$U$3),_xlfn.IFS(P271&gt;=$AD$3,$AD$1,P271&gt;=$AC$3,$AC$1,P271&gt;=$AB$3,$AB$1,P271&gt;=$AA$3,$AA$1,P271&gt;=$Z$3,$Z$1,P271&gt;=$Y$3,$Y$1,P271&gt;=$X$3,$X$1,P271&gt;=$W$3,$W$1,P271&lt;$W$2,$V$1),(IF(AND($N$2&gt;=$T$4,$N$2&lt;$U$4),_xlfn.IFS(P271&gt;=$AD$4,$AD$1,P271&gt;=$AC$4,$AC$1,P271&gt;=$AB$4,$AB$1,P271&gt;=$AA$4,$AA$1,P271&gt;=$Z$4,$Z$1,P271&gt;=$Y$4,$Y$1,P271&gt;=$X$4,$X$1,P271&gt;=$W$4,$W$1,P271&lt;$W$2,$V$1),(IF(AND($N$2&gt;=$T$5,$N$2&lt;$U$5),_xlfn.IFS(P271&gt;=$AD$5,$AD$1,P271&gt;=$AC$5,$AC$1,P271&gt;=$AB$5,$AB$1,P271&gt;=$AA$5,$AA$1,P271&gt;=$Z$5,$Z$1,P271&gt;=$Y$5,$Y$1,P271&gt;=$X$5,$X$1,P271&gt;=$W$5,$W$1,P271&lt;$W$2,$V$1),(IF(AND($N$2&gt;=$T$6,$N$2&lt;$U$6),_xlfn.IFS(P271&gt;=$AD$6,$AD$1,P271&gt;=$AC$6,$AC$1,P271&gt;=$AB$6,$AB$1,P271&gt;=$AA$6,$AA$1,P271&gt;=$Z$6,$Z$1,P271&gt;=$Y$6,$Y$1,P271&gt;=$X$6,$X$1,P271&gt;=$W$6,$W$1,P271&lt;$W$2,$V$1),(IF(AND($N$2&gt;=$T$7,$N$2&lt;$U$7),_xlfn.IFS(P271&gt;=$AD$7,$AD$1,P271&gt;=$AC$7,$AC$1,P271&gt;=$AB$7,$AB$1,P271&gt;=$AA$7,$AA$1,P271&gt;=$Z$7,$Z$1,P271&gt;=$Y$7,$Y$1,P271&gt;=$X$7,$X$1,P271&gt;=$W$7,$W$1,P271&lt;$W$2,$V$1),(IF(AND($N$2&gt;=$T$8,$N$2&lt;$U$8),_xlfn.IFS(P271&gt;=$AD$8,$AD$1,P271&gt;=$AC$8,$AC$1,P271&gt;=$AB$8,$AB$1,P271&gt;=$AA$8,$AA$1,P271&gt;=$Z$8,$Z$1,P271&gt;=$Y$8,$Y$1,P271&gt;=$X$8,$X$1,P271&gt;=$W$8,$W$1,P271&lt;$W$2,$V$1),(IF(AND($N$2&gt;=$T$9,$N$2&lt;$U$9),_xlfn.IFS(P271&gt;=$AD$9,$AD$1,P271&gt;=$AC$9,$AC$1,P271&gt;=$AB$9,$AB$1,P271&gt;=$AA$9,$AA$1,P271&gt;=$Z$9,$Z$1,P271&gt;=$Y$9,$Y$1,P271&gt;=$X$9,$X$1,P271&gt;=$W$9,$W$1),$W$1))))))))))))))),IF(AND($N$2&gt;=$T$2,$N$2&lt;=$U$2),IF(P271&gt;=$W$2,$W$1,$V$1),IF(AND($N$2&gt;=$T$3,$N$2&lt;$U$3),IF(P271&gt;=$W$3,$W$1,$V$1),IF(AND($N$2&gt;=$T$4,$N$2&lt;$U$4),IF(P271&gt;=$W$4,$W$1,$V$1),IF(AND($N$2&gt;=$T$5,$N$2&lt;$U$5),IF(P271&gt;=$W$5,$W$1,$V$1),IF(AND($N$2&gt;=$T$6,$N$2&lt;$U$6),IF(P271&gt;=$W$6,$W$1,$V$1),IF(AND($N$2&gt;=$T$7,$N$2&lt;$U$7),IF(P271&gt;=$W$7,$W$1,$V$1),IF(AND($N$2&gt;=$T$8,$N$2&lt;$U$8),IF(P271&gt;=$W$8,$W$1,$V$1),IF(AND($N$2&gt;=$T$9,$N$2&lt;$U$9),IF(P271&gt;=$W$9,$W$1,$V$1),""))))))))),"")</f>
        <v>FF</v>
      </c>
      <c r="M271" s="9" t="str">
        <f t="array" ref="M271">IF(E271&lt;&gt;"",IF(AND(E271&lt;&gt;"GR",E271&gt;=40,J271&gt;=30),_xlfn.IFS(Q271&gt;=$AG$2,$AD$19,Q271&gt;=$AG$3,$AC$19,Q271&gt;=$AG$4,$AB$19,Q271&gt;=$AG$5,$AA$19,Q271&gt;=$AG$6,$Z$19,Q271&gt;=$AG$7,$Y$19,Q271&gt;=$AG$8,$X$19,Q271&gt;=$AG$9,$V$19),L271),"")</f>
        <v>FF</v>
      </c>
      <c r="N271" s="9"/>
      <c r="O271" s="9"/>
      <c r="P271" s="9">
        <f t="shared" si="38"/>
        <v>25</v>
      </c>
      <c r="Q271" s="9">
        <f t="shared" si="39"/>
        <v>25</v>
      </c>
      <c r="R271" s="9">
        <f t="shared" si="40"/>
        <v>-2.48</v>
      </c>
    </row>
    <row r="272" spans="1:18" x14ac:dyDescent="0.25">
      <c r="A272" s="3" t="s">
        <v>8</v>
      </c>
      <c r="B272" s="3">
        <v>271</v>
      </c>
      <c r="C272" s="3">
        <v>9</v>
      </c>
      <c r="D272" s="3">
        <v>8</v>
      </c>
      <c r="E272" s="3" t="s">
        <v>34</v>
      </c>
      <c r="F272" s="22">
        <f t="shared" si="41"/>
        <v>8</v>
      </c>
      <c r="G272" s="22">
        <f t="shared" si="42"/>
        <v>9</v>
      </c>
      <c r="H272" s="22">
        <f t="shared" si="43"/>
        <v>8</v>
      </c>
      <c r="I272" s="9">
        <f t="shared" si="44"/>
        <v>8.4</v>
      </c>
      <c r="J272" s="9">
        <f t="shared" si="36"/>
        <v>8.4</v>
      </c>
      <c r="K272" s="10">
        <f t="shared" si="37"/>
        <v>70.56</v>
      </c>
      <c r="L272" s="9" t="str">
        <f t="array" ref="L272">IF(D272&lt;&gt;"",IF(AND(H272&gt;=40,I272&gt;=30),IF(AND($N$2&gt;=$T$2,$N$2&lt;=$U$2),_xlfn.IFS(P272&gt;=$AD$2,$AD$1,P272&gt;=$AC$2,$AC$1,P272&gt;=$AB$2,$AB$1,P272&gt;=$AA$2,$AA$1,P272&gt;=$Z$2,$Z$1,P272&gt;=$Y$2,$Y$1,P272&gt;=$X$2,$X$1,P272&gt;=$W$2,$W$1,P272&lt;$W$2,$V$1),(IF(AND($N$2&gt;=$T$3,$N$2&lt;$U$3),_xlfn.IFS(P272&gt;=$AD$3,$AD$1,P272&gt;=$AC$3,$AC$1,P272&gt;=$AB$3,$AB$1,P272&gt;=$AA$3,$AA$1,P272&gt;=$Z$3,$Z$1,P272&gt;=$Y$3,$Y$1,P272&gt;=$X$3,$X$1,P272&gt;=$W$3,$W$1,P272&lt;$W$2,$V$1),(IF(AND($N$2&gt;=$T$4,$N$2&lt;$U$4),_xlfn.IFS(P272&gt;=$AD$4,$AD$1,P272&gt;=$AC$4,$AC$1,P272&gt;=$AB$4,$AB$1,P272&gt;=$AA$4,$AA$1,P272&gt;=$Z$4,$Z$1,P272&gt;=$Y$4,$Y$1,P272&gt;=$X$4,$X$1,P272&gt;=$W$4,$W$1,P272&lt;$W$2,$V$1),(IF(AND($N$2&gt;=$T$5,$N$2&lt;$U$5),_xlfn.IFS(P272&gt;=$AD$5,$AD$1,P272&gt;=$AC$5,$AC$1,P272&gt;=$AB$5,$AB$1,P272&gt;=$AA$5,$AA$1,P272&gt;=$Z$5,$Z$1,P272&gt;=$Y$5,$Y$1,P272&gt;=$X$5,$X$1,P272&gt;=$W$5,$W$1,P272&lt;$W$2,$V$1),(IF(AND($N$2&gt;=$T$6,$N$2&lt;$U$6),_xlfn.IFS(P272&gt;=$AD$6,$AD$1,P272&gt;=$AC$6,$AC$1,P272&gt;=$AB$6,$AB$1,P272&gt;=$AA$6,$AA$1,P272&gt;=$Z$6,$Z$1,P272&gt;=$Y$6,$Y$1,P272&gt;=$X$6,$X$1,P272&gt;=$W$6,$W$1,P272&lt;$W$2,$V$1),(IF(AND($N$2&gt;=$T$7,$N$2&lt;$U$7),_xlfn.IFS(P272&gt;=$AD$7,$AD$1,P272&gt;=$AC$7,$AC$1,P272&gt;=$AB$7,$AB$1,P272&gt;=$AA$7,$AA$1,P272&gt;=$Z$7,$Z$1,P272&gt;=$Y$7,$Y$1,P272&gt;=$X$7,$X$1,P272&gt;=$W$7,$W$1,P272&lt;$W$2,$V$1),(IF(AND($N$2&gt;=$T$8,$N$2&lt;$U$8),_xlfn.IFS(P272&gt;=$AD$8,$AD$1,P272&gt;=$AC$8,$AC$1,P272&gt;=$AB$8,$AB$1,P272&gt;=$AA$8,$AA$1,P272&gt;=$Z$8,$Z$1,P272&gt;=$Y$8,$Y$1,P272&gt;=$X$8,$X$1,P272&gt;=$W$8,$W$1,P272&lt;$W$2,$V$1),(IF(AND($N$2&gt;=$T$9,$N$2&lt;$U$9),_xlfn.IFS(P272&gt;=$AD$9,$AD$1,P272&gt;=$AC$9,$AC$1,P272&gt;=$AB$9,$AB$1,P272&gt;=$AA$9,$AA$1,P272&gt;=$Z$9,$Z$1,P272&gt;=$Y$9,$Y$1,P272&gt;=$X$9,$X$1,P272&gt;=$W$9,$W$1),$W$1))))))))))))))),IF(AND($N$2&gt;=$T$2,$N$2&lt;=$U$2),IF(P272&gt;=$W$2,$W$1,$V$1),IF(AND($N$2&gt;=$T$3,$N$2&lt;$U$3),IF(P272&gt;=$W$3,$W$1,$V$1),IF(AND($N$2&gt;=$T$4,$N$2&lt;$U$4),IF(P272&gt;=$W$4,$W$1,$V$1),IF(AND($N$2&gt;=$T$5,$N$2&lt;$U$5),IF(P272&gt;=$W$5,$W$1,$V$1),IF(AND($N$2&gt;=$T$6,$N$2&lt;$U$6),IF(P272&gt;=$W$6,$W$1,$V$1),IF(AND($N$2&gt;=$T$7,$N$2&lt;$U$7),IF(P272&gt;=$W$7,$W$1,$V$1),IF(AND($N$2&gt;=$T$8,$N$2&lt;$U$8),IF(P272&gt;=$W$8,$W$1,$V$1),IF(AND($N$2&gt;=$T$9,$N$2&lt;$U$9),IF(P272&gt;=$W$9,$W$1,$V$1),""))))))))),"")</f>
        <v>FF</v>
      </c>
      <c r="M272" s="9" t="str">
        <f t="array" ref="M272">IF(E272&lt;&gt;"",IF(AND(E272&lt;&gt;"GR",E272&gt;=40,J272&gt;=30),_xlfn.IFS(Q272&gt;=$AG$2,$AD$19,Q272&gt;=$AG$3,$AC$19,Q272&gt;=$AG$4,$AB$19,Q272&gt;=$AG$5,$AA$19,Q272&gt;=$AG$6,$Z$19,Q272&gt;=$AG$7,$Y$19,Q272&gt;=$AG$8,$X$19,Q272&gt;=$AG$9,$V$19),L272),"")</f>
        <v>FF</v>
      </c>
      <c r="N272" s="9"/>
      <c r="O272" s="9"/>
      <c r="P272" s="9">
        <f t="shared" si="38"/>
        <v>24</v>
      </c>
      <c r="Q272" s="9">
        <f t="shared" si="39"/>
        <v>24</v>
      </c>
      <c r="R272" s="9">
        <f t="shared" si="40"/>
        <v>-2.63</v>
      </c>
    </row>
    <row r="273" spans="1:18" x14ac:dyDescent="0.25">
      <c r="A273" s="3" t="s">
        <v>8</v>
      </c>
      <c r="B273" s="3">
        <v>272</v>
      </c>
      <c r="C273" s="3">
        <v>7</v>
      </c>
      <c r="D273" s="3">
        <v>8</v>
      </c>
      <c r="E273" s="3" t="s">
        <v>34</v>
      </c>
      <c r="F273" s="22">
        <f t="shared" si="41"/>
        <v>8</v>
      </c>
      <c r="G273" s="22">
        <f t="shared" si="42"/>
        <v>7</v>
      </c>
      <c r="H273" s="22">
        <f t="shared" si="43"/>
        <v>8</v>
      </c>
      <c r="I273" s="9">
        <f t="shared" si="44"/>
        <v>7.6</v>
      </c>
      <c r="J273" s="9">
        <f t="shared" si="36"/>
        <v>7.6</v>
      </c>
      <c r="K273" s="10">
        <f t="shared" si="37"/>
        <v>57.76</v>
      </c>
      <c r="L273" s="9" t="str">
        <f t="array" ref="L273">IF(D273&lt;&gt;"",IF(AND(H273&gt;=40,I273&gt;=30),IF(AND($N$2&gt;=$T$2,$N$2&lt;=$U$2),_xlfn.IFS(P273&gt;=$AD$2,$AD$1,P273&gt;=$AC$2,$AC$1,P273&gt;=$AB$2,$AB$1,P273&gt;=$AA$2,$AA$1,P273&gt;=$Z$2,$Z$1,P273&gt;=$Y$2,$Y$1,P273&gt;=$X$2,$X$1,P273&gt;=$W$2,$W$1,P273&lt;$W$2,$V$1),(IF(AND($N$2&gt;=$T$3,$N$2&lt;$U$3),_xlfn.IFS(P273&gt;=$AD$3,$AD$1,P273&gt;=$AC$3,$AC$1,P273&gt;=$AB$3,$AB$1,P273&gt;=$AA$3,$AA$1,P273&gt;=$Z$3,$Z$1,P273&gt;=$Y$3,$Y$1,P273&gt;=$X$3,$X$1,P273&gt;=$W$3,$W$1,P273&lt;$W$2,$V$1),(IF(AND($N$2&gt;=$T$4,$N$2&lt;$U$4),_xlfn.IFS(P273&gt;=$AD$4,$AD$1,P273&gt;=$AC$4,$AC$1,P273&gt;=$AB$4,$AB$1,P273&gt;=$AA$4,$AA$1,P273&gt;=$Z$4,$Z$1,P273&gt;=$Y$4,$Y$1,P273&gt;=$X$4,$X$1,P273&gt;=$W$4,$W$1,P273&lt;$W$2,$V$1),(IF(AND($N$2&gt;=$T$5,$N$2&lt;$U$5),_xlfn.IFS(P273&gt;=$AD$5,$AD$1,P273&gt;=$AC$5,$AC$1,P273&gt;=$AB$5,$AB$1,P273&gt;=$AA$5,$AA$1,P273&gt;=$Z$5,$Z$1,P273&gt;=$Y$5,$Y$1,P273&gt;=$X$5,$X$1,P273&gt;=$W$5,$W$1,P273&lt;$W$2,$V$1),(IF(AND($N$2&gt;=$T$6,$N$2&lt;$U$6),_xlfn.IFS(P273&gt;=$AD$6,$AD$1,P273&gt;=$AC$6,$AC$1,P273&gt;=$AB$6,$AB$1,P273&gt;=$AA$6,$AA$1,P273&gt;=$Z$6,$Z$1,P273&gt;=$Y$6,$Y$1,P273&gt;=$X$6,$X$1,P273&gt;=$W$6,$W$1,P273&lt;$W$2,$V$1),(IF(AND($N$2&gt;=$T$7,$N$2&lt;$U$7),_xlfn.IFS(P273&gt;=$AD$7,$AD$1,P273&gt;=$AC$7,$AC$1,P273&gt;=$AB$7,$AB$1,P273&gt;=$AA$7,$AA$1,P273&gt;=$Z$7,$Z$1,P273&gt;=$Y$7,$Y$1,P273&gt;=$X$7,$X$1,P273&gt;=$W$7,$W$1,P273&lt;$W$2,$V$1),(IF(AND($N$2&gt;=$T$8,$N$2&lt;$U$8),_xlfn.IFS(P273&gt;=$AD$8,$AD$1,P273&gt;=$AC$8,$AC$1,P273&gt;=$AB$8,$AB$1,P273&gt;=$AA$8,$AA$1,P273&gt;=$Z$8,$Z$1,P273&gt;=$Y$8,$Y$1,P273&gt;=$X$8,$X$1,P273&gt;=$W$8,$W$1,P273&lt;$W$2,$V$1),(IF(AND($N$2&gt;=$T$9,$N$2&lt;$U$9),_xlfn.IFS(P273&gt;=$AD$9,$AD$1,P273&gt;=$AC$9,$AC$1,P273&gt;=$AB$9,$AB$1,P273&gt;=$AA$9,$AA$1,P273&gt;=$Z$9,$Z$1,P273&gt;=$Y$9,$Y$1,P273&gt;=$X$9,$X$1,P273&gt;=$W$9,$W$1),$W$1))))))))))))))),IF(AND($N$2&gt;=$T$2,$N$2&lt;=$U$2),IF(P273&gt;=$W$2,$W$1,$V$1),IF(AND($N$2&gt;=$T$3,$N$2&lt;$U$3),IF(P273&gt;=$W$3,$W$1,$V$1),IF(AND($N$2&gt;=$T$4,$N$2&lt;$U$4),IF(P273&gt;=$W$4,$W$1,$V$1),IF(AND($N$2&gt;=$T$5,$N$2&lt;$U$5),IF(P273&gt;=$W$5,$W$1,$V$1),IF(AND($N$2&gt;=$T$6,$N$2&lt;$U$6),IF(P273&gt;=$W$6,$W$1,$V$1),IF(AND($N$2&gt;=$T$7,$N$2&lt;$U$7),IF(P273&gt;=$W$7,$W$1,$V$1),IF(AND($N$2&gt;=$T$8,$N$2&lt;$U$8),IF(P273&gt;=$W$8,$W$1,$V$1),IF(AND($N$2&gt;=$T$9,$N$2&lt;$U$9),IF(P273&gt;=$W$9,$W$1,$V$1),""))))))))),"")</f>
        <v>FF</v>
      </c>
      <c r="M273" s="9" t="str">
        <f t="array" ref="M273">IF(E273&lt;&gt;"",IF(AND(E273&lt;&gt;"GR",E273&gt;=40,J273&gt;=30),_xlfn.IFS(Q273&gt;=$AG$2,$AD$19,Q273&gt;=$AG$3,$AC$19,Q273&gt;=$AG$4,$AB$19,Q273&gt;=$AG$5,$AA$19,Q273&gt;=$AG$6,$Z$19,Q273&gt;=$AG$7,$Y$19,Q273&gt;=$AG$8,$X$19,Q273&gt;=$AG$9,$V$19),L273),"")</f>
        <v>FF</v>
      </c>
      <c r="N273" s="9"/>
      <c r="O273" s="9"/>
      <c r="P273" s="9">
        <f t="shared" si="38"/>
        <v>23</v>
      </c>
      <c r="Q273" s="9">
        <f t="shared" si="39"/>
        <v>23</v>
      </c>
      <c r="R273" s="9">
        <f t="shared" si="40"/>
        <v>-2.68</v>
      </c>
    </row>
    <row r="274" spans="1:18" x14ac:dyDescent="0.25">
      <c r="A274" s="3" t="s">
        <v>8</v>
      </c>
      <c r="B274" s="3">
        <v>273</v>
      </c>
      <c r="C274" s="3">
        <v>1</v>
      </c>
      <c r="D274" s="3">
        <v>10</v>
      </c>
      <c r="E274" s="3">
        <v>12</v>
      </c>
      <c r="F274" s="22">
        <f t="shared" si="41"/>
        <v>12</v>
      </c>
      <c r="G274" s="22">
        <f t="shared" si="42"/>
        <v>1</v>
      </c>
      <c r="H274" s="22">
        <f t="shared" si="43"/>
        <v>10</v>
      </c>
      <c r="I274" s="9">
        <f t="shared" si="44"/>
        <v>6.4</v>
      </c>
      <c r="J274" s="9">
        <f t="shared" si="36"/>
        <v>7.6</v>
      </c>
      <c r="K274" s="10">
        <f t="shared" si="37"/>
        <v>40.960000000000008</v>
      </c>
      <c r="L274" s="9" t="str">
        <f t="array" ref="L274">IF(D274&lt;&gt;"",IF(AND(H274&gt;=40,I274&gt;=30),IF(AND($N$2&gt;=$T$2,$N$2&lt;=$U$2),_xlfn.IFS(P274&gt;=$AD$2,$AD$1,P274&gt;=$AC$2,$AC$1,P274&gt;=$AB$2,$AB$1,P274&gt;=$AA$2,$AA$1,P274&gt;=$Z$2,$Z$1,P274&gt;=$Y$2,$Y$1,P274&gt;=$X$2,$X$1,P274&gt;=$W$2,$W$1,P274&lt;$W$2,$V$1),(IF(AND($N$2&gt;=$T$3,$N$2&lt;$U$3),_xlfn.IFS(P274&gt;=$AD$3,$AD$1,P274&gt;=$AC$3,$AC$1,P274&gt;=$AB$3,$AB$1,P274&gt;=$AA$3,$AA$1,P274&gt;=$Z$3,$Z$1,P274&gt;=$Y$3,$Y$1,P274&gt;=$X$3,$X$1,P274&gt;=$W$3,$W$1,P274&lt;$W$2,$V$1),(IF(AND($N$2&gt;=$T$4,$N$2&lt;$U$4),_xlfn.IFS(P274&gt;=$AD$4,$AD$1,P274&gt;=$AC$4,$AC$1,P274&gt;=$AB$4,$AB$1,P274&gt;=$AA$4,$AA$1,P274&gt;=$Z$4,$Z$1,P274&gt;=$Y$4,$Y$1,P274&gt;=$X$4,$X$1,P274&gt;=$W$4,$W$1,P274&lt;$W$2,$V$1),(IF(AND($N$2&gt;=$T$5,$N$2&lt;$U$5),_xlfn.IFS(P274&gt;=$AD$5,$AD$1,P274&gt;=$AC$5,$AC$1,P274&gt;=$AB$5,$AB$1,P274&gt;=$AA$5,$AA$1,P274&gt;=$Z$5,$Z$1,P274&gt;=$Y$5,$Y$1,P274&gt;=$X$5,$X$1,P274&gt;=$W$5,$W$1,P274&lt;$W$2,$V$1),(IF(AND($N$2&gt;=$T$6,$N$2&lt;$U$6),_xlfn.IFS(P274&gt;=$AD$6,$AD$1,P274&gt;=$AC$6,$AC$1,P274&gt;=$AB$6,$AB$1,P274&gt;=$AA$6,$AA$1,P274&gt;=$Z$6,$Z$1,P274&gt;=$Y$6,$Y$1,P274&gt;=$X$6,$X$1,P274&gt;=$W$6,$W$1,P274&lt;$W$2,$V$1),(IF(AND($N$2&gt;=$T$7,$N$2&lt;$U$7),_xlfn.IFS(P274&gt;=$AD$7,$AD$1,P274&gt;=$AC$7,$AC$1,P274&gt;=$AB$7,$AB$1,P274&gt;=$AA$7,$AA$1,P274&gt;=$Z$7,$Z$1,P274&gt;=$Y$7,$Y$1,P274&gt;=$X$7,$X$1,P274&gt;=$W$7,$W$1,P274&lt;$W$2,$V$1),(IF(AND($N$2&gt;=$T$8,$N$2&lt;$U$8),_xlfn.IFS(P274&gt;=$AD$8,$AD$1,P274&gt;=$AC$8,$AC$1,P274&gt;=$AB$8,$AB$1,P274&gt;=$AA$8,$AA$1,P274&gt;=$Z$8,$Z$1,P274&gt;=$Y$8,$Y$1,P274&gt;=$X$8,$X$1,P274&gt;=$W$8,$W$1,P274&lt;$W$2,$V$1),(IF(AND($N$2&gt;=$T$9,$N$2&lt;$U$9),_xlfn.IFS(P274&gt;=$AD$9,$AD$1,P274&gt;=$AC$9,$AC$1,P274&gt;=$AB$9,$AB$1,P274&gt;=$AA$9,$AA$1,P274&gt;=$Z$9,$Z$1,P274&gt;=$Y$9,$Y$1,P274&gt;=$X$9,$X$1,P274&gt;=$W$9,$W$1),$W$1))))))))))))))),IF(AND($N$2&gt;=$T$2,$N$2&lt;=$U$2),IF(P274&gt;=$W$2,$W$1,$V$1),IF(AND($N$2&gt;=$T$3,$N$2&lt;$U$3),IF(P274&gt;=$W$3,$W$1,$V$1),IF(AND($N$2&gt;=$T$4,$N$2&lt;$U$4),IF(P274&gt;=$W$4,$W$1,$V$1),IF(AND($N$2&gt;=$T$5,$N$2&lt;$U$5),IF(P274&gt;=$W$5,$W$1,$V$1),IF(AND($N$2&gt;=$T$6,$N$2&lt;$U$6),IF(P274&gt;=$W$6,$W$1,$V$1),IF(AND($N$2&gt;=$T$7,$N$2&lt;$U$7),IF(P274&gt;=$W$7,$W$1,$V$1),IF(AND($N$2&gt;=$T$8,$N$2&lt;$U$8),IF(P274&gt;=$W$8,$W$1,$V$1),IF(AND($N$2&gt;=$T$9,$N$2&lt;$U$9),IF(P274&gt;=$W$9,$W$1,$V$1),""))))))))),"")</f>
        <v>FF</v>
      </c>
      <c r="M274" s="9" t="str">
        <f t="array" ref="M274">IF(E274&lt;&gt;"",IF(AND(E274&lt;&gt;"GR",E274&gt;=40,J274&gt;=30),_xlfn.IFS(Q274&gt;=$AG$2,$AD$19,Q274&gt;=$AG$3,$AC$19,Q274&gt;=$AG$4,$AB$19,Q274&gt;=$AG$5,$AA$19,Q274&gt;=$AG$6,$Z$19,Q274&gt;=$AG$7,$Y$19,Q274&gt;=$AG$8,$X$19,Q274&gt;=$AG$9,$V$19),L274),"")</f>
        <v>FF</v>
      </c>
      <c r="N274" s="9"/>
      <c r="O274" s="9"/>
      <c r="P274" s="9">
        <f t="shared" si="38"/>
        <v>22</v>
      </c>
      <c r="Q274" s="9">
        <f t="shared" si="39"/>
        <v>23</v>
      </c>
      <c r="R274" s="9">
        <f t="shared" si="40"/>
        <v>-2.77</v>
      </c>
    </row>
    <row r="275" spans="1:18" x14ac:dyDescent="0.25">
      <c r="A275" s="3" t="s">
        <v>8</v>
      </c>
      <c r="B275" s="3">
        <v>274</v>
      </c>
      <c r="C275" s="3">
        <v>7</v>
      </c>
      <c r="D275" s="3">
        <v>7</v>
      </c>
      <c r="E275" s="3" t="s">
        <v>34</v>
      </c>
      <c r="F275" s="22">
        <f t="shared" si="41"/>
        <v>7</v>
      </c>
      <c r="G275" s="22">
        <f t="shared" si="42"/>
        <v>7</v>
      </c>
      <c r="H275" s="22">
        <f t="shared" si="43"/>
        <v>7</v>
      </c>
      <c r="I275" s="9">
        <f t="shared" si="44"/>
        <v>7</v>
      </c>
      <c r="J275" s="9">
        <f t="shared" si="36"/>
        <v>7</v>
      </c>
      <c r="K275" s="10">
        <f t="shared" si="37"/>
        <v>49</v>
      </c>
      <c r="L275" s="9" t="str">
        <f t="array" ref="L275">IF(D275&lt;&gt;"",IF(AND(H275&gt;=40,I275&gt;=30),IF(AND($N$2&gt;=$T$2,$N$2&lt;=$U$2),_xlfn.IFS(P275&gt;=$AD$2,$AD$1,P275&gt;=$AC$2,$AC$1,P275&gt;=$AB$2,$AB$1,P275&gt;=$AA$2,$AA$1,P275&gt;=$Z$2,$Z$1,P275&gt;=$Y$2,$Y$1,P275&gt;=$X$2,$X$1,P275&gt;=$W$2,$W$1,P275&lt;$W$2,$V$1),(IF(AND($N$2&gt;=$T$3,$N$2&lt;$U$3),_xlfn.IFS(P275&gt;=$AD$3,$AD$1,P275&gt;=$AC$3,$AC$1,P275&gt;=$AB$3,$AB$1,P275&gt;=$AA$3,$AA$1,P275&gt;=$Z$3,$Z$1,P275&gt;=$Y$3,$Y$1,P275&gt;=$X$3,$X$1,P275&gt;=$W$3,$W$1,P275&lt;$W$2,$V$1),(IF(AND($N$2&gt;=$T$4,$N$2&lt;$U$4),_xlfn.IFS(P275&gt;=$AD$4,$AD$1,P275&gt;=$AC$4,$AC$1,P275&gt;=$AB$4,$AB$1,P275&gt;=$AA$4,$AA$1,P275&gt;=$Z$4,$Z$1,P275&gt;=$Y$4,$Y$1,P275&gt;=$X$4,$X$1,P275&gt;=$W$4,$W$1,P275&lt;$W$2,$V$1),(IF(AND($N$2&gt;=$T$5,$N$2&lt;$U$5),_xlfn.IFS(P275&gt;=$AD$5,$AD$1,P275&gt;=$AC$5,$AC$1,P275&gt;=$AB$5,$AB$1,P275&gt;=$AA$5,$AA$1,P275&gt;=$Z$5,$Z$1,P275&gt;=$Y$5,$Y$1,P275&gt;=$X$5,$X$1,P275&gt;=$W$5,$W$1,P275&lt;$W$2,$V$1),(IF(AND($N$2&gt;=$T$6,$N$2&lt;$U$6),_xlfn.IFS(P275&gt;=$AD$6,$AD$1,P275&gt;=$AC$6,$AC$1,P275&gt;=$AB$6,$AB$1,P275&gt;=$AA$6,$AA$1,P275&gt;=$Z$6,$Z$1,P275&gt;=$Y$6,$Y$1,P275&gt;=$X$6,$X$1,P275&gt;=$W$6,$W$1,P275&lt;$W$2,$V$1),(IF(AND($N$2&gt;=$T$7,$N$2&lt;$U$7),_xlfn.IFS(P275&gt;=$AD$7,$AD$1,P275&gt;=$AC$7,$AC$1,P275&gt;=$AB$7,$AB$1,P275&gt;=$AA$7,$AA$1,P275&gt;=$Z$7,$Z$1,P275&gt;=$Y$7,$Y$1,P275&gt;=$X$7,$X$1,P275&gt;=$W$7,$W$1,P275&lt;$W$2,$V$1),(IF(AND($N$2&gt;=$T$8,$N$2&lt;$U$8),_xlfn.IFS(P275&gt;=$AD$8,$AD$1,P275&gt;=$AC$8,$AC$1,P275&gt;=$AB$8,$AB$1,P275&gt;=$AA$8,$AA$1,P275&gt;=$Z$8,$Z$1,P275&gt;=$Y$8,$Y$1,P275&gt;=$X$8,$X$1,P275&gt;=$W$8,$W$1,P275&lt;$W$2,$V$1),(IF(AND($N$2&gt;=$T$9,$N$2&lt;$U$9),_xlfn.IFS(P275&gt;=$AD$9,$AD$1,P275&gt;=$AC$9,$AC$1,P275&gt;=$AB$9,$AB$1,P275&gt;=$AA$9,$AA$1,P275&gt;=$Z$9,$Z$1,P275&gt;=$Y$9,$Y$1,P275&gt;=$X$9,$X$1,P275&gt;=$W$9,$W$1),$W$1))))))))))))))),IF(AND($N$2&gt;=$T$2,$N$2&lt;=$U$2),IF(P275&gt;=$W$2,$W$1,$V$1),IF(AND($N$2&gt;=$T$3,$N$2&lt;$U$3),IF(P275&gt;=$W$3,$W$1,$V$1),IF(AND($N$2&gt;=$T$4,$N$2&lt;$U$4),IF(P275&gt;=$W$4,$W$1,$V$1),IF(AND($N$2&gt;=$T$5,$N$2&lt;$U$5),IF(P275&gt;=$W$5,$W$1,$V$1),IF(AND($N$2&gt;=$T$6,$N$2&lt;$U$6),IF(P275&gt;=$W$6,$W$1,$V$1),IF(AND($N$2&gt;=$T$7,$N$2&lt;$U$7),IF(P275&gt;=$W$7,$W$1,$V$1),IF(AND($N$2&gt;=$T$8,$N$2&lt;$U$8),IF(P275&gt;=$W$8,$W$1,$V$1),IF(AND($N$2&gt;=$T$9,$N$2&lt;$U$9),IF(P275&gt;=$W$9,$W$1,$V$1),""))))))))),"")</f>
        <v>FF</v>
      </c>
      <c r="M275" s="9" t="str">
        <f t="array" ref="M275">IF(E275&lt;&gt;"",IF(AND(E275&lt;&gt;"GR",E275&gt;=40,J275&gt;=30),_xlfn.IFS(Q275&gt;=$AG$2,$AD$19,Q275&gt;=$AG$3,$AC$19,Q275&gt;=$AG$4,$AB$19,Q275&gt;=$AG$5,$AA$19,Q275&gt;=$AG$6,$Z$19,Q275&gt;=$AG$7,$Y$19,Q275&gt;=$AG$8,$X$19,Q275&gt;=$AG$9,$V$19),L275),"")</f>
        <v>FF</v>
      </c>
      <c r="N275" s="9"/>
      <c r="O275" s="9"/>
      <c r="P275" s="9">
        <f t="shared" si="38"/>
        <v>23</v>
      </c>
      <c r="Q275" s="9">
        <f t="shared" si="39"/>
        <v>23</v>
      </c>
      <c r="R275" s="9">
        <f t="shared" si="40"/>
        <v>-2.72</v>
      </c>
    </row>
    <row r="276" spans="1:18" x14ac:dyDescent="0.25">
      <c r="A276" s="3" t="s">
        <v>8</v>
      </c>
      <c r="B276" s="3">
        <v>275</v>
      </c>
      <c r="C276" s="3">
        <v>9</v>
      </c>
      <c r="D276" s="3">
        <v>5</v>
      </c>
      <c r="E276" s="3" t="s">
        <v>34</v>
      </c>
      <c r="F276" s="22">
        <f t="shared" si="41"/>
        <v>5</v>
      </c>
      <c r="G276" s="22">
        <f t="shared" si="42"/>
        <v>9</v>
      </c>
      <c r="H276" s="22">
        <f t="shared" si="43"/>
        <v>5</v>
      </c>
      <c r="I276" s="9">
        <f t="shared" si="44"/>
        <v>6.6</v>
      </c>
      <c r="J276" s="9">
        <f t="shared" si="36"/>
        <v>6.6</v>
      </c>
      <c r="K276" s="10">
        <f t="shared" si="37"/>
        <v>43.559999999999995</v>
      </c>
      <c r="L276" s="9" t="str">
        <f t="array" ref="L276">IF(D276&lt;&gt;"",IF(AND(H276&gt;=40,I276&gt;=30),IF(AND($N$2&gt;=$T$2,$N$2&lt;=$U$2),_xlfn.IFS(P276&gt;=$AD$2,$AD$1,P276&gt;=$AC$2,$AC$1,P276&gt;=$AB$2,$AB$1,P276&gt;=$AA$2,$AA$1,P276&gt;=$Z$2,$Z$1,P276&gt;=$Y$2,$Y$1,P276&gt;=$X$2,$X$1,P276&gt;=$W$2,$W$1,P276&lt;$W$2,$V$1),(IF(AND($N$2&gt;=$T$3,$N$2&lt;$U$3),_xlfn.IFS(P276&gt;=$AD$3,$AD$1,P276&gt;=$AC$3,$AC$1,P276&gt;=$AB$3,$AB$1,P276&gt;=$AA$3,$AA$1,P276&gt;=$Z$3,$Z$1,P276&gt;=$Y$3,$Y$1,P276&gt;=$X$3,$X$1,P276&gt;=$W$3,$W$1,P276&lt;$W$2,$V$1),(IF(AND($N$2&gt;=$T$4,$N$2&lt;$U$4),_xlfn.IFS(P276&gt;=$AD$4,$AD$1,P276&gt;=$AC$4,$AC$1,P276&gt;=$AB$4,$AB$1,P276&gt;=$AA$4,$AA$1,P276&gt;=$Z$4,$Z$1,P276&gt;=$Y$4,$Y$1,P276&gt;=$X$4,$X$1,P276&gt;=$W$4,$W$1,P276&lt;$W$2,$V$1),(IF(AND($N$2&gt;=$T$5,$N$2&lt;$U$5),_xlfn.IFS(P276&gt;=$AD$5,$AD$1,P276&gt;=$AC$5,$AC$1,P276&gt;=$AB$5,$AB$1,P276&gt;=$AA$5,$AA$1,P276&gt;=$Z$5,$Z$1,P276&gt;=$Y$5,$Y$1,P276&gt;=$X$5,$X$1,P276&gt;=$W$5,$W$1,P276&lt;$W$2,$V$1),(IF(AND($N$2&gt;=$T$6,$N$2&lt;$U$6),_xlfn.IFS(P276&gt;=$AD$6,$AD$1,P276&gt;=$AC$6,$AC$1,P276&gt;=$AB$6,$AB$1,P276&gt;=$AA$6,$AA$1,P276&gt;=$Z$6,$Z$1,P276&gt;=$Y$6,$Y$1,P276&gt;=$X$6,$X$1,P276&gt;=$W$6,$W$1,P276&lt;$W$2,$V$1),(IF(AND($N$2&gt;=$T$7,$N$2&lt;$U$7),_xlfn.IFS(P276&gt;=$AD$7,$AD$1,P276&gt;=$AC$7,$AC$1,P276&gt;=$AB$7,$AB$1,P276&gt;=$AA$7,$AA$1,P276&gt;=$Z$7,$Z$1,P276&gt;=$Y$7,$Y$1,P276&gt;=$X$7,$X$1,P276&gt;=$W$7,$W$1,P276&lt;$W$2,$V$1),(IF(AND($N$2&gt;=$T$8,$N$2&lt;$U$8),_xlfn.IFS(P276&gt;=$AD$8,$AD$1,P276&gt;=$AC$8,$AC$1,P276&gt;=$AB$8,$AB$1,P276&gt;=$AA$8,$AA$1,P276&gt;=$Z$8,$Z$1,P276&gt;=$Y$8,$Y$1,P276&gt;=$X$8,$X$1,P276&gt;=$W$8,$W$1,P276&lt;$W$2,$V$1),(IF(AND($N$2&gt;=$T$9,$N$2&lt;$U$9),_xlfn.IFS(P276&gt;=$AD$9,$AD$1,P276&gt;=$AC$9,$AC$1,P276&gt;=$AB$9,$AB$1,P276&gt;=$AA$9,$AA$1,P276&gt;=$Z$9,$Z$1,P276&gt;=$Y$9,$Y$1,P276&gt;=$X$9,$X$1,P276&gt;=$W$9,$W$1),$W$1))))))))))))))),IF(AND($N$2&gt;=$T$2,$N$2&lt;=$U$2),IF(P276&gt;=$W$2,$W$1,$V$1),IF(AND($N$2&gt;=$T$3,$N$2&lt;$U$3),IF(P276&gt;=$W$3,$W$1,$V$1),IF(AND($N$2&gt;=$T$4,$N$2&lt;$U$4),IF(P276&gt;=$W$4,$W$1,$V$1),IF(AND($N$2&gt;=$T$5,$N$2&lt;$U$5),IF(P276&gt;=$W$5,$W$1,$V$1),IF(AND($N$2&gt;=$T$6,$N$2&lt;$U$6),IF(P276&gt;=$W$6,$W$1,$V$1),IF(AND($N$2&gt;=$T$7,$N$2&lt;$U$7),IF(P276&gt;=$W$7,$W$1,$V$1),IF(AND($N$2&gt;=$T$8,$N$2&lt;$U$8),IF(P276&gt;=$W$8,$W$1,$V$1),IF(AND($N$2&gt;=$T$9,$N$2&lt;$U$9),IF(P276&gt;=$W$9,$W$1,$V$1),""))))))))),"")</f>
        <v>FF</v>
      </c>
      <c r="M276" s="9" t="str">
        <f t="array" ref="M276">IF(E276&lt;&gt;"",IF(AND(E276&lt;&gt;"GR",E276&gt;=40,J276&gt;=30),_xlfn.IFS(Q276&gt;=$AG$2,$AD$19,Q276&gt;=$AG$3,$AC$19,Q276&gt;=$AG$4,$AB$19,Q276&gt;=$AG$5,$AA$19,Q276&gt;=$AG$6,$Z$19,Q276&gt;=$AG$7,$Y$19,Q276&gt;=$AG$8,$X$19,Q276&gt;=$AG$9,$V$19),L276),"")</f>
        <v>FF</v>
      </c>
      <c r="N276" s="9"/>
      <c r="O276" s="9"/>
      <c r="P276" s="9">
        <f t="shared" si="38"/>
        <v>22</v>
      </c>
      <c r="Q276" s="9">
        <f t="shared" si="39"/>
        <v>22</v>
      </c>
      <c r="R276" s="9">
        <f t="shared" si="40"/>
        <v>-2.75</v>
      </c>
    </row>
    <row r="277" spans="1:18" x14ac:dyDescent="0.25">
      <c r="A277" s="3" t="s">
        <v>8</v>
      </c>
      <c r="B277" s="3">
        <v>276</v>
      </c>
      <c r="C277" s="3">
        <v>5</v>
      </c>
      <c r="D277" s="3">
        <v>5</v>
      </c>
      <c r="E277" s="3" t="s">
        <v>34</v>
      </c>
      <c r="F277" s="22">
        <f t="shared" si="41"/>
        <v>5</v>
      </c>
      <c r="G277" s="22">
        <f t="shared" si="42"/>
        <v>5</v>
      </c>
      <c r="H277" s="22">
        <f t="shared" si="43"/>
        <v>5</v>
      </c>
      <c r="I277" s="9">
        <f t="shared" si="44"/>
        <v>5</v>
      </c>
      <c r="J277" s="9">
        <f t="shared" si="36"/>
        <v>5</v>
      </c>
      <c r="K277" s="10">
        <f t="shared" si="37"/>
        <v>25</v>
      </c>
      <c r="L277" s="9" t="str">
        <f t="array" ref="L277">IF(D277&lt;&gt;"",IF(AND(H277&gt;=40,I277&gt;=30),IF(AND($N$2&gt;=$T$2,$N$2&lt;=$U$2),_xlfn.IFS(P277&gt;=$AD$2,$AD$1,P277&gt;=$AC$2,$AC$1,P277&gt;=$AB$2,$AB$1,P277&gt;=$AA$2,$AA$1,P277&gt;=$Z$2,$Z$1,P277&gt;=$Y$2,$Y$1,P277&gt;=$X$2,$X$1,P277&gt;=$W$2,$W$1,P277&lt;$W$2,$V$1),(IF(AND($N$2&gt;=$T$3,$N$2&lt;$U$3),_xlfn.IFS(P277&gt;=$AD$3,$AD$1,P277&gt;=$AC$3,$AC$1,P277&gt;=$AB$3,$AB$1,P277&gt;=$AA$3,$AA$1,P277&gt;=$Z$3,$Z$1,P277&gt;=$Y$3,$Y$1,P277&gt;=$X$3,$X$1,P277&gt;=$W$3,$W$1,P277&lt;$W$2,$V$1),(IF(AND($N$2&gt;=$T$4,$N$2&lt;$U$4),_xlfn.IFS(P277&gt;=$AD$4,$AD$1,P277&gt;=$AC$4,$AC$1,P277&gt;=$AB$4,$AB$1,P277&gt;=$AA$4,$AA$1,P277&gt;=$Z$4,$Z$1,P277&gt;=$Y$4,$Y$1,P277&gt;=$X$4,$X$1,P277&gt;=$W$4,$W$1,P277&lt;$W$2,$V$1),(IF(AND($N$2&gt;=$T$5,$N$2&lt;$U$5),_xlfn.IFS(P277&gt;=$AD$5,$AD$1,P277&gt;=$AC$5,$AC$1,P277&gt;=$AB$5,$AB$1,P277&gt;=$AA$5,$AA$1,P277&gt;=$Z$5,$Z$1,P277&gt;=$Y$5,$Y$1,P277&gt;=$X$5,$X$1,P277&gt;=$W$5,$W$1,P277&lt;$W$2,$V$1),(IF(AND($N$2&gt;=$T$6,$N$2&lt;$U$6),_xlfn.IFS(P277&gt;=$AD$6,$AD$1,P277&gt;=$AC$6,$AC$1,P277&gt;=$AB$6,$AB$1,P277&gt;=$AA$6,$AA$1,P277&gt;=$Z$6,$Z$1,P277&gt;=$Y$6,$Y$1,P277&gt;=$X$6,$X$1,P277&gt;=$W$6,$W$1,P277&lt;$W$2,$V$1),(IF(AND($N$2&gt;=$T$7,$N$2&lt;$U$7),_xlfn.IFS(P277&gt;=$AD$7,$AD$1,P277&gt;=$AC$7,$AC$1,P277&gt;=$AB$7,$AB$1,P277&gt;=$AA$7,$AA$1,P277&gt;=$Z$7,$Z$1,P277&gt;=$Y$7,$Y$1,P277&gt;=$X$7,$X$1,P277&gt;=$W$7,$W$1,P277&lt;$W$2,$V$1),(IF(AND($N$2&gt;=$T$8,$N$2&lt;$U$8),_xlfn.IFS(P277&gt;=$AD$8,$AD$1,P277&gt;=$AC$8,$AC$1,P277&gt;=$AB$8,$AB$1,P277&gt;=$AA$8,$AA$1,P277&gt;=$Z$8,$Z$1,P277&gt;=$Y$8,$Y$1,P277&gt;=$X$8,$X$1,P277&gt;=$W$8,$W$1,P277&lt;$W$2,$V$1),(IF(AND($N$2&gt;=$T$9,$N$2&lt;$U$9),_xlfn.IFS(P277&gt;=$AD$9,$AD$1,P277&gt;=$AC$9,$AC$1,P277&gt;=$AB$9,$AB$1,P277&gt;=$AA$9,$AA$1,P277&gt;=$Z$9,$Z$1,P277&gt;=$Y$9,$Y$1,P277&gt;=$X$9,$X$1,P277&gt;=$W$9,$W$1),$W$1))))))))))))))),IF(AND($N$2&gt;=$T$2,$N$2&lt;=$U$2),IF(P277&gt;=$W$2,$W$1,$V$1),IF(AND($N$2&gt;=$T$3,$N$2&lt;$U$3),IF(P277&gt;=$W$3,$W$1,$V$1),IF(AND($N$2&gt;=$T$4,$N$2&lt;$U$4),IF(P277&gt;=$W$4,$W$1,$V$1),IF(AND($N$2&gt;=$T$5,$N$2&lt;$U$5),IF(P277&gt;=$W$5,$W$1,$V$1),IF(AND($N$2&gt;=$T$6,$N$2&lt;$U$6),IF(P277&gt;=$W$6,$W$1,$V$1),IF(AND($N$2&gt;=$T$7,$N$2&lt;$U$7),IF(P277&gt;=$W$7,$W$1,$V$1),IF(AND($N$2&gt;=$T$8,$N$2&lt;$U$8),IF(P277&gt;=$W$8,$W$1,$V$1),IF(AND($N$2&gt;=$T$9,$N$2&lt;$U$9),IF(P277&gt;=$W$9,$W$1,$V$1),""))))))))),"")</f>
        <v>FF</v>
      </c>
      <c r="M277" s="9" t="str">
        <f t="array" ref="M277">IF(E277&lt;&gt;"",IF(AND(E277&lt;&gt;"GR",E277&gt;=40,J277&gt;=30),_xlfn.IFS(Q277&gt;=$AG$2,$AD$19,Q277&gt;=$AG$3,$AC$19,Q277&gt;=$AG$4,$AB$19,Q277&gt;=$AG$5,$AA$19,Q277&gt;=$AG$6,$Z$19,Q277&gt;=$AG$7,$Y$19,Q277&gt;=$AG$8,$X$19,Q277&gt;=$AG$9,$V$19),L277),"")</f>
        <v>FF</v>
      </c>
      <c r="N277" s="9"/>
      <c r="O277" s="9"/>
      <c r="P277" s="9">
        <f t="shared" si="38"/>
        <v>21</v>
      </c>
      <c r="Q277" s="9">
        <f t="shared" si="39"/>
        <v>21</v>
      </c>
      <c r="R277" s="9">
        <f t="shared" si="40"/>
        <v>-2.86</v>
      </c>
    </row>
    <row r="278" spans="1:18" x14ac:dyDescent="0.25">
      <c r="A278" s="3" t="s">
        <v>8</v>
      </c>
      <c r="B278" s="3">
        <v>277</v>
      </c>
      <c r="C278" s="3">
        <v>0</v>
      </c>
      <c r="D278" s="3">
        <v>7</v>
      </c>
      <c r="E278" s="3" t="s">
        <v>34</v>
      </c>
      <c r="F278" s="22">
        <f t="shared" si="41"/>
        <v>7</v>
      </c>
      <c r="G278" s="22">
        <f t="shared" si="42"/>
        <v>0</v>
      </c>
      <c r="H278" s="22">
        <f t="shared" si="43"/>
        <v>7</v>
      </c>
      <c r="I278" s="9">
        <f t="shared" si="44"/>
        <v>4.2</v>
      </c>
      <c r="J278" s="9">
        <f t="shared" si="36"/>
        <v>4.2</v>
      </c>
      <c r="K278" s="10">
        <f t="shared" si="37"/>
        <v>17.64</v>
      </c>
      <c r="L278" s="9" t="str">
        <f t="array" ref="L278">IF(D278&lt;&gt;"",IF(AND(H278&gt;=40,I278&gt;=30),IF(AND($N$2&gt;=$T$2,$N$2&lt;=$U$2),_xlfn.IFS(P278&gt;=$AD$2,$AD$1,P278&gt;=$AC$2,$AC$1,P278&gt;=$AB$2,$AB$1,P278&gt;=$AA$2,$AA$1,P278&gt;=$Z$2,$Z$1,P278&gt;=$Y$2,$Y$1,P278&gt;=$X$2,$X$1,P278&gt;=$W$2,$W$1,P278&lt;$W$2,$V$1),(IF(AND($N$2&gt;=$T$3,$N$2&lt;$U$3),_xlfn.IFS(P278&gt;=$AD$3,$AD$1,P278&gt;=$AC$3,$AC$1,P278&gt;=$AB$3,$AB$1,P278&gt;=$AA$3,$AA$1,P278&gt;=$Z$3,$Z$1,P278&gt;=$Y$3,$Y$1,P278&gt;=$X$3,$X$1,P278&gt;=$W$3,$W$1,P278&lt;$W$2,$V$1),(IF(AND($N$2&gt;=$T$4,$N$2&lt;$U$4),_xlfn.IFS(P278&gt;=$AD$4,$AD$1,P278&gt;=$AC$4,$AC$1,P278&gt;=$AB$4,$AB$1,P278&gt;=$AA$4,$AA$1,P278&gt;=$Z$4,$Z$1,P278&gt;=$Y$4,$Y$1,P278&gt;=$X$4,$X$1,P278&gt;=$W$4,$W$1,P278&lt;$W$2,$V$1),(IF(AND($N$2&gt;=$T$5,$N$2&lt;$U$5),_xlfn.IFS(P278&gt;=$AD$5,$AD$1,P278&gt;=$AC$5,$AC$1,P278&gt;=$AB$5,$AB$1,P278&gt;=$AA$5,$AA$1,P278&gt;=$Z$5,$Z$1,P278&gt;=$Y$5,$Y$1,P278&gt;=$X$5,$X$1,P278&gt;=$W$5,$W$1,P278&lt;$W$2,$V$1),(IF(AND($N$2&gt;=$T$6,$N$2&lt;$U$6),_xlfn.IFS(P278&gt;=$AD$6,$AD$1,P278&gt;=$AC$6,$AC$1,P278&gt;=$AB$6,$AB$1,P278&gt;=$AA$6,$AA$1,P278&gt;=$Z$6,$Z$1,P278&gt;=$Y$6,$Y$1,P278&gt;=$X$6,$X$1,P278&gt;=$W$6,$W$1,P278&lt;$W$2,$V$1),(IF(AND($N$2&gt;=$T$7,$N$2&lt;$U$7),_xlfn.IFS(P278&gt;=$AD$7,$AD$1,P278&gt;=$AC$7,$AC$1,P278&gt;=$AB$7,$AB$1,P278&gt;=$AA$7,$AA$1,P278&gt;=$Z$7,$Z$1,P278&gt;=$Y$7,$Y$1,P278&gt;=$X$7,$X$1,P278&gt;=$W$7,$W$1,P278&lt;$W$2,$V$1),(IF(AND($N$2&gt;=$T$8,$N$2&lt;$U$8),_xlfn.IFS(P278&gt;=$AD$8,$AD$1,P278&gt;=$AC$8,$AC$1,P278&gt;=$AB$8,$AB$1,P278&gt;=$AA$8,$AA$1,P278&gt;=$Z$8,$Z$1,P278&gt;=$Y$8,$Y$1,P278&gt;=$X$8,$X$1,P278&gt;=$W$8,$W$1,P278&lt;$W$2,$V$1),(IF(AND($N$2&gt;=$T$9,$N$2&lt;$U$9),_xlfn.IFS(P278&gt;=$AD$9,$AD$1,P278&gt;=$AC$9,$AC$1,P278&gt;=$AB$9,$AB$1,P278&gt;=$AA$9,$AA$1,P278&gt;=$Z$9,$Z$1,P278&gt;=$Y$9,$Y$1,P278&gt;=$X$9,$X$1,P278&gt;=$W$9,$W$1),$W$1))))))))))))))),IF(AND($N$2&gt;=$T$2,$N$2&lt;=$U$2),IF(P278&gt;=$W$2,$W$1,$V$1),IF(AND($N$2&gt;=$T$3,$N$2&lt;$U$3),IF(P278&gt;=$W$3,$W$1,$V$1),IF(AND($N$2&gt;=$T$4,$N$2&lt;$U$4),IF(P278&gt;=$W$4,$W$1,$V$1),IF(AND($N$2&gt;=$T$5,$N$2&lt;$U$5),IF(P278&gt;=$W$5,$W$1,$V$1),IF(AND($N$2&gt;=$T$6,$N$2&lt;$U$6),IF(P278&gt;=$W$6,$W$1,$V$1),IF(AND($N$2&gt;=$T$7,$N$2&lt;$U$7),IF(P278&gt;=$W$7,$W$1,$V$1),IF(AND($N$2&gt;=$T$8,$N$2&lt;$U$8),IF(P278&gt;=$W$8,$W$1,$V$1),IF(AND($N$2&gt;=$T$9,$N$2&lt;$U$9),IF(P278&gt;=$W$9,$W$1,$V$1),""))))))))),"")</f>
        <v>FF</v>
      </c>
      <c r="M278" s="9" t="str">
        <f t="array" ref="M278">IF(E278&lt;&gt;"",IF(AND(E278&lt;&gt;"GR",E278&gt;=40,J278&gt;=30),_xlfn.IFS(Q278&gt;=$AG$2,$AD$19,Q278&gt;=$AG$3,$AC$19,Q278&gt;=$AG$4,$AB$19,Q278&gt;=$AG$5,$AA$19,Q278&gt;=$AG$6,$Z$19,Q278&gt;=$AG$7,$Y$19,Q278&gt;=$AG$8,$X$19,Q278&gt;=$AG$9,$V$19),L278),"")</f>
        <v>FF</v>
      </c>
      <c r="N278" s="9"/>
      <c r="O278" s="9"/>
      <c r="P278" s="9">
        <f t="shared" si="38"/>
        <v>21</v>
      </c>
      <c r="Q278" s="9">
        <f t="shared" si="39"/>
        <v>21</v>
      </c>
      <c r="R278" s="9">
        <f t="shared" si="40"/>
        <v>-2.92</v>
      </c>
    </row>
    <row r="279" spans="1:18" x14ac:dyDescent="0.25">
      <c r="A279" s="3" t="s">
        <v>8</v>
      </c>
      <c r="B279" s="3">
        <v>278</v>
      </c>
      <c r="C279" s="3">
        <v>3</v>
      </c>
      <c r="D279" s="3">
        <v>5</v>
      </c>
      <c r="E279" s="3" t="s">
        <v>34</v>
      </c>
      <c r="F279" s="22">
        <f t="shared" si="41"/>
        <v>5</v>
      </c>
      <c r="G279" s="22">
        <f t="shared" si="42"/>
        <v>3</v>
      </c>
      <c r="H279" s="22">
        <f t="shared" si="43"/>
        <v>5</v>
      </c>
      <c r="I279" s="9">
        <f t="shared" si="44"/>
        <v>4.2</v>
      </c>
      <c r="J279" s="9">
        <f t="shared" si="36"/>
        <v>4.2</v>
      </c>
      <c r="K279" s="10">
        <f t="shared" si="37"/>
        <v>17.64</v>
      </c>
      <c r="L279" s="9" t="str">
        <f t="array" ref="L279">IF(D279&lt;&gt;"",IF(AND(H279&gt;=40,I279&gt;=30),IF(AND($N$2&gt;=$T$2,$N$2&lt;=$U$2),_xlfn.IFS(P279&gt;=$AD$2,$AD$1,P279&gt;=$AC$2,$AC$1,P279&gt;=$AB$2,$AB$1,P279&gt;=$AA$2,$AA$1,P279&gt;=$Z$2,$Z$1,P279&gt;=$Y$2,$Y$1,P279&gt;=$X$2,$X$1,P279&gt;=$W$2,$W$1,P279&lt;$W$2,$V$1),(IF(AND($N$2&gt;=$T$3,$N$2&lt;$U$3),_xlfn.IFS(P279&gt;=$AD$3,$AD$1,P279&gt;=$AC$3,$AC$1,P279&gt;=$AB$3,$AB$1,P279&gt;=$AA$3,$AA$1,P279&gt;=$Z$3,$Z$1,P279&gt;=$Y$3,$Y$1,P279&gt;=$X$3,$X$1,P279&gt;=$W$3,$W$1,P279&lt;$W$2,$V$1),(IF(AND($N$2&gt;=$T$4,$N$2&lt;$U$4),_xlfn.IFS(P279&gt;=$AD$4,$AD$1,P279&gt;=$AC$4,$AC$1,P279&gt;=$AB$4,$AB$1,P279&gt;=$AA$4,$AA$1,P279&gt;=$Z$4,$Z$1,P279&gt;=$Y$4,$Y$1,P279&gt;=$X$4,$X$1,P279&gt;=$W$4,$W$1,P279&lt;$W$2,$V$1),(IF(AND($N$2&gt;=$T$5,$N$2&lt;$U$5),_xlfn.IFS(P279&gt;=$AD$5,$AD$1,P279&gt;=$AC$5,$AC$1,P279&gt;=$AB$5,$AB$1,P279&gt;=$AA$5,$AA$1,P279&gt;=$Z$5,$Z$1,P279&gt;=$Y$5,$Y$1,P279&gt;=$X$5,$X$1,P279&gt;=$W$5,$W$1,P279&lt;$W$2,$V$1),(IF(AND($N$2&gt;=$T$6,$N$2&lt;$U$6),_xlfn.IFS(P279&gt;=$AD$6,$AD$1,P279&gt;=$AC$6,$AC$1,P279&gt;=$AB$6,$AB$1,P279&gt;=$AA$6,$AA$1,P279&gt;=$Z$6,$Z$1,P279&gt;=$Y$6,$Y$1,P279&gt;=$X$6,$X$1,P279&gt;=$W$6,$W$1,P279&lt;$W$2,$V$1),(IF(AND($N$2&gt;=$T$7,$N$2&lt;$U$7),_xlfn.IFS(P279&gt;=$AD$7,$AD$1,P279&gt;=$AC$7,$AC$1,P279&gt;=$AB$7,$AB$1,P279&gt;=$AA$7,$AA$1,P279&gt;=$Z$7,$Z$1,P279&gt;=$Y$7,$Y$1,P279&gt;=$X$7,$X$1,P279&gt;=$W$7,$W$1,P279&lt;$W$2,$V$1),(IF(AND($N$2&gt;=$T$8,$N$2&lt;$U$8),_xlfn.IFS(P279&gt;=$AD$8,$AD$1,P279&gt;=$AC$8,$AC$1,P279&gt;=$AB$8,$AB$1,P279&gt;=$AA$8,$AA$1,P279&gt;=$Z$8,$Z$1,P279&gt;=$Y$8,$Y$1,P279&gt;=$X$8,$X$1,P279&gt;=$W$8,$W$1,P279&lt;$W$2,$V$1),(IF(AND($N$2&gt;=$T$9,$N$2&lt;$U$9),_xlfn.IFS(P279&gt;=$AD$9,$AD$1,P279&gt;=$AC$9,$AC$1,P279&gt;=$AB$9,$AB$1,P279&gt;=$AA$9,$AA$1,P279&gt;=$Z$9,$Z$1,P279&gt;=$Y$9,$Y$1,P279&gt;=$X$9,$X$1,P279&gt;=$W$9,$W$1),$W$1))))))))))))))),IF(AND($N$2&gt;=$T$2,$N$2&lt;=$U$2),IF(P279&gt;=$W$2,$W$1,$V$1),IF(AND($N$2&gt;=$T$3,$N$2&lt;$U$3),IF(P279&gt;=$W$3,$W$1,$V$1),IF(AND($N$2&gt;=$T$4,$N$2&lt;$U$4),IF(P279&gt;=$W$4,$W$1,$V$1),IF(AND($N$2&gt;=$T$5,$N$2&lt;$U$5),IF(P279&gt;=$W$5,$W$1,$V$1),IF(AND($N$2&gt;=$T$6,$N$2&lt;$U$6),IF(P279&gt;=$W$6,$W$1,$V$1),IF(AND($N$2&gt;=$T$7,$N$2&lt;$U$7),IF(P279&gt;=$W$7,$W$1,$V$1),IF(AND($N$2&gt;=$T$8,$N$2&lt;$U$8),IF(P279&gt;=$W$8,$W$1,$V$1),IF(AND($N$2&gt;=$T$9,$N$2&lt;$U$9),IF(P279&gt;=$W$9,$W$1,$V$1),""))))))))),"")</f>
        <v>FF</v>
      </c>
      <c r="M279" s="9" t="str">
        <f t="array" ref="M279">IF(E279&lt;&gt;"",IF(AND(E279&lt;&gt;"GR",E279&gt;=40,J279&gt;=30),_xlfn.IFS(Q279&gt;=$AG$2,$AD$19,Q279&gt;=$AG$3,$AC$19,Q279&gt;=$AG$4,$AB$19,Q279&gt;=$AG$5,$AA$19,Q279&gt;=$AG$6,$Z$19,Q279&gt;=$AG$7,$Y$19,Q279&gt;=$AG$8,$X$19,Q279&gt;=$AG$9,$V$19),L279),"")</f>
        <v>FF</v>
      </c>
      <c r="N279" s="9"/>
      <c r="O279" s="9"/>
      <c r="P279" s="9">
        <f t="shared" si="38"/>
        <v>21</v>
      </c>
      <c r="Q279" s="9">
        <f t="shared" si="39"/>
        <v>21</v>
      </c>
      <c r="R279" s="9">
        <f t="shared" si="40"/>
        <v>-2.92</v>
      </c>
    </row>
    <row r="280" spans="1:18" x14ac:dyDescent="0.25">
      <c r="A280" s="3" t="s">
        <v>8</v>
      </c>
      <c r="B280" s="3">
        <v>279</v>
      </c>
      <c r="C280" s="3">
        <v>2</v>
      </c>
      <c r="D280" s="3">
        <v>5</v>
      </c>
      <c r="E280" s="3" t="s">
        <v>34</v>
      </c>
      <c r="F280" s="22">
        <f t="shared" si="41"/>
        <v>5</v>
      </c>
      <c r="G280" s="22">
        <f t="shared" si="42"/>
        <v>2</v>
      </c>
      <c r="H280" s="22">
        <f t="shared" si="43"/>
        <v>5</v>
      </c>
      <c r="I280" s="9">
        <f t="shared" si="44"/>
        <v>3.8</v>
      </c>
      <c r="J280" s="9">
        <f t="shared" si="36"/>
        <v>3.8</v>
      </c>
      <c r="K280" s="10">
        <f t="shared" si="37"/>
        <v>14.44</v>
      </c>
      <c r="L280" s="9" t="str">
        <f t="array" ref="L280">IF(D280&lt;&gt;"",IF(AND(H280&gt;=40,I280&gt;=30),IF(AND($N$2&gt;=$T$2,$N$2&lt;=$U$2),_xlfn.IFS(P280&gt;=$AD$2,$AD$1,P280&gt;=$AC$2,$AC$1,P280&gt;=$AB$2,$AB$1,P280&gt;=$AA$2,$AA$1,P280&gt;=$Z$2,$Z$1,P280&gt;=$Y$2,$Y$1,P280&gt;=$X$2,$X$1,P280&gt;=$W$2,$W$1,P280&lt;$W$2,$V$1),(IF(AND($N$2&gt;=$T$3,$N$2&lt;$U$3),_xlfn.IFS(P280&gt;=$AD$3,$AD$1,P280&gt;=$AC$3,$AC$1,P280&gt;=$AB$3,$AB$1,P280&gt;=$AA$3,$AA$1,P280&gt;=$Z$3,$Z$1,P280&gt;=$Y$3,$Y$1,P280&gt;=$X$3,$X$1,P280&gt;=$W$3,$W$1,P280&lt;$W$2,$V$1),(IF(AND($N$2&gt;=$T$4,$N$2&lt;$U$4),_xlfn.IFS(P280&gt;=$AD$4,$AD$1,P280&gt;=$AC$4,$AC$1,P280&gt;=$AB$4,$AB$1,P280&gt;=$AA$4,$AA$1,P280&gt;=$Z$4,$Z$1,P280&gt;=$Y$4,$Y$1,P280&gt;=$X$4,$X$1,P280&gt;=$W$4,$W$1,P280&lt;$W$2,$V$1),(IF(AND($N$2&gt;=$T$5,$N$2&lt;$U$5),_xlfn.IFS(P280&gt;=$AD$5,$AD$1,P280&gt;=$AC$5,$AC$1,P280&gt;=$AB$5,$AB$1,P280&gt;=$AA$5,$AA$1,P280&gt;=$Z$5,$Z$1,P280&gt;=$Y$5,$Y$1,P280&gt;=$X$5,$X$1,P280&gt;=$W$5,$W$1,P280&lt;$W$2,$V$1),(IF(AND($N$2&gt;=$T$6,$N$2&lt;$U$6),_xlfn.IFS(P280&gt;=$AD$6,$AD$1,P280&gt;=$AC$6,$AC$1,P280&gt;=$AB$6,$AB$1,P280&gt;=$AA$6,$AA$1,P280&gt;=$Z$6,$Z$1,P280&gt;=$Y$6,$Y$1,P280&gt;=$X$6,$X$1,P280&gt;=$W$6,$W$1,P280&lt;$W$2,$V$1),(IF(AND($N$2&gt;=$T$7,$N$2&lt;$U$7),_xlfn.IFS(P280&gt;=$AD$7,$AD$1,P280&gt;=$AC$7,$AC$1,P280&gt;=$AB$7,$AB$1,P280&gt;=$AA$7,$AA$1,P280&gt;=$Z$7,$Z$1,P280&gt;=$Y$7,$Y$1,P280&gt;=$X$7,$X$1,P280&gt;=$W$7,$W$1,P280&lt;$W$2,$V$1),(IF(AND($N$2&gt;=$T$8,$N$2&lt;$U$8),_xlfn.IFS(P280&gt;=$AD$8,$AD$1,P280&gt;=$AC$8,$AC$1,P280&gt;=$AB$8,$AB$1,P280&gt;=$AA$8,$AA$1,P280&gt;=$Z$8,$Z$1,P280&gt;=$Y$8,$Y$1,P280&gt;=$X$8,$X$1,P280&gt;=$W$8,$W$1,P280&lt;$W$2,$V$1),(IF(AND($N$2&gt;=$T$9,$N$2&lt;$U$9),_xlfn.IFS(P280&gt;=$AD$9,$AD$1,P280&gt;=$AC$9,$AC$1,P280&gt;=$AB$9,$AB$1,P280&gt;=$AA$9,$AA$1,P280&gt;=$Z$9,$Z$1,P280&gt;=$Y$9,$Y$1,P280&gt;=$X$9,$X$1,P280&gt;=$W$9,$W$1),$W$1))))))))))))))),IF(AND($N$2&gt;=$T$2,$N$2&lt;=$U$2),IF(P280&gt;=$W$2,$W$1,$V$1),IF(AND($N$2&gt;=$T$3,$N$2&lt;$U$3),IF(P280&gt;=$W$3,$W$1,$V$1),IF(AND($N$2&gt;=$T$4,$N$2&lt;$U$4),IF(P280&gt;=$W$4,$W$1,$V$1),IF(AND($N$2&gt;=$T$5,$N$2&lt;$U$5),IF(P280&gt;=$W$5,$W$1,$V$1),IF(AND($N$2&gt;=$T$6,$N$2&lt;$U$6),IF(P280&gt;=$W$6,$W$1,$V$1),IF(AND($N$2&gt;=$T$7,$N$2&lt;$U$7),IF(P280&gt;=$W$7,$W$1,$V$1),IF(AND($N$2&gt;=$T$8,$N$2&lt;$U$8),IF(P280&gt;=$W$8,$W$1,$V$1),IF(AND($N$2&gt;=$T$9,$N$2&lt;$U$9),IF(P280&gt;=$W$9,$W$1,$V$1),""))))))))),"")</f>
        <v>FF</v>
      </c>
      <c r="M280" s="9" t="str">
        <f t="array" ref="M280">IF(E280&lt;&gt;"",IF(AND(E280&lt;&gt;"GR",E280&gt;=40,J280&gt;=30),_xlfn.IFS(Q280&gt;=$AG$2,$AD$19,Q280&gt;=$AG$3,$AC$19,Q280&gt;=$AG$4,$AB$19,Q280&gt;=$AG$5,$AA$19,Q280&gt;=$AG$6,$Z$19,Q280&gt;=$AG$7,$Y$19,Q280&gt;=$AG$8,$X$19,Q280&gt;=$AG$9,$V$19),L280),"")</f>
        <v>FF</v>
      </c>
      <c r="N280" s="9"/>
      <c r="O280" s="9"/>
      <c r="P280" s="9">
        <f t="shared" si="38"/>
        <v>21</v>
      </c>
      <c r="Q280" s="9">
        <f t="shared" si="39"/>
        <v>21</v>
      </c>
      <c r="R280" s="9">
        <f t="shared" si="40"/>
        <v>-2.94</v>
      </c>
    </row>
    <row r="281" spans="1:18" x14ac:dyDescent="0.25">
      <c r="A281" s="3" t="s">
        <v>8</v>
      </c>
      <c r="B281" s="3">
        <v>280</v>
      </c>
      <c r="C281" s="3">
        <v>1</v>
      </c>
      <c r="D281" s="3">
        <v>5</v>
      </c>
      <c r="E281" s="3" t="s">
        <v>34</v>
      </c>
      <c r="F281" s="22">
        <f t="shared" si="41"/>
        <v>5</v>
      </c>
      <c r="G281" s="22">
        <f t="shared" si="42"/>
        <v>1</v>
      </c>
      <c r="H281" s="22">
        <f t="shared" si="43"/>
        <v>5</v>
      </c>
      <c r="I281" s="9">
        <f t="shared" si="44"/>
        <v>3.4</v>
      </c>
      <c r="J281" s="9">
        <f t="shared" si="36"/>
        <v>3.4</v>
      </c>
      <c r="K281" s="10">
        <f t="shared" si="37"/>
        <v>11.559999999999999</v>
      </c>
      <c r="L281" s="9" t="str">
        <f t="array" ref="L281">IF(D281&lt;&gt;"",IF(AND(H281&gt;=40,I281&gt;=30),IF(AND($N$2&gt;=$T$2,$N$2&lt;=$U$2),_xlfn.IFS(P281&gt;=$AD$2,$AD$1,P281&gt;=$AC$2,$AC$1,P281&gt;=$AB$2,$AB$1,P281&gt;=$AA$2,$AA$1,P281&gt;=$Z$2,$Z$1,P281&gt;=$Y$2,$Y$1,P281&gt;=$X$2,$X$1,P281&gt;=$W$2,$W$1,P281&lt;$W$2,$V$1),(IF(AND($N$2&gt;=$T$3,$N$2&lt;$U$3),_xlfn.IFS(P281&gt;=$AD$3,$AD$1,P281&gt;=$AC$3,$AC$1,P281&gt;=$AB$3,$AB$1,P281&gt;=$AA$3,$AA$1,P281&gt;=$Z$3,$Z$1,P281&gt;=$Y$3,$Y$1,P281&gt;=$X$3,$X$1,P281&gt;=$W$3,$W$1,P281&lt;$W$2,$V$1),(IF(AND($N$2&gt;=$T$4,$N$2&lt;$U$4),_xlfn.IFS(P281&gt;=$AD$4,$AD$1,P281&gt;=$AC$4,$AC$1,P281&gt;=$AB$4,$AB$1,P281&gt;=$AA$4,$AA$1,P281&gt;=$Z$4,$Z$1,P281&gt;=$Y$4,$Y$1,P281&gt;=$X$4,$X$1,P281&gt;=$W$4,$W$1,P281&lt;$W$2,$V$1),(IF(AND($N$2&gt;=$T$5,$N$2&lt;$U$5),_xlfn.IFS(P281&gt;=$AD$5,$AD$1,P281&gt;=$AC$5,$AC$1,P281&gt;=$AB$5,$AB$1,P281&gt;=$AA$5,$AA$1,P281&gt;=$Z$5,$Z$1,P281&gt;=$Y$5,$Y$1,P281&gt;=$X$5,$X$1,P281&gt;=$W$5,$W$1,P281&lt;$W$2,$V$1),(IF(AND($N$2&gt;=$T$6,$N$2&lt;$U$6),_xlfn.IFS(P281&gt;=$AD$6,$AD$1,P281&gt;=$AC$6,$AC$1,P281&gt;=$AB$6,$AB$1,P281&gt;=$AA$6,$AA$1,P281&gt;=$Z$6,$Z$1,P281&gt;=$Y$6,$Y$1,P281&gt;=$X$6,$X$1,P281&gt;=$W$6,$W$1,P281&lt;$W$2,$V$1),(IF(AND($N$2&gt;=$T$7,$N$2&lt;$U$7),_xlfn.IFS(P281&gt;=$AD$7,$AD$1,P281&gt;=$AC$7,$AC$1,P281&gt;=$AB$7,$AB$1,P281&gt;=$AA$7,$AA$1,P281&gt;=$Z$7,$Z$1,P281&gt;=$Y$7,$Y$1,P281&gt;=$X$7,$X$1,P281&gt;=$W$7,$W$1,P281&lt;$W$2,$V$1),(IF(AND($N$2&gt;=$T$8,$N$2&lt;$U$8),_xlfn.IFS(P281&gt;=$AD$8,$AD$1,P281&gt;=$AC$8,$AC$1,P281&gt;=$AB$8,$AB$1,P281&gt;=$AA$8,$AA$1,P281&gt;=$Z$8,$Z$1,P281&gt;=$Y$8,$Y$1,P281&gt;=$X$8,$X$1,P281&gt;=$W$8,$W$1,P281&lt;$W$2,$V$1),(IF(AND($N$2&gt;=$T$9,$N$2&lt;$U$9),_xlfn.IFS(P281&gt;=$AD$9,$AD$1,P281&gt;=$AC$9,$AC$1,P281&gt;=$AB$9,$AB$1,P281&gt;=$AA$9,$AA$1,P281&gt;=$Z$9,$Z$1,P281&gt;=$Y$9,$Y$1,P281&gt;=$X$9,$X$1,P281&gt;=$W$9,$W$1),$W$1))))))))))))))),IF(AND($N$2&gt;=$T$2,$N$2&lt;=$U$2),IF(P281&gt;=$W$2,$W$1,$V$1),IF(AND($N$2&gt;=$T$3,$N$2&lt;$U$3),IF(P281&gt;=$W$3,$W$1,$V$1),IF(AND($N$2&gt;=$T$4,$N$2&lt;$U$4),IF(P281&gt;=$W$4,$W$1,$V$1),IF(AND($N$2&gt;=$T$5,$N$2&lt;$U$5),IF(P281&gt;=$W$5,$W$1,$V$1),IF(AND($N$2&gt;=$T$6,$N$2&lt;$U$6),IF(P281&gt;=$W$6,$W$1,$V$1),IF(AND($N$2&gt;=$T$7,$N$2&lt;$U$7),IF(P281&gt;=$W$7,$W$1,$V$1),IF(AND($N$2&gt;=$T$8,$N$2&lt;$U$8),IF(P281&gt;=$W$8,$W$1,$V$1),IF(AND($N$2&gt;=$T$9,$N$2&lt;$U$9),IF(P281&gt;=$W$9,$W$1,$V$1),""))))))))),"")</f>
        <v>FF</v>
      </c>
      <c r="M281" s="9" t="str">
        <f t="array" ref="M281">IF(E281&lt;&gt;"",IF(AND(E281&lt;&gt;"GR",E281&gt;=40,J281&gt;=30),_xlfn.IFS(Q281&gt;=$AG$2,$AD$19,Q281&gt;=$AG$3,$AC$19,Q281&gt;=$AG$4,$AB$19,Q281&gt;=$AG$5,$AA$19,Q281&gt;=$AG$6,$Z$19,Q281&gt;=$AG$7,$Y$19,Q281&gt;=$AG$8,$X$19,Q281&gt;=$AG$9,$V$19),L281),"")</f>
        <v>FF</v>
      </c>
      <c r="N281" s="9"/>
      <c r="O281" s="9"/>
      <c r="P281" s="9">
        <f t="shared" si="38"/>
        <v>20</v>
      </c>
      <c r="Q281" s="9">
        <f t="shared" si="39"/>
        <v>20</v>
      </c>
      <c r="R281" s="9">
        <f t="shared" si="40"/>
        <v>-2.97</v>
      </c>
    </row>
    <row r="282" spans="1:18" x14ac:dyDescent="0.25">
      <c r="A282" s="3" t="s">
        <v>8</v>
      </c>
      <c r="B282" s="3">
        <v>281</v>
      </c>
      <c r="C282" s="3" t="s">
        <v>34</v>
      </c>
      <c r="D282" s="3" t="s">
        <v>34</v>
      </c>
      <c r="E282" s="3" t="s">
        <v>34</v>
      </c>
      <c r="F282" s="22" t="str">
        <f t="shared" si="41"/>
        <v>GR</v>
      </c>
      <c r="G282" s="22">
        <f t="shared" si="42"/>
        <v>0</v>
      </c>
      <c r="H282" s="22">
        <f t="shared" si="43"/>
        <v>0</v>
      </c>
      <c r="I282" s="9">
        <f t="shared" si="44"/>
        <v>0</v>
      </c>
      <c r="J282" s="9">
        <f t="shared" si="36"/>
        <v>0</v>
      </c>
      <c r="K282" s="10">
        <f t="shared" si="37"/>
        <v>0</v>
      </c>
      <c r="L282" s="9" t="str">
        <f t="array" ref="L282">IF(D282&lt;&gt;"",IF(AND(H282&gt;=40,I282&gt;=30),IF(AND($N$2&gt;=$T$2,$N$2&lt;=$U$2),_xlfn.IFS(P282&gt;=$AD$2,$AD$1,P282&gt;=$AC$2,$AC$1,P282&gt;=$AB$2,$AB$1,P282&gt;=$AA$2,$AA$1,P282&gt;=$Z$2,$Z$1,P282&gt;=$Y$2,$Y$1,P282&gt;=$X$2,$X$1,P282&gt;=$W$2,$W$1,P282&lt;$W$2,$V$1),(IF(AND($N$2&gt;=$T$3,$N$2&lt;$U$3),_xlfn.IFS(P282&gt;=$AD$3,$AD$1,P282&gt;=$AC$3,$AC$1,P282&gt;=$AB$3,$AB$1,P282&gt;=$AA$3,$AA$1,P282&gt;=$Z$3,$Z$1,P282&gt;=$Y$3,$Y$1,P282&gt;=$X$3,$X$1,P282&gt;=$W$3,$W$1,P282&lt;$W$2,$V$1),(IF(AND($N$2&gt;=$T$4,$N$2&lt;$U$4),_xlfn.IFS(P282&gt;=$AD$4,$AD$1,P282&gt;=$AC$4,$AC$1,P282&gt;=$AB$4,$AB$1,P282&gt;=$AA$4,$AA$1,P282&gt;=$Z$4,$Z$1,P282&gt;=$Y$4,$Y$1,P282&gt;=$X$4,$X$1,P282&gt;=$W$4,$W$1,P282&lt;$W$2,$V$1),(IF(AND($N$2&gt;=$T$5,$N$2&lt;$U$5),_xlfn.IFS(P282&gt;=$AD$5,$AD$1,P282&gt;=$AC$5,$AC$1,P282&gt;=$AB$5,$AB$1,P282&gt;=$AA$5,$AA$1,P282&gt;=$Z$5,$Z$1,P282&gt;=$Y$5,$Y$1,P282&gt;=$X$5,$X$1,P282&gt;=$W$5,$W$1,P282&lt;$W$2,$V$1),(IF(AND($N$2&gt;=$T$6,$N$2&lt;$U$6),_xlfn.IFS(P282&gt;=$AD$6,$AD$1,P282&gt;=$AC$6,$AC$1,P282&gt;=$AB$6,$AB$1,P282&gt;=$AA$6,$AA$1,P282&gt;=$Z$6,$Z$1,P282&gt;=$Y$6,$Y$1,P282&gt;=$X$6,$X$1,P282&gt;=$W$6,$W$1,P282&lt;$W$2,$V$1),(IF(AND($N$2&gt;=$T$7,$N$2&lt;$U$7),_xlfn.IFS(P282&gt;=$AD$7,$AD$1,P282&gt;=$AC$7,$AC$1,P282&gt;=$AB$7,$AB$1,P282&gt;=$AA$7,$AA$1,P282&gt;=$Z$7,$Z$1,P282&gt;=$Y$7,$Y$1,P282&gt;=$X$7,$X$1,P282&gt;=$W$7,$W$1,P282&lt;$W$2,$V$1),(IF(AND($N$2&gt;=$T$8,$N$2&lt;$U$8),_xlfn.IFS(P282&gt;=$AD$8,$AD$1,P282&gt;=$AC$8,$AC$1,P282&gt;=$AB$8,$AB$1,P282&gt;=$AA$8,$AA$1,P282&gt;=$Z$8,$Z$1,P282&gt;=$Y$8,$Y$1,P282&gt;=$X$8,$X$1,P282&gt;=$W$8,$W$1,P282&lt;$W$2,$V$1),(IF(AND($N$2&gt;=$T$9,$N$2&lt;$U$9),_xlfn.IFS(P282&gt;=$AD$9,$AD$1,P282&gt;=$AC$9,$AC$1,P282&gt;=$AB$9,$AB$1,P282&gt;=$AA$9,$AA$1,P282&gt;=$Z$9,$Z$1,P282&gt;=$Y$9,$Y$1,P282&gt;=$X$9,$X$1,P282&gt;=$W$9,$W$1),$W$1))))))))))))))),IF(AND($N$2&gt;=$T$2,$N$2&lt;=$U$2),IF(P282&gt;=$W$2,$W$1,$V$1),IF(AND($N$2&gt;=$T$3,$N$2&lt;$U$3),IF(P282&gt;=$W$3,$W$1,$V$1),IF(AND($N$2&gt;=$T$4,$N$2&lt;$U$4),IF(P282&gt;=$W$4,$W$1,$V$1),IF(AND($N$2&gt;=$T$5,$N$2&lt;$U$5),IF(P282&gt;=$W$5,$W$1,$V$1),IF(AND($N$2&gt;=$T$6,$N$2&lt;$U$6),IF(P282&gt;=$W$6,$W$1,$V$1),IF(AND($N$2&gt;=$T$7,$N$2&lt;$U$7),IF(P282&gt;=$W$7,$W$1,$V$1),IF(AND($N$2&gt;=$T$8,$N$2&lt;$U$8),IF(P282&gt;=$W$8,$W$1,$V$1),IF(AND($N$2&gt;=$T$9,$N$2&lt;$U$9),IF(P282&gt;=$W$9,$W$1,$V$1),""))))))))),"")</f>
        <v>FF</v>
      </c>
      <c r="M282" s="9" t="str">
        <f t="array" ref="M282">IF(E282&lt;&gt;"",IF(AND(E282&lt;&gt;"GR",E282&gt;=40,J282&gt;=30),_xlfn.IFS(Q282&gt;=$AG$2,$AD$19,Q282&gt;=$AG$3,$AC$19,Q282&gt;=$AG$4,$AB$19,Q282&gt;=$AG$5,$AA$19,Q282&gt;=$AG$6,$Z$19,Q282&gt;=$AG$7,$Y$19,Q282&gt;=$AG$8,$X$19,Q282&gt;=$AG$9,$V$19),L282),"")</f>
        <v>FF</v>
      </c>
      <c r="N282" s="9"/>
      <c r="O282" s="9"/>
      <c r="P282" s="9">
        <f t="shared" si="38"/>
        <v>0</v>
      </c>
      <c r="Q282" s="9">
        <f t="shared" si="39"/>
        <v>0</v>
      </c>
      <c r="R282" s="9">
        <f t="shared" si="40"/>
        <v>-3.2</v>
      </c>
    </row>
    <row r="283" spans="1:18" x14ac:dyDescent="0.25">
      <c r="A283" s="3" t="s">
        <v>8</v>
      </c>
      <c r="B283" s="3">
        <v>282</v>
      </c>
      <c r="C283" s="3" t="s">
        <v>34</v>
      </c>
      <c r="D283" s="3" t="s">
        <v>34</v>
      </c>
      <c r="E283" s="3" t="s">
        <v>34</v>
      </c>
      <c r="F283" s="22" t="str">
        <f t="shared" si="41"/>
        <v>GR</v>
      </c>
      <c r="G283" s="22">
        <f t="shared" si="42"/>
        <v>0</v>
      </c>
      <c r="H283" s="22">
        <f t="shared" si="43"/>
        <v>0</v>
      </c>
      <c r="I283" s="9">
        <f t="shared" si="44"/>
        <v>0</v>
      </c>
      <c r="J283" s="9">
        <f t="shared" si="36"/>
        <v>0</v>
      </c>
      <c r="K283" s="10">
        <f t="shared" si="37"/>
        <v>0</v>
      </c>
      <c r="L283" s="9" t="str">
        <f t="array" ref="L283">IF(D283&lt;&gt;"",IF(AND(H283&gt;=40,I283&gt;=30),IF(AND($N$2&gt;=$T$2,$N$2&lt;=$U$2),_xlfn.IFS(P283&gt;=$AD$2,$AD$1,P283&gt;=$AC$2,$AC$1,P283&gt;=$AB$2,$AB$1,P283&gt;=$AA$2,$AA$1,P283&gt;=$Z$2,$Z$1,P283&gt;=$Y$2,$Y$1,P283&gt;=$X$2,$X$1,P283&gt;=$W$2,$W$1,P283&lt;$W$2,$V$1),(IF(AND($N$2&gt;=$T$3,$N$2&lt;$U$3),_xlfn.IFS(P283&gt;=$AD$3,$AD$1,P283&gt;=$AC$3,$AC$1,P283&gt;=$AB$3,$AB$1,P283&gt;=$AA$3,$AA$1,P283&gt;=$Z$3,$Z$1,P283&gt;=$Y$3,$Y$1,P283&gt;=$X$3,$X$1,P283&gt;=$W$3,$W$1,P283&lt;$W$2,$V$1),(IF(AND($N$2&gt;=$T$4,$N$2&lt;$U$4),_xlfn.IFS(P283&gt;=$AD$4,$AD$1,P283&gt;=$AC$4,$AC$1,P283&gt;=$AB$4,$AB$1,P283&gt;=$AA$4,$AA$1,P283&gt;=$Z$4,$Z$1,P283&gt;=$Y$4,$Y$1,P283&gt;=$X$4,$X$1,P283&gt;=$W$4,$W$1,P283&lt;$W$2,$V$1),(IF(AND($N$2&gt;=$T$5,$N$2&lt;$U$5),_xlfn.IFS(P283&gt;=$AD$5,$AD$1,P283&gt;=$AC$5,$AC$1,P283&gt;=$AB$5,$AB$1,P283&gt;=$AA$5,$AA$1,P283&gt;=$Z$5,$Z$1,P283&gt;=$Y$5,$Y$1,P283&gt;=$X$5,$X$1,P283&gt;=$W$5,$W$1,P283&lt;$W$2,$V$1),(IF(AND($N$2&gt;=$T$6,$N$2&lt;$U$6),_xlfn.IFS(P283&gt;=$AD$6,$AD$1,P283&gt;=$AC$6,$AC$1,P283&gt;=$AB$6,$AB$1,P283&gt;=$AA$6,$AA$1,P283&gt;=$Z$6,$Z$1,P283&gt;=$Y$6,$Y$1,P283&gt;=$X$6,$X$1,P283&gt;=$W$6,$W$1,P283&lt;$W$2,$V$1),(IF(AND($N$2&gt;=$T$7,$N$2&lt;$U$7),_xlfn.IFS(P283&gt;=$AD$7,$AD$1,P283&gt;=$AC$7,$AC$1,P283&gt;=$AB$7,$AB$1,P283&gt;=$AA$7,$AA$1,P283&gt;=$Z$7,$Z$1,P283&gt;=$Y$7,$Y$1,P283&gt;=$X$7,$X$1,P283&gt;=$W$7,$W$1,P283&lt;$W$2,$V$1),(IF(AND($N$2&gt;=$T$8,$N$2&lt;$U$8),_xlfn.IFS(P283&gt;=$AD$8,$AD$1,P283&gt;=$AC$8,$AC$1,P283&gt;=$AB$8,$AB$1,P283&gt;=$AA$8,$AA$1,P283&gt;=$Z$8,$Z$1,P283&gt;=$Y$8,$Y$1,P283&gt;=$X$8,$X$1,P283&gt;=$W$8,$W$1,P283&lt;$W$2,$V$1),(IF(AND($N$2&gt;=$T$9,$N$2&lt;$U$9),_xlfn.IFS(P283&gt;=$AD$9,$AD$1,P283&gt;=$AC$9,$AC$1,P283&gt;=$AB$9,$AB$1,P283&gt;=$AA$9,$AA$1,P283&gt;=$Z$9,$Z$1,P283&gt;=$Y$9,$Y$1,P283&gt;=$X$9,$X$1,P283&gt;=$W$9,$W$1),$W$1))))))))))))))),IF(AND($N$2&gt;=$T$2,$N$2&lt;=$U$2),IF(P283&gt;=$W$2,$W$1,$V$1),IF(AND($N$2&gt;=$T$3,$N$2&lt;$U$3),IF(P283&gt;=$W$3,$W$1,$V$1),IF(AND($N$2&gt;=$T$4,$N$2&lt;$U$4),IF(P283&gt;=$W$4,$W$1,$V$1),IF(AND($N$2&gt;=$T$5,$N$2&lt;$U$5),IF(P283&gt;=$W$5,$W$1,$V$1),IF(AND($N$2&gt;=$T$6,$N$2&lt;$U$6),IF(P283&gt;=$W$6,$W$1,$V$1),IF(AND($N$2&gt;=$T$7,$N$2&lt;$U$7),IF(P283&gt;=$W$7,$W$1,$V$1),IF(AND($N$2&gt;=$T$8,$N$2&lt;$U$8),IF(P283&gt;=$W$8,$W$1,$V$1),IF(AND($N$2&gt;=$T$9,$N$2&lt;$U$9),IF(P283&gt;=$W$9,$W$1,$V$1),""))))))))),"")</f>
        <v>FF</v>
      </c>
      <c r="M283" s="9" t="str">
        <f t="array" ref="M283">IF(E283&lt;&gt;"",IF(AND(E283&lt;&gt;"GR",E283&gt;=40,J283&gt;=30),_xlfn.IFS(Q283&gt;=$AG$2,$AD$19,Q283&gt;=$AG$3,$AC$19,Q283&gt;=$AG$4,$AB$19,Q283&gt;=$AG$5,$AA$19,Q283&gt;=$AG$6,$Z$19,Q283&gt;=$AG$7,$Y$19,Q283&gt;=$AG$8,$X$19,Q283&gt;=$AG$9,$V$19),L283),"")</f>
        <v>FF</v>
      </c>
      <c r="N283" s="9"/>
      <c r="O283" s="9"/>
      <c r="P283" s="9">
        <f t="shared" si="38"/>
        <v>0</v>
      </c>
      <c r="Q283" s="9">
        <f t="shared" si="39"/>
        <v>0</v>
      </c>
      <c r="R283" s="9">
        <f t="shared" si="40"/>
        <v>-3.2</v>
      </c>
    </row>
    <row r="284" spans="1:18" x14ac:dyDescent="0.25">
      <c r="A284" s="3" t="s">
        <v>8</v>
      </c>
      <c r="B284" s="3">
        <v>283</v>
      </c>
      <c r="C284" s="3" t="s">
        <v>34</v>
      </c>
      <c r="D284" s="3" t="s">
        <v>34</v>
      </c>
      <c r="E284" s="3" t="s">
        <v>34</v>
      </c>
      <c r="F284" s="22" t="str">
        <f t="shared" si="41"/>
        <v>GR</v>
      </c>
      <c r="G284" s="22">
        <f t="shared" si="42"/>
        <v>0</v>
      </c>
      <c r="H284" s="22">
        <f t="shared" si="43"/>
        <v>0</v>
      </c>
      <c r="I284" s="9">
        <f t="shared" si="44"/>
        <v>0</v>
      </c>
      <c r="J284" s="9">
        <f t="shared" si="36"/>
        <v>0</v>
      </c>
      <c r="K284" s="10">
        <f t="shared" si="37"/>
        <v>0</v>
      </c>
      <c r="L284" s="9" t="str">
        <f t="array" ref="L284">IF(D284&lt;&gt;"",IF(AND(H284&gt;=40,I284&gt;=30),IF(AND($N$2&gt;=$T$2,$N$2&lt;=$U$2),_xlfn.IFS(P284&gt;=$AD$2,$AD$1,P284&gt;=$AC$2,$AC$1,P284&gt;=$AB$2,$AB$1,P284&gt;=$AA$2,$AA$1,P284&gt;=$Z$2,$Z$1,P284&gt;=$Y$2,$Y$1,P284&gt;=$X$2,$X$1,P284&gt;=$W$2,$W$1,P284&lt;$W$2,$V$1),(IF(AND($N$2&gt;=$T$3,$N$2&lt;$U$3),_xlfn.IFS(P284&gt;=$AD$3,$AD$1,P284&gt;=$AC$3,$AC$1,P284&gt;=$AB$3,$AB$1,P284&gt;=$AA$3,$AA$1,P284&gt;=$Z$3,$Z$1,P284&gt;=$Y$3,$Y$1,P284&gt;=$X$3,$X$1,P284&gt;=$W$3,$W$1,P284&lt;$W$2,$V$1),(IF(AND($N$2&gt;=$T$4,$N$2&lt;$U$4),_xlfn.IFS(P284&gt;=$AD$4,$AD$1,P284&gt;=$AC$4,$AC$1,P284&gt;=$AB$4,$AB$1,P284&gt;=$AA$4,$AA$1,P284&gt;=$Z$4,$Z$1,P284&gt;=$Y$4,$Y$1,P284&gt;=$X$4,$X$1,P284&gt;=$W$4,$W$1,P284&lt;$W$2,$V$1),(IF(AND($N$2&gt;=$T$5,$N$2&lt;$U$5),_xlfn.IFS(P284&gt;=$AD$5,$AD$1,P284&gt;=$AC$5,$AC$1,P284&gt;=$AB$5,$AB$1,P284&gt;=$AA$5,$AA$1,P284&gt;=$Z$5,$Z$1,P284&gt;=$Y$5,$Y$1,P284&gt;=$X$5,$X$1,P284&gt;=$W$5,$W$1,P284&lt;$W$2,$V$1),(IF(AND($N$2&gt;=$T$6,$N$2&lt;$U$6),_xlfn.IFS(P284&gt;=$AD$6,$AD$1,P284&gt;=$AC$6,$AC$1,P284&gt;=$AB$6,$AB$1,P284&gt;=$AA$6,$AA$1,P284&gt;=$Z$6,$Z$1,P284&gt;=$Y$6,$Y$1,P284&gt;=$X$6,$X$1,P284&gt;=$W$6,$W$1,P284&lt;$W$2,$V$1),(IF(AND($N$2&gt;=$T$7,$N$2&lt;$U$7),_xlfn.IFS(P284&gt;=$AD$7,$AD$1,P284&gt;=$AC$7,$AC$1,P284&gt;=$AB$7,$AB$1,P284&gt;=$AA$7,$AA$1,P284&gt;=$Z$7,$Z$1,P284&gt;=$Y$7,$Y$1,P284&gt;=$X$7,$X$1,P284&gt;=$W$7,$W$1,P284&lt;$W$2,$V$1),(IF(AND($N$2&gt;=$T$8,$N$2&lt;$U$8),_xlfn.IFS(P284&gt;=$AD$8,$AD$1,P284&gt;=$AC$8,$AC$1,P284&gt;=$AB$8,$AB$1,P284&gt;=$AA$8,$AA$1,P284&gt;=$Z$8,$Z$1,P284&gt;=$Y$8,$Y$1,P284&gt;=$X$8,$X$1,P284&gt;=$W$8,$W$1,P284&lt;$W$2,$V$1),(IF(AND($N$2&gt;=$T$9,$N$2&lt;$U$9),_xlfn.IFS(P284&gt;=$AD$9,$AD$1,P284&gt;=$AC$9,$AC$1,P284&gt;=$AB$9,$AB$1,P284&gt;=$AA$9,$AA$1,P284&gt;=$Z$9,$Z$1,P284&gt;=$Y$9,$Y$1,P284&gt;=$X$9,$X$1,P284&gt;=$W$9,$W$1),$W$1))))))))))))))),IF(AND($N$2&gt;=$T$2,$N$2&lt;=$U$2),IF(P284&gt;=$W$2,$W$1,$V$1),IF(AND($N$2&gt;=$T$3,$N$2&lt;$U$3),IF(P284&gt;=$W$3,$W$1,$V$1),IF(AND($N$2&gt;=$T$4,$N$2&lt;$U$4),IF(P284&gt;=$W$4,$W$1,$V$1),IF(AND($N$2&gt;=$T$5,$N$2&lt;$U$5),IF(P284&gt;=$W$5,$W$1,$V$1),IF(AND($N$2&gt;=$T$6,$N$2&lt;$U$6),IF(P284&gt;=$W$6,$W$1,$V$1),IF(AND($N$2&gt;=$T$7,$N$2&lt;$U$7),IF(P284&gt;=$W$7,$W$1,$V$1),IF(AND($N$2&gt;=$T$8,$N$2&lt;$U$8),IF(P284&gt;=$W$8,$W$1,$V$1),IF(AND($N$2&gt;=$T$9,$N$2&lt;$U$9),IF(P284&gt;=$W$9,$W$1,$V$1),""))))))))),"")</f>
        <v>FF</v>
      </c>
      <c r="M284" s="9" t="str">
        <f t="array" ref="M284">IF(E284&lt;&gt;"",IF(AND(E284&lt;&gt;"GR",E284&gt;=40,J284&gt;=30),_xlfn.IFS(Q284&gt;=$AG$2,$AD$19,Q284&gt;=$AG$3,$AC$19,Q284&gt;=$AG$4,$AB$19,Q284&gt;=$AG$5,$AA$19,Q284&gt;=$AG$6,$Z$19,Q284&gt;=$AG$7,$Y$19,Q284&gt;=$AG$8,$X$19,Q284&gt;=$AG$9,$V$19),L284),"")</f>
        <v>FF</v>
      </c>
      <c r="N284" s="9"/>
      <c r="O284" s="9"/>
      <c r="P284" s="9">
        <f t="shared" si="38"/>
        <v>0</v>
      </c>
      <c r="Q284" s="9">
        <f t="shared" si="39"/>
        <v>0</v>
      </c>
      <c r="R284" s="9">
        <f t="shared" si="40"/>
        <v>-3.2</v>
      </c>
    </row>
    <row r="285" spans="1:18" x14ac:dyDescent="0.25">
      <c r="A285" s="3" t="s">
        <v>8</v>
      </c>
      <c r="B285" s="3">
        <v>284</v>
      </c>
      <c r="C285" s="3" t="s">
        <v>34</v>
      </c>
      <c r="D285" s="3" t="s">
        <v>34</v>
      </c>
      <c r="E285" s="3" t="s">
        <v>34</v>
      </c>
      <c r="F285" s="22" t="str">
        <f t="shared" si="41"/>
        <v>GR</v>
      </c>
      <c r="G285" s="22">
        <f t="shared" si="42"/>
        <v>0</v>
      </c>
      <c r="H285" s="22">
        <f t="shared" si="43"/>
        <v>0</v>
      </c>
      <c r="I285" s="9">
        <f t="shared" si="44"/>
        <v>0</v>
      </c>
      <c r="J285" s="9">
        <f t="shared" si="36"/>
        <v>0</v>
      </c>
      <c r="K285" s="10">
        <f t="shared" si="37"/>
        <v>0</v>
      </c>
      <c r="L285" s="9" t="str">
        <f t="array" ref="L285">IF(D285&lt;&gt;"",IF(AND(H285&gt;=40,I285&gt;=30),IF(AND($N$2&gt;=$T$2,$N$2&lt;=$U$2),_xlfn.IFS(P285&gt;=$AD$2,$AD$1,P285&gt;=$AC$2,$AC$1,P285&gt;=$AB$2,$AB$1,P285&gt;=$AA$2,$AA$1,P285&gt;=$Z$2,$Z$1,P285&gt;=$Y$2,$Y$1,P285&gt;=$X$2,$X$1,P285&gt;=$W$2,$W$1,P285&lt;$W$2,$V$1),(IF(AND($N$2&gt;=$T$3,$N$2&lt;$U$3),_xlfn.IFS(P285&gt;=$AD$3,$AD$1,P285&gt;=$AC$3,$AC$1,P285&gt;=$AB$3,$AB$1,P285&gt;=$AA$3,$AA$1,P285&gt;=$Z$3,$Z$1,P285&gt;=$Y$3,$Y$1,P285&gt;=$X$3,$X$1,P285&gt;=$W$3,$W$1,P285&lt;$W$2,$V$1),(IF(AND($N$2&gt;=$T$4,$N$2&lt;$U$4),_xlfn.IFS(P285&gt;=$AD$4,$AD$1,P285&gt;=$AC$4,$AC$1,P285&gt;=$AB$4,$AB$1,P285&gt;=$AA$4,$AA$1,P285&gt;=$Z$4,$Z$1,P285&gt;=$Y$4,$Y$1,P285&gt;=$X$4,$X$1,P285&gt;=$W$4,$W$1,P285&lt;$W$2,$V$1),(IF(AND($N$2&gt;=$T$5,$N$2&lt;$U$5),_xlfn.IFS(P285&gt;=$AD$5,$AD$1,P285&gt;=$AC$5,$AC$1,P285&gt;=$AB$5,$AB$1,P285&gt;=$AA$5,$AA$1,P285&gt;=$Z$5,$Z$1,P285&gt;=$Y$5,$Y$1,P285&gt;=$X$5,$X$1,P285&gt;=$W$5,$W$1,P285&lt;$W$2,$V$1),(IF(AND($N$2&gt;=$T$6,$N$2&lt;$U$6),_xlfn.IFS(P285&gt;=$AD$6,$AD$1,P285&gt;=$AC$6,$AC$1,P285&gt;=$AB$6,$AB$1,P285&gt;=$AA$6,$AA$1,P285&gt;=$Z$6,$Z$1,P285&gt;=$Y$6,$Y$1,P285&gt;=$X$6,$X$1,P285&gt;=$W$6,$W$1,P285&lt;$W$2,$V$1),(IF(AND($N$2&gt;=$T$7,$N$2&lt;$U$7),_xlfn.IFS(P285&gt;=$AD$7,$AD$1,P285&gt;=$AC$7,$AC$1,P285&gt;=$AB$7,$AB$1,P285&gt;=$AA$7,$AA$1,P285&gt;=$Z$7,$Z$1,P285&gt;=$Y$7,$Y$1,P285&gt;=$X$7,$X$1,P285&gt;=$W$7,$W$1,P285&lt;$W$2,$V$1),(IF(AND($N$2&gt;=$T$8,$N$2&lt;$U$8),_xlfn.IFS(P285&gt;=$AD$8,$AD$1,P285&gt;=$AC$8,$AC$1,P285&gt;=$AB$8,$AB$1,P285&gt;=$AA$8,$AA$1,P285&gt;=$Z$8,$Z$1,P285&gt;=$Y$8,$Y$1,P285&gt;=$X$8,$X$1,P285&gt;=$W$8,$W$1,P285&lt;$W$2,$V$1),(IF(AND($N$2&gt;=$T$9,$N$2&lt;$U$9),_xlfn.IFS(P285&gt;=$AD$9,$AD$1,P285&gt;=$AC$9,$AC$1,P285&gt;=$AB$9,$AB$1,P285&gt;=$AA$9,$AA$1,P285&gt;=$Z$9,$Z$1,P285&gt;=$Y$9,$Y$1,P285&gt;=$X$9,$X$1,P285&gt;=$W$9,$W$1),$W$1))))))))))))))),IF(AND($N$2&gt;=$T$2,$N$2&lt;=$U$2),IF(P285&gt;=$W$2,$W$1,$V$1),IF(AND($N$2&gt;=$T$3,$N$2&lt;$U$3),IF(P285&gt;=$W$3,$W$1,$V$1),IF(AND($N$2&gt;=$T$4,$N$2&lt;$U$4),IF(P285&gt;=$W$4,$W$1,$V$1),IF(AND($N$2&gt;=$T$5,$N$2&lt;$U$5),IF(P285&gt;=$W$5,$W$1,$V$1),IF(AND($N$2&gt;=$T$6,$N$2&lt;$U$6),IF(P285&gt;=$W$6,$W$1,$V$1),IF(AND($N$2&gt;=$T$7,$N$2&lt;$U$7),IF(P285&gt;=$W$7,$W$1,$V$1),IF(AND($N$2&gt;=$T$8,$N$2&lt;$U$8),IF(P285&gt;=$W$8,$W$1,$V$1),IF(AND($N$2&gt;=$T$9,$N$2&lt;$U$9),IF(P285&gt;=$W$9,$W$1,$V$1),""))))))))),"")</f>
        <v>FF</v>
      </c>
      <c r="M285" s="9" t="str">
        <f t="array" ref="M285">IF(E285&lt;&gt;"",IF(AND(E285&lt;&gt;"GR",E285&gt;=40,J285&gt;=30),_xlfn.IFS(Q285&gt;=$AG$2,$AD$19,Q285&gt;=$AG$3,$AC$19,Q285&gt;=$AG$4,$AB$19,Q285&gt;=$AG$5,$AA$19,Q285&gt;=$AG$6,$Z$19,Q285&gt;=$AG$7,$Y$19,Q285&gt;=$AG$8,$X$19,Q285&gt;=$AG$9,$V$19),L285),"")</f>
        <v>FF</v>
      </c>
      <c r="N285" s="9"/>
      <c r="O285" s="9"/>
      <c r="P285" s="9">
        <f t="shared" si="38"/>
        <v>0</v>
      </c>
      <c r="Q285" s="9">
        <f t="shared" si="39"/>
        <v>0</v>
      </c>
      <c r="R285" s="9">
        <f t="shared" si="40"/>
        <v>-3.2</v>
      </c>
    </row>
    <row r="286" spans="1:18" x14ac:dyDescent="0.25">
      <c r="A286" s="3" t="s">
        <v>8</v>
      </c>
      <c r="B286" s="3">
        <v>285</v>
      </c>
      <c r="C286" s="3" t="s">
        <v>34</v>
      </c>
      <c r="D286" s="3" t="s">
        <v>34</v>
      </c>
      <c r="E286" s="3" t="s">
        <v>34</v>
      </c>
      <c r="F286" s="22" t="str">
        <f t="shared" si="41"/>
        <v>GR</v>
      </c>
      <c r="G286" s="22">
        <f t="shared" si="42"/>
        <v>0</v>
      </c>
      <c r="H286" s="22">
        <f t="shared" si="43"/>
        <v>0</v>
      </c>
      <c r="I286" s="9">
        <f t="shared" si="44"/>
        <v>0</v>
      </c>
      <c r="J286" s="9">
        <f t="shared" si="36"/>
        <v>0</v>
      </c>
      <c r="K286" s="10">
        <f t="shared" si="37"/>
        <v>0</v>
      </c>
      <c r="L286" s="9" t="str">
        <f t="array" ref="L286">IF(D286&lt;&gt;"",IF(AND(H286&gt;=40,I286&gt;=30),IF(AND($N$2&gt;=$T$2,$N$2&lt;=$U$2),_xlfn.IFS(P286&gt;=$AD$2,$AD$1,P286&gt;=$AC$2,$AC$1,P286&gt;=$AB$2,$AB$1,P286&gt;=$AA$2,$AA$1,P286&gt;=$Z$2,$Z$1,P286&gt;=$Y$2,$Y$1,P286&gt;=$X$2,$X$1,P286&gt;=$W$2,$W$1,P286&lt;$W$2,$V$1),(IF(AND($N$2&gt;=$T$3,$N$2&lt;$U$3),_xlfn.IFS(P286&gt;=$AD$3,$AD$1,P286&gt;=$AC$3,$AC$1,P286&gt;=$AB$3,$AB$1,P286&gt;=$AA$3,$AA$1,P286&gt;=$Z$3,$Z$1,P286&gt;=$Y$3,$Y$1,P286&gt;=$X$3,$X$1,P286&gt;=$W$3,$W$1,P286&lt;$W$2,$V$1),(IF(AND($N$2&gt;=$T$4,$N$2&lt;$U$4),_xlfn.IFS(P286&gt;=$AD$4,$AD$1,P286&gt;=$AC$4,$AC$1,P286&gt;=$AB$4,$AB$1,P286&gt;=$AA$4,$AA$1,P286&gt;=$Z$4,$Z$1,P286&gt;=$Y$4,$Y$1,P286&gt;=$X$4,$X$1,P286&gt;=$W$4,$W$1,P286&lt;$W$2,$V$1),(IF(AND($N$2&gt;=$T$5,$N$2&lt;$U$5),_xlfn.IFS(P286&gt;=$AD$5,$AD$1,P286&gt;=$AC$5,$AC$1,P286&gt;=$AB$5,$AB$1,P286&gt;=$AA$5,$AA$1,P286&gt;=$Z$5,$Z$1,P286&gt;=$Y$5,$Y$1,P286&gt;=$X$5,$X$1,P286&gt;=$W$5,$W$1,P286&lt;$W$2,$V$1),(IF(AND($N$2&gt;=$T$6,$N$2&lt;$U$6),_xlfn.IFS(P286&gt;=$AD$6,$AD$1,P286&gt;=$AC$6,$AC$1,P286&gt;=$AB$6,$AB$1,P286&gt;=$AA$6,$AA$1,P286&gt;=$Z$6,$Z$1,P286&gt;=$Y$6,$Y$1,P286&gt;=$X$6,$X$1,P286&gt;=$W$6,$W$1,P286&lt;$W$2,$V$1),(IF(AND($N$2&gt;=$T$7,$N$2&lt;$U$7),_xlfn.IFS(P286&gt;=$AD$7,$AD$1,P286&gt;=$AC$7,$AC$1,P286&gt;=$AB$7,$AB$1,P286&gt;=$AA$7,$AA$1,P286&gt;=$Z$7,$Z$1,P286&gt;=$Y$7,$Y$1,P286&gt;=$X$7,$X$1,P286&gt;=$W$7,$W$1,P286&lt;$W$2,$V$1),(IF(AND($N$2&gt;=$T$8,$N$2&lt;$U$8),_xlfn.IFS(P286&gt;=$AD$8,$AD$1,P286&gt;=$AC$8,$AC$1,P286&gt;=$AB$8,$AB$1,P286&gt;=$AA$8,$AA$1,P286&gt;=$Z$8,$Z$1,P286&gt;=$Y$8,$Y$1,P286&gt;=$X$8,$X$1,P286&gt;=$W$8,$W$1,P286&lt;$W$2,$V$1),(IF(AND($N$2&gt;=$T$9,$N$2&lt;$U$9),_xlfn.IFS(P286&gt;=$AD$9,$AD$1,P286&gt;=$AC$9,$AC$1,P286&gt;=$AB$9,$AB$1,P286&gt;=$AA$9,$AA$1,P286&gt;=$Z$9,$Z$1,P286&gt;=$Y$9,$Y$1,P286&gt;=$X$9,$X$1,P286&gt;=$W$9,$W$1),$W$1))))))))))))))),IF(AND($N$2&gt;=$T$2,$N$2&lt;=$U$2),IF(P286&gt;=$W$2,$W$1,$V$1),IF(AND($N$2&gt;=$T$3,$N$2&lt;$U$3),IF(P286&gt;=$W$3,$W$1,$V$1),IF(AND($N$2&gt;=$T$4,$N$2&lt;$U$4),IF(P286&gt;=$W$4,$W$1,$V$1),IF(AND($N$2&gt;=$T$5,$N$2&lt;$U$5),IF(P286&gt;=$W$5,$W$1,$V$1),IF(AND($N$2&gt;=$T$6,$N$2&lt;$U$6),IF(P286&gt;=$W$6,$W$1,$V$1),IF(AND($N$2&gt;=$T$7,$N$2&lt;$U$7),IF(P286&gt;=$W$7,$W$1,$V$1),IF(AND($N$2&gt;=$T$8,$N$2&lt;$U$8),IF(P286&gt;=$W$8,$W$1,$V$1),IF(AND($N$2&gt;=$T$9,$N$2&lt;$U$9),IF(P286&gt;=$W$9,$W$1,$V$1),""))))))))),"")</f>
        <v>FF</v>
      </c>
      <c r="M286" s="9" t="str">
        <f t="array" ref="M286">IF(E286&lt;&gt;"",IF(AND(E286&lt;&gt;"GR",E286&gt;=40,J286&gt;=30),_xlfn.IFS(Q286&gt;=$AG$2,$AD$19,Q286&gt;=$AG$3,$AC$19,Q286&gt;=$AG$4,$AB$19,Q286&gt;=$AG$5,$AA$19,Q286&gt;=$AG$6,$Z$19,Q286&gt;=$AG$7,$Y$19,Q286&gt;=$AG$8,$X$19,Q286&gt;=$AG$9,$V$19),L286),"")</f>
        <v>FF</v>
      </c>
      <c r="N286" s="9"/>
      <c r="O286" s="9"/>
      <c r="P286" s="9">
        <f t="shared" si="38"/>
        <v>0</v>
      </c>
      <c r="Q286" s="9">
        <f t="shared" si="39"/>
        <v>0</v>
      </c>
      <c r="R286" s="9">
        <f t="shared" si="40"/>
        <v>-3.2</v>
      </c>
    </row>
    <row r="287" spans="1:18" x14ac:dyDescent="0.25">
      <c r="A287" s="3" t="s">
        <v>8</v>
      </c>
      <c r="B287" s="3">
        <v>286</v>
      </c>
      <c r="C287" s="3" t="s">
        <v>34</v>
      </c>
      <c r="D287" s="3" t="s">
        <v>34</v>
      </c>
      <c r="E287" s="3" t="s">
        <v>34</v>
      </c>
      <c r="F287" s="22" t="str">
        <f t="shared" si="41"/>
        <v>GR</v>
      </c>
      <c r="G287" s="22">
        <f t="shared" si="42"/>
        <v>0</v>
      </c>
      <c r="H287" s="22">
        <f t="shared" si="43"/>
        <v>0</v>
      </c>
      <c r="I287" s="9">
        <f t="shared" si="44"/>
        <v>0</v>
      </c>
      <c r="J287" s="9">
        <f t="shared" si="36"/>
        <v>0</v>
      </c>
      <c r="K287" s="10">
        <f t="shared" si="37"/>
        <v>0</v>
      </c>
      <c r="L287" s="9" t="str">
        <f t="array" ref="L287">IF(D287&lt;&gt;"",IF(AND(H287&gt;=40,I287&gt;=30),IF(AND($N$2&gt;=$T$2,$N$2&lt;=$U$2),_xlfn.IFS(P287&gt;=$AD$2,$AD$1,P287&gt;=$AC$2,$AC$1,P287&gt;=$AB$2,$AB$1,P287&gt;=$AA$2,$AA$1,P287&gt;=$Z$2,$Z$1,P287&gt;=$Y$2,$Y$1,P287&gt;=$X$2,$X$1,P287&gt;=$W$2,$W$1,P287&lt;$W$2,$V$1),(IF(AND($N$2&gt;=$T$3,$N$2&lt;$U$3),_xlfn.IFS(P287&gt;=$AD$3,$AD$1,P287&gt;=$AC$3,$AC$1,P287&gt;=$AB$3,$AB$1,P287&gt;=$AA$3,$AA$1,P287&gt;=$Z$3,$Z$1,P287&gt;=$Y$3,$Y$1,P287&gt;=$X$3,$X$1,P287&gt;=$W$3,$W$1,P287&lt;$W$2,$V$1),(IF(AND($N$2&gt;=$T$4,$N$2&lt;$U$4),_xlfn.IFS(P287&gt;=$AD$4,$AD$1,P287&gt;=$AC$4,$AC$1,P287&gt;=$AB$4,$AB$1,P287&gt;=$AA$4,$AA$1,P287&gt;=$Z$4,$Z$1,P287&gt;=$Y$4,$Y$1,P287&gt;=$X$4,$X$1,P287&gt;=$W$4,$W$1,P287&lt;$W$2,$V$1),(IF(AND($N$2&gt;=$T$5,$N$2&lt;$U$5),_xlfn.IFS(P287&gt;=$AD$5,$AD$1,P287&gt;=$AC$5,$AC$1,P287&gt;=$AB$5,$AB$1,P287&gt;=$AA$5,$AA$1,P287&gt;=$Z$5,$Z$1,P287&gt;=$Y$5,$Y$1,P287&gt;=$X$5,$X$1,P287&gt;=$W$5,$W$1,P287&lt;$W$2,$V$1),(IF(AND($N$2&gt;=$T$6,$N$2&lt;$U$6),_xlfn.IFS(P287&gt;=$AD$6,$AD$1,P287&gt;=$AC$6,$AC$1,P287&gt;=$AB$6,$AB$1,P287&gt;=$AA$6,$AA$1,P287&gt;=$Z$6,$Z$1,P287&gt;=$Y$6,$Y$1,P287&gt;=$X$6,$X$1,P287&gt;=$W$6,$W$1,P287&lt;$W$2,$V$1),(IF(AND($N$2&gt;=$T$7,$N$2&lt;$U$7),_xlfn.IFS(P287&gt;=$AD$7,$AD$1,P287&gt;=$AC$7,$AC$1,P287&gt;=$AB$7,$AB$1,P287&gt;=$AA$7,$AA$1,P287&gt;=$Z$7,$Z$1,P287&gt;=$Y$7,$Y$1,P287&gt;=$X$7,$X$1,P287&gt;=$W$7,$W$1,P287&lt;$W$2,$V$1),(IF(AND($N$2&gt;=$T$8,$N$2&lt;$U$8),_xlfn.IFS(P287&gt;=$AD$8,$AD$1,P287&gt;=$AC$8,$AC$1,P287&gt;=$AB$8,$AB$1,P287&gt;=$AA$8,$AA$1,P287&gt;=$Z$8,$Z$1,P287&gt;=$Y$8,$Y$1,P287&gt;=$X$8,$X$1,P287&gt;=$W$8,$W$1,P287&lt;$W$2,$V$1),(IF(AND($N$2&gt;=$T$9,$N$2&lt;$U$9),_xlfn.IFS(P287&gt;=$AD$9,$AD$1,P287&gt;=$AC$9,$AC$1,P287&gt;=$AB$9,$AB$1,P287&gt;=$AA$9,$AA$1,P287&gt;=$Z$9,$Z$1,P287&gt;=$Y$9,$Y$1,P287&gt;=$X$9,$X$1,P287&gt;=$W$9,$W$1),$W$1))))))))))))))),IF(AND($N$2&gt;=$T$2,$N$2&lt;=$U$2),IF(P287&gt;=$W$2,$W$1,$V$1),IF(AND($N$2&gt;=$T$3,$N$2&lt;$U$3),IF(P287&gt;=$W$3,$W$1,$V$1),IF(AND($N$2&gt;=$T$4,$N$2&lt;$U$4),IF(P287&gt;=$W$4,$W$1,$V$1),IF(AND($N$2&gt;=$T$5,$N$2&lt;$U$5),IF(P287&gt;=$W$5,$W$1,$V$1),IF(AND($N$2&gt;=$T$6,$N$2&lt;$U$6),IF(P287&gt;=$W$6,$W$1,$V$1),IF(AND($N$2&gt;=$T$7,$N$2&lt;$U$7),IF(P287&gt;=$W$7,$W$1,$V$1),IF(AND($N$2&gt;=$T$8,$N$2&lt;$U$8),IF(P287&gt;=$W$8,$W$1,$V$1),IF(AND($N$2&gt;=$T$9,$N$2&lt;$U$9),IF(P287&gt;=$W$9,$W$1,$V$1),""))))))))),"")</f>
        <v>FF</v>
      </c>
      <c r="M287" s="9" t="str">
        <f t="array" ref="M287">IF(E287&lt;&gt;"",IF(AND(E287&lt;&gt;"GR",E287&gt;=40,J287&gt;=30),_xlfn.IFS(Q287&gt;=$AG$2,$AD$19,Q287&gt;=$AG$3,$AC$19,Q287&gt;=$AG$4,$AB$19,Q287&gt;=$AG$5,$AA$19,Q287&gt;=$AG$6,$Z$19,Q287&gt;=$AG$7,$Y$19,Q287&gt;=$AG$8,$X$19,Q287&gt;=$AG$9,$V$19),L287),"")</f>
        <v>FF</v>
      </c>
      <c r="N287" s="9"/>
      <c r="O287" s="9"/>
      <c r="P287" s="9">
        <f t="shared" si="38"/>
        <v>0</v>
      </c>
      <c r="Q287" s="9">
        <f t="shared" si="39"/>
        <v>0</v>
      </c>
      <c r="R287" s="9">
        <f t="shared" si="40"/>
        <v>-3.2</v>
      </c>
    </row>
    <row r="288" spans="1:18" x14ac:dyDescent="0.25">
      <c r="A288" s="3" t="s">
        <v>8</v>
      </c>
      <c r="B288" s="3">
        <v>287</v>
      </c>
      <c r="C288" s="3">
        <v>9</v>
      </c>
      <c r="D288" s="3" t="s">
        <v>34</v>
      </c>
      <c r="E288" s="3" t="s">
        <v>34</v>
      </c>
      <c r="F288" s="22" t="str">
        <f t="shared" si="41"/>
        <v>GR</v>
      </c>
      <c r="G288" s="22">
        <f t="shared" si="42"/>
        <v>9</v>
      </c>
      <c r="H288" s="22">
        <f t="shared" si="43"/>
        <v>0</v>
      </c>
      <c r="I288" s="9">
        <f t="shared" si="44"/>
        <v>3.6</v>
      </c>
      <c r="J288" s="9">
        <f t="shared" si="36"/>
        <v>3.6</v>
      </c>
      <c r="K288" s="10">
        <f t="shared" si="37"/>
        <v>12.96</v>
      </c>
      <c r="L288" s="9" t="str">
        <f t="array" ref="L288">IF(D288&lt;&gt;"",IF(AND(H288&gt;=40,I288&gt;=30),IF(AND($N$2&gt;=$T$2,$N$2&lt;=$U$2),_xlfn.IFS(P288&gt;=$AD$2,$AD$1,P288&gt;=$AC$2,$AC$1,P288&gt;=$AB$2,$AB$1,P288&gt;=$AA$2,$AA$1,P288&gt;=$Z$2,$Z$1,P288&gt;=$Y$2,$Y$1,P288&gt;=$X$2,$X$1,P288&gt;=$W$2,$W$1,P288&lt;$W$2,$V$1),(IF(AND($N$2&gt;=$T$3,$N$2&lt;$U$3),_xlfn.IFS(P288&gt;=$AD$3,$AD$1,P288&gt;=$AC$3,$AC$1,P288&gt;=$AB$3,$AB$1,P288&gt;=$AA$3,$AA$1,P288&gt;=$Z$3,$Z$1,P288&gt;=$Y$3,$Y$1,P288&gt;=$X$3,$X$1,P288&gt;=$W$3,$W$1,P288&lt;$W$2,$V$1),(IF(AND($N$2&gt;=$T$4,$N$2&lt;$U$4),_xlfn.IFS(P288&gt;=$AD$4,$AD$1,P288&gt;=$AC$4,$AC$1,P288&gt;=$AB$4,$AB$1,P288&gt;=$AA$4,$AA$1,P288&gt;=$Z$4,$Z$1,P288&gt;=$Y$4,$Y$1,P288&gt;=$X$4,$X$1,P288&gt;=$W$4,$W$1,P288&lt;$W$2,$V$1),(IF(AND($N$2&gt;=$T$5,$N$2&lt;$U$5),_xlfn.IFS(P288&gt;=$AD$5,$AD$1,P288&gt;=$AC$5,$AC$1,P288&gt;=$AB$5,$AB$1,P288&gt;=$AA$5,$AA$1,P288&gt;=$Z$5,$Z$1,P288&gt;=$Y$5,$Y$1,P288&gt;=$X$5,$X$1,P288&gt;=$W$5,$W$1,P288&lt;$W$2,$V$1),(IF(AND($N$2&gt;=$T$6,$N$2&lt;$U$6),_xlfn.IFS(P288&gt;=$AD$6,$AD$1,P288&gt;=$AC$6,$AC$1,P288&gt;=$AB$6,$AB$1,P288&gt;=$AA$6,$AA$1,P288&gt;=$Z$6,$Z$1,P288&gt;=$Y$6,$Y$1,P288&gt;=$X$6,$X$1,P288&gt;=$W$6,$W$1,P288&lt;$W$2,$V$1),(IF(AND($N$2&gt;=$T$7,$N$2&lt;$U$7),_xlfn.IFS(P288&gt;=$AD$7,$AD$1,P288&gt;=$AC$7,$AC$1,P288&gt;=$AB$7,$AB$1,P288&gt;=$AA$7,$AA$1,P288&gt;=$Z$7,$Z$1,P288&gt;=$Y$7,$Y$1,P288&gt;=$X$7,$X$1,P288&gt;=$W$7,$W$1,P288&lt;$W$2,$V$1),(IF(AND($N$2&gt;=$T$8,$N$2&lt;$U$8),_xlfn.IFS(P288&gt;=$AD$8,$AD$1,P288&gt;=$AC$8,$AC$1,P288&gt;=$AB$8,$AB$1,P288&gt;=$AA$8,$AA$1,P288&gt;=$Z$8,$Z$1,P288&gt;=$Y$8,$Y$1,P288&gt;=$X$8,$X$1,P288&gt;=$W$8,$W$1,P288&lt;$W$2,$V$1),(IF(AND($N$2&gt;=$T$9,$N$2&lt;$U$9),_xlfn.IFS(P288&gt;=$AD$9,$AD$1,P288&gt;=$AC$9,$AC$1,P288&gt;=$AB$9,$AB$1,P288&gt;=$AA$9,$AA$1,P288&gt;=$Z$9,$Z$1,P288&gt;=$Y$9,$Y$1,P288&gt;=$X$9,$X$1,P288&gt;=$W$9,$W$1),$W$1))))))))))))))),IF(AND($N$2&gt;=$T$2,$N$2&lt;=$U$2),IF(P288&gt;=$W$2,$W$1,$V$1),IF(AND($N$2&gt;=$T$3,$N$2&lt;$U$3),IF(P288&gt;=$W$3,$W$1,$V$1),IF(AND($N$2&gt;=$T$4,$N$2&lt;$U$4),IF(P288&gt;=$W$4,$W$1,$V$1),IF(AND($N$2&gt;=$T$5,$N$2&lt;$U$5),IF(P288&gt;=$W$5,$W$1,$V$1),IF(AND($N$2&gt;=$T$6,$N$2&lt;$U$6),IF(P288&gt;=$W$6,$W$1,$V$1),IF(AND($N$2&gt;=$T$7,$N$2&lt;$U$7),IF(P288&gt;=$W$7,$W$1,$V$1),IF(AND($N$2&gt;=$T$8,$N$2&lt;$U$8),IF(P288&gt;=$W$8,$W$1,$V$1),IF(AND($N$2&gt;=$T$9,$N$2&lt;$U$9),IF(P288&gt;=$W$9,$W$1,$V$1),""))))))))),"")</f>
        <v>FF</v>
      </c>
      <c r="M288" s="9" t="str">
        <f t="array" ref="M288">IF(E288&lt;&gt;"",IF(AND(E288&lt;&gt;"GR",E288&gt;=40,J288&gt;=30),_xlfn.IFS(Q288&gt;=$AG$2,$AD$19,Q288&gt;=$AG$3,$AC$19,Q288&gt;=$AG$4,$AB$19,Q288&gt;=$AG$5,$AA$19,Q288&gt;=$AG$6,$Z$19,Q288&gt;=$AG$7,$Y$19,Q288&gt;=$AG$8,$X$19,Q288&gt;=$AG$9,$V$19),L288),"")</f>
        <v>FF</v>
      </c>
      <c r="N288" s="9"/>
      <c r="O288" s="9"/>
      <c r="P288" s="9">
        <f t="shared" si="38"/>
        <v>20</v>
      </c>
      <c r="Q288" s="9">
        <f t="shared" si="39"/>
        <v>20</v>
      </c>
      <c r="R288" s="9">
        <f t="shared" si="40"/>
        <v>-2.96</v>
      </c>
    </row>
    <row r="289" spans="1:18" x14ac:dyDescent="0.25">
      <c r="A289" s="3" t="s">
        <v>8</v>
      </c>
      <c r="B289" s="3">
        <v>288</v>
      </c>
      <c r="C289" s="3" t="s">
        <v>34</v>
      </c>
      <c r="D289" s="3" t="s">
        <v>34</v>
      </c>
      <c r="E289" s="3" t="s">
        <v>34</v>
      </c>
      <c r="F289" s="22" t="str">
        <f t="shared" si="41"/>
        <v>GR</v>
      </c>
      <c r="G289" s="22">
        <f t="shared" si="42"/>
        <v>0</v>
      </c>
      <c r="H289" s="22">
        <f t="shared" si="43"/>
        <v>0</v>
      </c>
      <c r="I289" s="9">
        <f t="shared" si="44"/>
        <v>0</v>
      </c>
      <c r="J289" s="9">
        <f t="shared" si="36"/>
        <v>0</v>
      </c>
      <c r="K289" s="10">
        <f t="shared" si="37"/>
        <v>0</v>
      </c>
      <c r="L289" s="9" t="str">
        <f t="array" ref="L289">IF(D289&lt;&gt;"",IF(AND(H289&gt;=40,I289&gt;=30),IF(AND($N$2&gt;=$T$2,$N$2&lt;=$U$2),_xlfn.IFS(P289&gt;=$AD$2,$AD$1,P289&gt;=$AC$2,$AC$1,P289&gt;=$AB$2,$AB$1,P289&gt;=$AA$2,$AA$1,P289&gt;=$Z$2,$Z$1,P289&gt;=$Y$2,$Y$1,P289&gt;=$X$2,$X$1,P289&gt;=$W$2,$W$1,P289&lt;$W$2,$V$1),(IF(AND($N$2&gt;=$T$3,$N$2&lt;$U$3),_xlfn.IFS(P289&gt;=$AD$3,$AD$1,P289&gt;=$AC$3,$AC$1,P289&gt;=$AB$3,$AB$1,P289&gt;=$AA$3,$AA$1,P289&gt;=$Z$3,$Z$1,P289&gt;=$Y$3,$Y$1,P289&gt;=$X$3,$X$1,P289&gt;=$W$3,$W$1,P289&lt;$W$2,$V$1),(IF(AND($N$2&gt;=$T$4,$N$2&lt;$U$4),_xlfn.IFS(P289&gt;=$AD$4,$AD$1,P289&gt;=$AC$4,$AC$1,P289&gt;=$AB$4,$AB$1,P289&gt;=$AA$4,$AA$1,P289&gt;=$Z$4,$Z$1,P289&gt;=$Y$4,$Y$1,P289&gt;=$X$4,$X$1,P289&gt;=$W$4,$W$1,P289&lt;$W$2,$V$1),(IF(AND($N$2&gt;=$T$5,$N$2&lt;$U$5),_xlfn.IFS(P289&gt;=$AD$5,$AD$1,P289&gt;=$AC$5,$AC$1,P289&gt;=$AB$5,$AB$1,P289&gt;=$AA$5,$AA$1,P289&gt;=$Z$5,$Z$1,P289&gt;=$Y$5,$Y$1,P289&gt;=$X$5,$X$1,P289&gt;=$W$5,$W$1,P289&lt;$W$2,$V$1),(IF(AND($N$2&gt;=$T$6,$N$2&lt;$U$6),_xlfn.IFS(P289&gt;=$AD$6,$AD$1,P289&gt;=$AC$6,$AC$1,P289&gt;=$AB$6,$AB$1,P289&gt;=$AA$6,$AA$1,P289&gt;=$Z$6,$Z$1,P289&gt;=$Y$6,$Y$1,P289&gt;=$X$6,$X$1,P289&gt;=$W$6,$W$1,P289&lt;$W$2,$V$1),(IF(AND($N$2&gt;=$T$7,$N$2&lt;$U$7),_xlfn.IFS(P289&gt;=$AD$7,$AD$1,P289&gt;=$AC$7,$AC$1,P289&gt;=$AB$7,$AB$1,P289&gt;=$AA$7,$AA$1,P289&gt;=$Z$7,$Z$1,P289&gt;=$Y$7,$Y$1,P289&gt;=$X$7,$X$1,P289&gt;=$W$7,$W$1,P289&lt;$W$2,$V$1),(IF(AND($N$2&gt;=$T$8,$N$2&lt;$U$8),_xlfn.IFS(P289&gt;=$AD$8,$AD$1,P289&gt;=$AC$8,$AC$1,P289&gt;=$AB$8,$AB$1,P289&gt;=$AA$8,$AA$1,P289&gt;=$Z$8,$Z$1,P289&gt;=$Y$8,$Y$1,P289&gt;=$X$8,$X$1,P289&gt;=$W$8,$W$1,P289&lt;$W$2,$V$1),(IF(AND($N$2&gt;=$T$9,$N$2&lt;$U$9),_xlfn.IFS(P289&gt;=$AD$9,$AD$1,P289&gt;=$AC$9,$AC$1,P289&gt;=$AB$9,$AB$1,P289&gt;=$AA$9,$AA$1,P289&gt;=$Z$9,$Z$1,P289&gt;=$Y$9,$Y$1,P289&gt;=$X$9,$X$1,P289&gt;=$W$9,$W$1),$W$1))))))))))))))),IF(AND($N$2&gt;=$T$2,$N$2&lt;=$U$2),IF(P289&gt;=$W$2,$W$1,$V$1),IF(AND($N$2&gt;=$T$3,$N$2&lt;$U$3),IF(P289&gt;=$W$3,$W$1,$V$1),IF(AND($N$2&gt;=$T$4,$N$2&lt;$U$4),IF(P289&gt;=$W$4,$W$1,$V$1),IF(AND($N$2&gt;=$T$5,$N$2&lt;$U$5),IF(P289&gt;=$W$5,$W$1,$V$1),IF(AND($N$2&gt;=$T$6,$N$2&lt;$U$6),IF(P289&gt;=$W$6,$W$1,$V$1),IF(AND($N$2&gt;=$T$7,$N$2&lt;$U$7),IF(P289&gt;=$W$7,$W$1,$V$1),IF(AND($N$2&gt;=$T$8,$N$2&lt;$U$8),IF(P289&gt;=$W$8,$W$1,$V$1),IF(AND($N$2&gt;=$T$9,$N$2&lt;$U$9),IF(P289&gt;=$W$9,$W$1,$V$1),""))))))))),"")</f>
        <v>FF</v>
      </c>
      <c r="M289" s="9" t="str">
        <f t="array" ref="M289">IF(E289&lt;&gt;"",IF(AND(E289&lt;&gt;"GR",E289&gt;=40,J289&gt;=30),_xlfn.IFS(Q289&gt;=$AG$2,$AD$19,Q289&gt;=$AG$3,$AC$19,Q289&gt;=$AG$4,$AB$19,Q289&gt;=$AG$5,$AA$19,Q289&gt;=$AG$6,$Z$19,Q289&gt;=$AG$7,$Y$19,Q289&gt;=$AG$8,$X$19,Q289&gt;=$AG$9,$V$19),L289),"")</f>
        <v>FF</v>
      </c>
      <c r="N289" s="9"/>
      <c r="O289" s="9"/>
      <c r="P289" s="9">
        <f t="shared" si="38"/>
        <v>0</v>
      </c>
      <c r="Q289" s="9">
        <f t="shared" si="39"/>
        <v>0</v>
      </c>
      <c r="R289" s="9">
        <f t="shared" si="40"/>
        <v>-3.2</v>
      </c>
    </row>
    <row r="290" spans="1:18" x14ac:dyDescent="0.25">
      <c r="A290" s="3" t="s">
        <v>8</v>
      </c>
      <c r="B290" s="3">
        <v>289</v>
      </c>
      <c r="C290" s="3" t="s">
        <v>34</v>
      </c>
      <c r="D290" s="3" t="s">
        <v>34</v>
      </c>
      <c r="E290" s="3" t="s">
        <v>34</v>
      </c>
      <c r="F290" s="22" t="str">
        <f t="shared" si="41"/>
        <v>GR</v>
      </c>
      <c r="G290" s="22">
        <f t="shared" si="42"/>
        <v>0</v>
      </c>
      <c r="H290" s="22">
        <f t="shared" si="43"/>
        <v>0</v>
      </c>
      <c r="I290" s="9">
        <f t="shared" si="44"/>
        <v>0</v>
      </c>
      <c r="J290" s="9">
        <f t="shared" si="36"/>
        <v>0</v>
      </c>
      <c r="K290" s="10">
        <f t="shared" si="37"/>
        <v>0</v>
      </c>
      <c r="L290" s="9" t="str">
        <f t="array" ref="L290">IF(D290&lt;&gt;"",IF(AND(H290&gt;=40,I290&gt;=30),IF(AND($N$2&gt;=$T$2,$N$2&lt;=$U$2),_xlfn.IFS(P290&gt;=$AD$2,$AD$1,P290&gt;=$AC$2,$AC$1,P290&gt;=$AB$2,$AB$1,P290&gt;=$AA$2,$AA$1,P290&gt;=$Z$2,$Z$1,P290&gt;=$Y$2,$Y$1,P290&gt;=$X$2,$X$1,P290&gt;=$W$2,$W$1,P290&lt;$W$2,$V$1),(IF(AND($N$2&gt;=$T$3,$N$2&lt;$U$3),_xlfn.IFS(P290&gt;=$AD$3,$AD$1,P290&gt;=$AC$3,$AC$1,P290&gt;=$AB$3,$AB$1,P290&gt;=$AA$3,$AA$1,P290&gt;=$Z$3,$Z$1,P290&gt;=$Y$3,$Y$1,P290&gt;=$X$3,$X$1,P290&gt;=$W$3,$W$1,P290&lt;$W$2,$V$1),(IF(AND($N$2&gt;=$T$4,$N$2&lt;$U$4),_xlfn.IFS(P290&gt;=$AD$4,$AD$1,P290&gt;=$AC$4,$AC$1,P290&gt;=$AB$4,$AB$1,P290&gt;=$AA$4,$AA$1,P290&gt;=$Z$4,$Z$1,P290&gt;=$Y$4,$Y$1,P290&gt;=$X$4,$X$1,P290&gt;=$W$4,$W$1,P290&lt;$W$2,$V$1),(IF(AND($N$2&gt;=$T$5,$N$2&lt;$U$5),_xlfn.IFS(P290&gt;=$AD$5,$AD$1,P290&gt;=$AC$5,$AC$1,P290&gt;=$AB$5,$AB$1,P290&gt;=$AA$5,$AA$1,P290&gt;=$Z$5,$Z$1,P290&gt;=$Y$5,$Y$1,P290&gt;=$X$5,$X$1,P290&gt;=$W$5,$W$1,P290&lt;$W$2,$V$1),(IF(AND($N$2&gt;=$T$6,$N$2&lt;$U$6),_xlfn.IFS(P290&gt;=$AD$6,$AD$1,P290&gt;=$AC$6,$AC$1,P290&gt;=$AB$6,$AB$1,P290&gt;=$AA$6,$AA$1,P290&gt;=$Z$6,$Z$1,P290&gt;=$Y$6,$Y$1,P290&gt;=$X$6,$X$1,P290&gt;=$W$6,$W$1,P290&lt;$W$2,$V$1),(IF(AND($N$2&gt;=$T$7,$N$2&lt;$U$7),_xlfn.IFS(P290&gt;=$AD$7,$AD$1,P290&gt;=$AC$7,$AC$1,P290&gt;=$AB$7,$AB$1,P290&gt;=$AA$7,$AA$1,P290&gt;=$Z$7,$Z$1,P290&gt;=$Y$7,$Y$1,P290&gt;=$X$7,$X$1,P290&gt;=$W$7,$W$1,P290&lt;$W$2,$V$1),(IF(AND($N$2&gt;=$T$8,$N$2&lt;$U$8),_xlfn.IFS(P290&gt;=$AD$8,$AD$1,P290&gt;=$AC$8,$AC$1,P290&gt;=$AB$8,$AB$1,P290&gt;=$AA$8,$AA$1,P290&gt;=$Z$8,$Z$1,P290&gt;=$Y$8,$Y$1,P290&gt;=$X$8,$X$1,P290&gt;=$W$8,$W$1,P290&lt;$W$2,$V$1),(IF(AND($N$2&gt;=$T$9,$N$2&lt;$U$9),_xlfn.IFS(P290&gt;=$AD$9,$AD$1,P290&gt;=$AC$9,$AC$1,P290&gt;=$AB$9,$AB$1,P290&gt;=$AA$9,$AA$1,P290&gt;=$Z$9,$Z$1,P290&gt;=$Y$9,$Y$1,P290&gt;=$X$9,$X$1,P290&gt;=$W$9,$W$1),$W$1))))))))))))))),IF(AND($N$2&gt;=$T$2,$N$2&lt;=$U$2),IF(P290&gt;=$W$2,$W$1,$V$1),IF(AND($N$2&gt;=$T$3,$N$2&lt;$U$3),IF(P290&gt;=$W$3,$W$1,$V$1),IF(AND($N$2&gt;=$T$4,$N$2&lt;$U$4),IF(P290&gt;=$W$4,$W$1,$V$1),IF(AND($N$2&gt;=$T$5,$N$2&lt;$U$5),IF(P290&gt;=$W$5,$W$1,$V$1),IF(AND($N$2&gt;=$T$6,$N$2&lt;$U$6),IF(P290&gt;=$W$6,$W$1,$V$1),IF(AND($N$2&gt;=$T$7,$N$2&lt;$U$7),IF(P290&gt;=$W$7,$W$1,$V$1),IF(AND($N$2&gt;=$T$8,$N$2&lt;$U$8),IF(P290&gt;=$W$8,$W$1,$V$1),IF(AND($N$2&gt;=$T$9,$N$2&lt;$U$9),IF(P290&gt;=$W$9,$W$1,$V$1),""))))))))),"")</f>
        <v>FF</v>
      </c>
      <c r="M290" s="9" t="str">
        <f t="array" ref="M290">IF(E290&lt;&gt;"",IF(AND(E290&lt;&gt;"GR",E290&gt;=40,J290&gt;=30),_xlfn.IFS(Q290&gt;=$AG$2,$AD$19,Q290&gt;=$AG$3,$AC$19,Q290&gt;=$AG$4,$AB$19,Q290&gt;=$AG$5,$AA$19,Q290&gt;=$AG$6,$Z$19,Q290&gt;=$AG$7,$Y$19,Q290&gt;=$AG$8,$X$19,Q290&gt;=$AG$9,$V$19),L290),"")</f>
        <v>FF</v>
      </c>
      <c r="N290" s="9"/>
      <c r="O290" s="9"/>
      <c r="P290" s="9">
        <f t="shared" si="38"/>
        <v>0</v>
      </c>
      <c r="Q290" s="9">
        <f t="shared" si="39"/>
        <v>0</v>
      </c>
      <c r="R290" s="9">
        <f t="shared" si="40"/>
        <v>-3.2</v>
      </c>
    </row>
    <row r="291" spans="1:18" x14ac:dyDescent="0.25">
      <c r="A291" s="3" t="s">
        <v>8</v>
      </c>
      <c r="B291" s="3">
        <v>290</v>
      </c>
      <c r="C291" s="3" t="s">
        <v>34</v>
      </c>
      <c r="D291" s="3" t="s">
        <v>34</v>
      </c>
      <c r="E291" s="3" t="s">
        <v>34</v>
      </c>
      <c r="F291" s="22" t="str">
        <f t="shared" si="41"/>
        <v>GR</v>
      </c>
      <c r="G291" s="22">
        <f t="shared" si="42"/>
        <v>0</v>
      </c>
      <c r="H291" s="22">
        <f t="shared" si="43"/>
        <v>0</v>
      </c>
      <c r="I291" s="9">
        <f t="shared" si="44"/>
        <v>0</v>
      </c>
      <c r="J291" s="9">
        <f t="shared" si="36"/>
        <v>0</v>
      </c>
      <c r="K291" s="10">
        <f t="shared" si="37"/>
        <v>0</v>
      </c>
      <c r="L291" s="9" t="str">
        <f t="array" ref="L291">IF(D291&lt;&gt;"",IF(AND(H291&gt;=40,I291&gt;=30),IF(AND($N$2&gt;=$T$2,$N$2&lt;=$U$2),_xlfn.IFS(P291&gt;=$AD$2,$AD$1,P291&gt;=$AC$2,$AC$1,P291&gt;=$AB$2,$AB$1,P291&gt;=$AA$2,$AA$1,P291&gt;=$Z$2,$Z$1,P291&gt;=$Y$2,$Y$1,P291&gt;=$X$2,$X$1,P291&gt;=$W$2,$W$1,P291&lt;$W$2,$V$1),(IF(AND($N$2&gt;=$T$3,$N$2&lt;$U$3),_xlfn.IFS(P291&gt;=$AD$3,$AD$1,P291&gt;=$AC$3,$AC$1,P291&gt;=$AB$3,$AB$1,P291&gt;=$AA$3,$AA$1,P291&gt;=$Z$3,$Z$1,P291&gt;=$Y$3,$Y$1,P291&gt;=$X$3,$X$1,P291&gt;=$W$3,$W$1,P291&lt;$W$2,$V$1),(IF(AND($N$2&gt;=$T$4,$N$2&lt;$U$4),_xlfn.IFS(P291&gt;=$AD$4,$AD$1,P291&gt;=$AC$4,$AC$1,P291&gt;=$AB$4,$AB$1,P291&gt;=$AA$4,$AA$1,P291&gt;=$Z$4,$Z$1,P291&gt;=$Y$4,$Y$1,P291&gt;=$X$4,$X$1,P291&gt;=$W$4,$W$1,P291&lt;$W$2,$V$1),(IF(AND($N$2&gt;=$T$5,$N$2&lt;$U$5),_xlfn.IFS(P291&gt;=$AD$5,$AD$1,P291&gt;=$AC$5,$AC$1,P291&gt;=$AB$5,$AB$1,P291&gt;=$AA$5,$AA$1,P291&gt;=$Z$5,$Z$1,P291&gt;=$Y$5,$Y$1,P291&gt;=$X$5,$X$1,P291&gt;=$W$5,$W$1,P291&lt;$W$2,$V$1),(IF(AND($N$2&gt;=$T$6,$N$2&lt;$U$6),_xlfn.IFS(P291&gt;=$AD$6,$AD$1,P291&gt;=$AC$6,$AC$1,P291&gt;=$AB$6,$AB$1,P291&gt;=$AA$6,$AA$1,P291&gt;=$Z$6,$Z$1,P291&gt;=$Y$6,$Y$1,P291&gt;=$X$6,$X$1,P291&gt;=$W$6,$W$1,P291&lt;$W$2,$V$1),(IF(AND($N$2&gt;=$T$7,$N$2&lt;$U$7),_xlfn.IFS(P291&gt;=$AD$7,$AD$1,P291&gt;=$AC$7,$AC$1,P291&gt;=$AB$7,$AB$1,P291&gt;=$AA$7,$AA$1,P291&gt;=$Z$7,$Z$1,P291&gt;=$Y$7,$Y$1,P291&gt;=$X$7,$X$1,P291&gt;=$W$7,$W$1,P291&lt;$W$2,$V$1),(IF(AND($N$2&gt;=$T$8,$N$2&lt;$U$8),_xlfn.IFS(P291&gt;=$AD$8,$AD$1,P291&gt;=$AC$8,$AC$1,P291&gt;=$AB$8,$AB$1,P291&gt;=$AA$8,$AA$1,P291&gt;=$Z$8,$Z$1,P291&gt;=$Y$8,$Y$1,P291&gt;=$X$8,$X$1,P291&gt;=$W$8,$W$1,P291&lt;$W$2,$V$1),(IF(AND($N$2&gt;=$T$9,$N$2&lt;$U$9),_xlfn.IFS(P291&gt;=$AD$9,$AD$1,P291&gt;=$AC$9,$AC$1,P291&gt;=$AB$9,$AB$1,P291&gt;=$AA$9,$AA$1,P291&gt;=$Z$9,$Z$1,P291&gt;=$Y$9,$Y$1,P291&gt;=$X$9,$X$1,P291&gt;=$W$9,$W$1),$W$1))))))))))))))),IF(AND($N$2&gt;=$T$2,$N$2&lt;=$U$2),IF(P291&gt;=$W$2,$W$1,$V$1),IF(AND($N$2&gt;=$T$3,$N$2&lt;$U$3),IF(P291&gt;=$W$3,$W$1,$V$1),IF(AND($N$2&gt;=$T$4,$N$2&lt;$U$4),IF(P291&gt;=$W$4,$W$1,$V$1),IF(AND($N$2&gt;=$T$5,$N$2&lt;$U$5),IF(P291&gt;=$W$5,$W$1,$V$1),IF(AND($N$2&gt;=$T$6,$N$2&lt;$U$6),IF(P291&gt;=$W$6,$W$1,$V$1),IF(AND($N$2&gt;=$T$7,$N$2&lt;$U$7),IF(P291&gt;=$W$7,$W$1,$V$1),IF(AND($N$2&gt;=$T$8,$N$2&lt;$U$8),IF(P291&gt;=$W$8,$W$1,$V$1),IF(AND($N$2&gt;=$T$9,$N$2&lt;$U$9),IF(P291&gt;=$W$9,$W$1,$V$1),""))))))))),"")</f>
        <v>FF</v>
      </c>
      <c r="M291" s="9" t="str">
        <f t="array" ref="M291">IF(E291&lt;&gt;"",IF(AND(E291&lt;&gt;"GR",E291&gt;=40,J291&gt;=30),_xlfn.IFS(Q291&gt;=$AG$2,$AD$19,Q291&gt;=$AG$3,$AC$19,Q291&gt;=$AG$4,$AB$19,Q291&gt;=$AG$5,$AA$19,Q291&gt;=$AG$6,$Z$19,Q291&gt;=$AG$7,$Y$19,Q291&gt;=$AG$8,$X$19,Q291&gt;=$AG$9,$V$19),L291),"")</f>
        <v>FF</v>
      </c>
      <c r="N291" s="9"/>
      <c r="O291" s="9"/>
      <c r="P291" s="9">
        <f t="shared" si="38"/>
        <v>0</v>
      </c>
      <c r="Q291" s="9">
        <f t="shared" si="39"/>
        <v>0</v>
      </c>
      <c r="R291" s="9">
        <f t="shared" si="40"/>
        <v>-3.2</v>
      </c>
    </row>
    <row r="292" spans="1:18" x14ac:dyDescent="0.25">
      <c r="A292" s="3" t="s">
        <v>8</v>
      </c>
      <c r="B292" s="3">
        <v>291</v>
      </c>
      <c r="C292" s="3">
        <v>2</v>
      </c>
      <c r="D292" s="3" t="s">
        <v>34</v>
      </c>
      <c r="E292" s="3" t="s">
        <v>34</v>
      </c>
      <c r="F292" s="22" t="str">
        <f t="shared" si="41"/>
        <v>GR</v>
      </c>
      <c r="G292" s="22">
        <f t="shared" si="42"/>
        <v>2</v>
      </c>
      <c r="H292" s="22">
        <f t="shared" si="43"/>
        <v>0</v>
      </c>
      <c r="I292" s="9">
        <f t="shared" si="44"/>
        <v>0.8</v>
      </c>
      <c r="J292" s="9">
        <f t="shared" si="36"/>
        <v>0.8</v>
      </c>
      <c r="K292" s="10">
        <f t="shared" si="37"/>
        <v>0.64000000000000012</v>
      </c>
      <c r="L292" s="9" t="str">
        <f t="array" ref="L292">IF(D292&lt;&gt;"",IF(AND(H292&gt;=40,I292&gt;=30),IF(AND($N$2&gt;=$T$2,$N$2&lt;=$U$2),_xlfn.IFS(P292&gt;=$AD$2,$AD$1,P292&gt;=$AC$2,$AC$1,P292&gt;=$AB$2,$AB$1,P292&gt;=$AA$2,$AA$1,P292&gt;=$Z$2,$Z$1,P292&gt;=$Y$2,$Y$1,P292&gt;=$X$2,$X$1,P292&gt;=$W$2,$W$1,P292&lt;$W$2,$V$1),(IF(AND($N$2&gt;=$T$3,$N$2&lt;$U$3),_xlfn.IFS(P292&gt;=$AD$3,$AD$1,P292&gt;=$AC$3,$AC$1,P292&gt;=$AB$3,$AB$1,P292&gt;=$AA$3,$AA$1,P292&gt;=$Z$3,$Z$1,P292&gt;=$Y$3,$Y$1,P292&gt;=$X$3,$X$1,P292&gt;=$W$3,$W$1,P292&lt;$W$2,$V$1),(IF(AND($N$2&gt;=$T$4,$N$2&lt;$U$4),_xlfn.IFS(P292&gt;=$AD$4,$AD$1,P292&gt;=$AC$4,$AC$1,P292&gt;=$AB$4,$AB$1,P292&gt;=$AA$4,$AA$1,P292&gt;=$Z$4,$Z$1,P292&gt;=$Y$4,$Y$1,P292&gt;=$X$4,$X$1,P292&gt;=$W$4,$W$1,P292&lt;$W$2,$V$1),(IF(AND($N$2&gt;=$T$5,$N$2&lt;$U$5),_xlfn.IFS(P292&gt;=$AD$5,$AD$1,P292&gt;=$AC$5,$AC$1,P292&gt;=$AB$5,$AB$1,P292&gt;=$AA$5,$AA$1,P292&gt;=$Z$5,$Z$1,P292&gt;=$Y$5,$Y$1,P292&gt;=$X$5,$X$1,P292&gt;=$W$5,$W$1,P292&lt;$W$2,$V$1),(IF(AND($N$2&gt;=$T$6,$N$2&lt;$U$6),_xlfn.IFS(P292&gt;=$AD$6,$AD$1,P292&gt;=$AC$6,$AC$1,P292&gt;=$AB$6,$AB$1,P292&gt;=$AA$6,$AA$1,P292&gt;=$Z$6,$Z$1,P292&gt;=$Y$6,$Y$1,P292&gt;=$X$6,$X$1,P292&gt;=$W$6,$W$1,P292&lt;$W$2,$V$1),(IF(AND($N$2&gt;=$T$7,$N$2&lt;$U$7),_xlfn.IFS(P292&gt;=$AD$7,$AD$1,P292&gt;=$AC$7,$AC$1,P292&gt;=$AB$7,$AB$1,P292&gt;=$AA$7,$AA$1,P292&gt;=$Z$7,$Z$1,P292&gt;=$Y$7,$Y$1,P292&gt;=$X$7,$X$1,P292&gt;=$W$7,$W$1,P292&lt;$W$2,$V$1),(IF(AND($N$2&gt;=$T$8,$N$2&lt;$U$8),_xlfn.IFS(P292&gt;=$AD$8,$AD$1,P292&gt;=$AC$8,$AC$1,P292&gt;=$AB$8,$AB$1,P292&gt;=$AA$8,$AA$1,P292&gt;=$Z$8,$Z$1,P292&gt;=$Y$8,$Y$1,P292&gt;=$X$8,$X$1,P292&gt;=$W$8,$W$1,P292&lt;$W$2,$V$1),(IF(AND($N$2&gt;=$T$9,$N$2&lt;$U$9),_xlfn.IFS(P292&gt;=$AD$9,$AD$1,P292&gt;=$AC$9,$AC$1,P292&gt;=$AB$9,$AB$1,P292&gt;=$AA$9,$AA$1,P292&gt;=$Z$9,$Z$1,P292&gt;=$Y$9,$Y$1,P292&gt;=$X$9,$X$1,P292&gt;=$W$9,$W$1),$W$1))))))))))))))),IF(AND($N$2&gt;=$T$2,$N$2&lt;=$U$2),IF(P292&gt;=$W$2,$W$1,$V$1),IF(AND($N$2&gt;=$T$3,$N$2&lt;$U$3),IF(P292&gt;=$W$3,$W$1,$V$1),IF(AND($N$2&gt;=$T$4,$N$2&lt;$U$4),IF(P292&gt;=$W$4,$W$1,$V$1),IF(AND($N$2&gt;=$T$5,$N$2&lt;$U$5),IF(P292&gt;=$W$5,$W$1,$V$1),IF(AND($N$2&gt;=$T$6,$N$2&lt;$U$6),IF(P292&gt;=$W$6,$W$1,$V$1),IF(AND($N$2&gt;=$T$7,$N$2&lt;$U$7),IF(P292&gt;=$W$7,$W$1,$V$1),IF(AND($N$2&gt;=$T$8,$N$2&lt;$U$8),IF(P292&gt;=$W$8,$W$1,$V$1),IF(AND($N$2&gt;=$T$9,$N$2&lt;$U$9),IF(P292&gt;=$W$9,$W$1,$V$1),""))))))))),"")</f>
        <v>FF</v>
      </c>
      <c r="M292" s="9" t="str">
        <f t="array" ref="M292">IF(E292&lt;&gt;"",IF(AND(E292&lt;&gt;"GR",E292&gt;=40,J292&gt;=30),_xlfn.IFS(Q292&gt;=$AG$2,$AD$19,Q292&gt;=$AG$3,$AC$19,Q292&gt;=$AG$4,$AB$19,Q292&gt;=$AG$5,$AA$19,Q292&gt;=$AG$6,$Z$19,Q292&gt;=$AG$7,$Y$19,Q292&gt;=$AG$8,$X$19,Q292&gt;=$AG$9,$V$19),L292),"")</f>
        <v>FF</v>
      </c>
      <c r="N292" s="9"/>
      <c r="O292" s="9"/>
      <c r="P292" s="9">
        <f t="shared" si="38"/>
        <v>19</v>
      </c>
      <c r="Q292" s="9">
        <f t="shared" si="39"/>
        <v>19</v>
      </c>
      <c r="R292" s="9">
        <f t="shared" si="40"/>
        <v>-3.15</v>
      </c>
    </row>
    <row r="293" spans="1:18" x14ac:dyDescent="0.25">
      <c r="A293" s="3" t="s">
        <v>8</v>
      </c>
      <c r="B293" s="3">
        <v>292</v>
      </c>
      <c r="C293" s="3" t="s">
        <v>34</v>
      </c>
      <c r="D293" s="3" t="s">
        <v>34</v>
      </c>
      <c r="E293" s="3" t="s">
        <v>34</v>
      </c>
      <c r="F293" s="22" t="str">
        <f t="shared" si="41"/>
        <v>GR</v>
      </c>
      <c r="G293" s="22">
        <f t="shared" si="42"/>
        <v>0</v>
      </c>
      <c r="H293" s="22">
        <f t="shared" si="43"/>
        <v>0</v>
      </c>
      <c r="I293" s="9">
        <f t="shared" si="44"/>
        <v>0</v>
      </c>
      <c r="J293" s="9">
        <f t="shared" si="36"/>
        <v>0</v>
      </c>
      <c r="K293" s="10">
        <f t="shared" si="37"/>
        <v>0</v>
      </c>
      <c r="L293" s="9" t="str">
        <f t="array" ref="L293">IF(D293&lt;&gt;"",IF(AND(H293&gt;=40,I293&gt;=30),IF(AND($N$2&gt;=$T$2,$N$2&lt;=$U$2),_xlfn.IFS(P293&gt;=$AD$2,$AD$1,P293&gt;=$AC$2,$AC$1,P293&gt;=$AB$2,$AB$1,P293&gt;=$AA$2,$AA$1,P293&gt;=$Z$2,$Z$1,P293&gt;=$Y$2,$Y$1,P293&gt;=$X$2,$X$1,P293&gt;=$W$2,$W$1,P293&lt;$W$2,$V$1),(IF(AND($N$2&gt;=$T$3,$N$2&lt;$U$3),_xlfn.IFS(P293&gt;=$AD$3,$AD$1,P293&gt;=$AC$3,$AC$1,P293&gt;=$AB$3,$AB$1,P293&gt;=$AA$3,$AA$1,P293&gt;=$Z$3,$Z$1,P293&gt;=$Y$3,$Y$1,P293&gt;=$X$3,$X$1,P293&gt;=$W$3,$W$1,P293&lt;$W$2,$V$1),(IF(AND($N$2&gt;=$T$4,$N$2&lt;$U$4),_xlfn.IFS(P293&gt;=$AD$4,$AD$1,P293&gt;=$AC$4,$AC$1,P293&gt;=$AB$4,$AB$1,P293&gt;=$AA$4,$AA$1,P293&gt;=$Z$4,$Z$1,P293&gt;=$Y$4,$Y$1,P293&gt;=$X$4,$X$1,P293&gt;=$W$4,$W$1,P293&lt;$W$2,$V$1),(IF(AND($N$2&gt;=$T$5,$N$2&lt;$U$5),_xlfn.IFS(P293&gt;=$AD$5,$AD$1,P293&gt;=$AC$5,$AC$1,P293&gt;=$AB$5,$AB$1,P293&gt;=$AA$5,$AA$1,P293&gt;=$Z$5,$Z$1,P293&gt;=$Y$5,$Y$1,P293&gt;=$X$5,$X$1,P293&gt;=$W$5,$W$1,P293&lt;$W$2,$V$1),(IF(AND($N$2&gt;=$T$6,$N$2&lt;$U$6),_xlfn.IFS(P293&gt;=$AD$6,$AD$1,P293&gt;=$AC$6,$AC$1,P293&gt;=$AB$6,$AB$1,P293&gt;=$AA$6,$AA$1,P293&gt;=$Z$6,$Z$1,P293&gt;=$Y$6,$Y$1,P293&gt;=$X$6,$X$1,P293&gt;=$W$6,$W$1,P293&lt;$W$2,$V$1),(IF(AND($N$2&gt;=$T$7,$N$2&lt;$U$7),_xlfn.IFS(P293&gt;=$AD$7,$AD$1,P293&gt;=$AC$7,$AC$1,P293&gt;=$AB$7,$AB$1,P293&gt;=$AA$7,$AA$1,P293&gt;=$Z$7,$Z$1,P293&gt;=$Y$7,$Y$1,P293&gt;=$X$7,$X$1,P293&gt;=$W$7,$W$1,P293&lt;$W$2,$V$1),(IF(AND($N$2&gt;=$T$8,$N$2&lt;$U$8),_xlfn.IFS(P293&gt;=$AD$8,$AD$1,P293&gt;=$AC$8,$AC$1,P293&gt;=$AB$8,$AB$1,P293&gt;=$AA$8,$AA$1,P293&gt;=$Z$8,$Z$1,P293&gt;=$Y$8,$Y$1,P293&gt;=$X$8,$X$1,P293&gt;=$W$8,$W$1,P293&lt;$W$2,$V$1),(IF(AND($N$2&gt;=$T$9,$N$2&lt;$U$9),_xlfn.IFS(P293&gt;=$AD$9,$AD$1,P293&gt;=$AC$9,$AC$1,P293&gt;=$AB$9,$AB$1,P293&gt;=$AA$9,$AA$1,P293&gt;=$Z$9,$Z$1,P293&gt;=$Y$9,$Y$1,P293&gt;=$X$9,$X$1,P293&gt;=$W$9,$W$1),$W$1))))))))))))))),IF(AND($N$2&gt;=$T$2,$N$2&lt;=$U$2),IF(P293&gt;=$W$2,$W$1,$V$1),IF(AND($N$2&gt;=$T$3,$N$2&lt;$U$3),IF(P293&gt;=$W$3,$W$1,$V$1),IF(AND($N$2&gt;=$T$4,$N$2&lt;$U$4),IF(P293&gt;=$W$4,$W$1,$V$1),IF(AND($N$2&gt;=$T$5,$N$2&lt;$U$5),IF(P293&gt;=$W$5,$W$1,$V$1),IF(AND($N$2&gt;=$T$6,$N$2&lt;$U$6),IF(P293&gt;=$W$6,$W$1,$V$1),IF(AND($N$2&gt;=$T$7,$N$2&lt;$U$7),IF(P293&gt;=$W$7,$W$1,$V$1),IF(AND($N$2&gt;=$T$8,$N$2&lt;$U$8),IF(P293&gt;=$W$8,$W$1,$V$1),IF(AND($N$2&gt;=$T$9,$N$2&lt;$U$9),IF(P293&gt;=$W$9,$W$1,$V$1),""))))))))),"")</f>
        <v>FF</v>
      </c>
      <c r="M293" s="9" t="str">
        <f t="array" ref="M293">IF(E293&lt;&gt;"",IF(AND(E293&lt;&gt;"GR",E293&gt;=40,J293&gt;=30),_xlfn.IFS(Q293&gt;=$AG$2,$AD$19,Q293&gt;=$AG$3,$AC$19,Q293&gt;=$AG$4,$AB$19,Q293&gt;=$AG$5,$AA$19,Q293&gt;=$AG$6,$Z$19,Q293&gt;=$AG$7,$Y$19,Q293&gt;=$AG$8,$X$19,Q293&gt;=$AG$9,$V$19),L293),"")</f>
        <v>FF</v>
      </c>
      <c r="N293" s="9"/>
      <c r="O293" s="9"/>
      <c r="P293" s="9">
        <f t="shared" si="38"/>
        <v>0</v>
      </c>
      <c r="Q293" s="9">
        <f t="shared" si="39"/>
        <v>0</v>
      </c>
      <c r="R293" s="9">
        <f t="shared" si="40"/>
        <v>-3.2</v>
      </c>
    </row>
    <row r="294" spans="1:18" x14ac:dyDescent="0.25">
      <c r="A294" s="3" t="s">
        <v>8</v>
      </c>
      <c r="B294" s="3">
        <v>293</v>
      </c>
      <c r="C294" s="3" t="s">
        <v>34</v>
      </c>
      <c r="D294" s="3" t="s">
        <v>34</v>
      </c>
      <c r="E294" s="3" t="s">
        <v>34</v>
      </c>
      <c r="F294" s="22" t="str">
        <f t="shared" si="41"/>
        <v>GR</v>
      </c>
      <c r="G294" s="22">
        <f t="shared" si="42"/>
        <v>0</v>
      </c>
      <c r="H294" s="22">
        <f t="shared" si="43"/>
        <v>0</v>
      </c>
      <c r="I294" s="9">
        <f t="shared" si="44"/>
        <v>0</v>
      </c>
      <c r="J294" s="9">
        <f t="shared" si="36"/>
        <v>0</v>
      </c>
      <c r="K294" s="10">
        <f t="shared" si="37"/>
        <v>0</v>
      </c>
      <c r="L294" s="9" t="str">
        <f t="array" ref="L294">IF(D294&lt;&gt;"",IF(AND(H294&gt;=40,I294&gt;=30),IF(AND($N$2&gt;=$T$2,$N$2&lt;=$U$2),_xlfn.IFS(P294&gt;=$AD$2,$AD$1,P294&gt;=$AC$2,$AC$1,P294&gt;=$AB$2,$AB$1,P294&gt;=$AA$2,$AA$1,P294&gt;=$Z$2,$Z$1,P294&gt;=$Y$2,$Y$1,P294&gt;=$X$2,$X$1,P294&gt;=$W$2,$W$1,P294&lt;$W$2,$V$1),(IF(AND($N$2&gt;=$T$3,$N$2&lt;$U$3),_xlfn.IFS(P294&gt;=$AD$3,$AD$1,P294&gt;=$AC$3,$AC$1,P294&gt;=$AB$3,$AB$1,P294&gt;=$AA$3,$AA$1,P294&gt;=$Z$3,$Z$1,P294&gt;=$Y$3,$Y$1,P294&gt;=$X$3,$X$1,P294&gt;=$W$3,$W$1,P294&lt;$W$2,$V$1),(IF(AND($N$2&gt;=$T$4,$N$2&lt;$U$4),_xlfn.IFS(P294&gt;=$AD$4,$AD$1,P294&gt;=$AC$4,$AC$1,P294&gt;=$AB$4,$AB$1,P294&gt;=$AA$4,$AA$1,P294&gt;=$Z$4,$Z$1,P294&gt;=$Y$4,$Y$1,P294&gt;=$X$4,$X$1,P294&gt;=$W$4,$W$1,P294&lt;$W$2,$V$1),(IF(AND($N$2&gt;=$T$5,$N$2&lt;$U$5),_xlfn.IFS(P294&gt;=$AD$5,$AD$1,P294&gt;=$AC$5,$AC$1,P294&gt;=$AB$5,$AB$1,P294&gt;=$AA$5,$AA$1,P294&gt;=$Z$5,$Z$1,P294&gt;=$Y$5,$Y$1,P294&gt;=$X$5,$X$1,P294&gt;=$W$5,$W$1,P294&lt;$W$2,$V$1),(IF(AND($N$2&gt;=$T$6,$N$2&lt;$U$6),_xlfn.IFS(P294&gt;=$AD$6,$AD$1,P294&gt;=$AC$6,$AC$1,P294&gt;=$AB$6,$AB$1,P294&gt;=$AA$6,$AA$1,P294&gt;=$Z$6,$Z$1,P294&gt;=$Y$6,$Y$1,P294&gt;=$X$6,$X$1,P294&gt;=$W$6,$W$1,P294&lt;$W$2,$V$1),(IF(AND($N$2&gt;=$T$7,$N$2&lt;$U$7),_xlfn.IFS(P294&gt;=$AD$7,$AD$1,P294&gt;=$AC$7,$AC$1,P294&gt;=$AB$7,$AB$1,P294&gt;=$AA$7,$AA$1,P294&gt;=$Z$7,$Z$1,P294&gt;=$Y$7,$Y$1,P294&gt;=$X$7,$X$1,P294&gt;=$W$7,$W$1,P294&lt;$W$2,$V$1),(IF(AND($N$2&gt;=$T$8,$N$2&lt;$U$8),_xlfn.IFS(P294&gt;=$AD$8,$AD$1,P294&gt;=$AC$8,$AC$1,P294&gt;=$AB$8,$AB$1,P294&gt;=$AA$8,$AA$1,P294&gt;=$Z$8,$Z$1,P294&gt;=$Y$8,$Y$1,P294&gt;=$X$8,$X$1,P294&gt;=$W$8,$W$1,P294&lt;$W$2,$V$1),(IF(AND($N$2&gt;=$T$9,$N$2&lt;$U$9),_xlfn.IFS(P294&gt;=$AD$9,$AD$1,P294&gt;=$AC$9,$AC$1,P294&gt;=$AB$9,$AB$1,P294&gt;=$AA$9,$AA$1,P294&gt;=$Z$9,$Z$1,P294&gt;=$Y$9,$Y$1,P294&gt;=$X$9,$X$1,P294&gt;=$W$9,$W$1),$W$1))))))))))))))),IF(AND($N$2&gt;=$T$2,$N$2&lt;=$U$2),IF(P294&gt;=$W$2,$W$1,$V$1),IF(AND($N$2&gt;=$T$3,$N$2&lt;$U$3),IF(P294&gt;=$W$3,$W$1,$V$1),IF(AND($N$2&gt;=$T$4,$N$2&lt;$U$4),IF(P294&gt;=$W$4,$W$1,$V$1),IF(AND($N$2&gt;=$T$5,$N$2&lt;$U$5),IF(P294&gt;=$W$5,$W$1,$V$1),IF(AND($N$2&gt;=$T$6,$N$2&lt;$U$6),IF(P294&gt;=$W$6,$W$1,$V$1),IF(AND($N$2&gt;=$T$7,$N$2&lt;$U$7),IF(P294&gt;=$W$7,$W$1,$V$1),IF(AND($N$2&gt;=$T$8,$N$2&lt;$U$8),IF(P294&gt;=$W$8,$W$1,$V$1),IF(AND($N$2&gt;=$T$9,$N$2&lt;$U$9),IF(P294&gt;=$W$9,$W$1,$V$1),""))))))))),"")</f>
        <v>FF</v>
      </c>
      <c r="M294" s="9" t="str">
        <f t="array" ref="M294">IF(E294&lt;&gt;"",IF(AND(E294&lt;&gt;"GR",E294&gt;=40,J294&gt;=30),_xlfn.IFS(Q294&gt;=$AG$2,$AD$19,Q294&gt;=$AG$3,$AC$19,Q294&gt;=$AG$4,$AB$19,Q294&gt;=$AG$5,$AA$19,Q294&gt;=$AG$6,$Z$19,Q294&gt;=$AG$7,$Y$19,Q294&gt;=$AG$8,$X$19,Q294&gt;=$AG$9,$V$19),L294),"")</f>
        <v>FF</v>
      </c>
      <c r="N294" s="9"/>
      <c r="O294" s="9"/>
      <c r="P294" s="9">
        <f t="shared" si="38"/>
        <v>0</v>
      </c>
      <c r="Q294" s="9">
        <f t="shared" si="39"/>
        <v>0</v>
      </c>
      <c r="R294" s="9">
        <f t="shared" si="40"/>
        <v>-3.2</v>
      </c>
    </row>
    <row r="295" spans="1:18" x14ac:dyDescent="0.25">
      <c r="A295" s="3" t="s">
        <v>8</v>
      </c>
      <c r="B295" s="3">
        <v>294</v>
      </c>
      <c r="C295" s="3" t="s">
        <v>34</v>
      </c>
      <c r="D295" s="3" t="s">
        <v>34</v>
      </c>
      <c r="E295" s="3" t="s">
        <v>34</v>
      </c>
      <c r="F295" s="22" t="str">
        <f t="shared" si="41"/>
        <v>GR</v>
      </c>
      <c r="G295" s="22">
        <f t="shared" si="42"/>
        <v>0</v>
      </c>
      <c r="H295" s="22">
        <f t="shared" si="43"/>
        <v>0</v>
      </c>
      <c r="I295" s="9">
        <f t="shared" si="44"/>
        <v>0</v>
      </c>
      <c r="J295" s="9">
        <f t="shared" si="36"/>
        <v>0</v>
      </c>
      <c r="K295" s="10">
        <f t="shared" si="37"/>
        <v>0</v>
      </c>
      <c r="L295" s="9" t="str">
        <f t="array" ref="L295">IF(D295&lt;&gt;"",IF(AND(H295&gt;=40,I295&gt;=30),IF(AND($N$2&gt;=$T$2,$N$2&lt;=$U$2),_xlfn.IFS(P295&gt;=$AD$2,$AD$1,P295&gt;=$AC$2,$AC$1,P295&gt;=$AB$2,$AB$1,P295&gt;=$AA$2,$AA$1,P295&gt;=$Z$2,$Z$1,P295&gt;=$Y$2,$Y$1,P295&gt;=$X$2,$X$1,P295&gt;=$W$2,$W$1,P295&lt;$W$2,$V$1),(IF(AND($N$2&gt;=$T$3,$N$2&lt;$U$3),_xlfn.IFS(P295&gt;=$AD$3,$AD$1,P295&gt;=$AC$3,$AC$1,P295&gt;=$AB$3,$AB$1,P295&gt;=$AA$3,$AA$1,P295&gt;=$Z$3,$Z$1,P295&gt;=$Y$3,$Y$1,P295&gt;=$X$3,$X$1,P295&gt;=$W$3,$W$1,P295&lt;$W$2,$V$1),(IF(AND($N$2&gt;=$T$4,$N$2&lt;$U$4),_xlfn.IFS(P295&gt;=$AD$4,$AD$1,P295&gt;=$AC$4,$AC$1,P295&gt;=$AB$4,$AB$1,P295&gt;=$AA$4,$AA$1,P295&gt;=$Z$4,$Z$1,P295&gt;=$Y$4,$Y$1,P295&gt;=$X$4,$X$1,P295&gt;=$W$4,$W$1,P295&lt;$W$2,$V$1),(IF(AND($N$2&gt;=$T$5,$N$2&lt;$U$5),_xlfn.IFS(P295&gt;=$AD$5,$AD$1,P295&gt;=$AC$5,$AC$1,P295&gt;=$AB$5,$AB$1,P295&gt;=$AA$5,$AA$1,P295&gt;=$Z$5,$Z$1,P295&gt;=$Y$5,$Y$1,P295&gt;=$X$5,$X$1,P295&gt;=$W$5,$W$1,P295&lt;$W$2,$V$1),(IF(AND($N$2&gt;=$T$6,$N$2&lt;$U$6),_xlfn.IFS(P295&gt;=$AD$6,$AD$1,P295&gt;=$AC$6,$AC$1,P295&gt;=$AB$6,$AB$1,P295&gt;=$AA$6,$AA$1,P295&gt;=$Z$6,$Z$1,P295&gt;=$Y$6,$Y$1,P295&gt;=$X$6,$X$1,P295&gt;=$W$6,$W$1,P295&lt;$W$2,$V$1),(IF(AND($N$2&gt;=$T$7,$N$2&lt;$U$7),_xlfn.IFS(P295&gt;=$AD$7,$AD$1,P295&gt;=$AC$7,$AC$1,P295&gt;=$AB$7,$AB$1,P295&gt;=$AA$7,$AA$1,P295&gt;=$Z$7,$Z$1,P295&gt;=$Y$7,$Y$1,P295&gt;=$X$7,$X$1,P295&gt;=$W$7,$W$1,P295&lt;$W$2,$V$1),(IF(AND($N$2&gt;=$T$8,$N$2&lt;$U$8),_xlfn.IFS(P295&gt;=$AD$8,$AD$1,P295&gt;=$AC$8,$AC$1,P295&gt;=$AB$8,$AB$1,P295&gt;=$AA$8,$AA$1,P295&gt;=$Z$8,$Z$1,P295&gt;=$Y$8,$Y$1,P295&gt;=$X$8,$X$1,P295&gt;=$W$8,$W$1,P295&lt;$W$2,$V$1),(IF(AND($N$2&gt;=$T$9,$N$2&lt;$U$9),_xlfn.IFS(P295&gt;=$AD$9,$AD$1,P295&gt;=$AC$9,$AC$1,P295&gt;=$AB$9,$AB$1,P295&gt;=$AA$9,$AA$1,P295&gt;=$Z$9,$Z$1,P295&gt;=$Y$9,$Y$1,P295&gt;=$X$9,$X$1,P295&gt;=$W$9,$W$1),$W$1))))))))))))))),IF(AND($N$2&gt;=$T$2,$N$2&lt;=$U$2),IF(P295&gt;=$W$2,$W$1,$V$1),IF(AND($N$2&gt;=$T$3,$N$2&lt;$U$3),IF(P295&gt;=$W$3,$W$1,$V$1),IF(AND($N$2&gt;=$T$4,$N$2&lt;$U$4),IF(P295&gt;=$W$4,$W$1,$V$1),IF(AND($N$2&gt;=$T$5,$N$2&lt;$U$5),IF(P295&gt;=$W$5,$W$1,$V$1),IF(AND($N$2&gt;=$T$6,$N$2&lt;$U$6),IF(P295&gt;=$W$6,$W$1,$V$1),IF(AND($N$2&gt;=$T$7,$N$2&lt;$U$7),IF(P295&gt;=$W$7,$W$1,$V$1),IF(AND($N$2&gt;=$T$8,$N$2&lt;$U$8),IF(P295&gt;=$W$8,$W$1,$V$1),IF(AND($N$2&gt;=$T$9,$N$2&lt;$U$9),IF(P295&gt;=$W$9,$W$1,$V$1),""))))))))),"")</f>
        <v>FF</v>
      </c>
      <c r="M295" s="9" t="str">
        <f t="array" ref="M295">IF(E295&lt;&gt;"",IF(AND(E295&lt;&gt;"GR",E295&gt;=40,J295&gt;=30),_xlfn.IFS(Q295&gt;=$AG$2,$AD$19,Q295&gt;=$AG$3,$AC$19,Q295&gt;=$AG$4,$AB$19,Q295&gt;=$AG$5,$AA$19,Q295&gt;=$AG$6,$Z$19,Q295&gt;=$AG$7,$Y$19,Q295&gt;=$AG$8,$X$19,Q295&gt;=$AG$9,$V$19),L295),"")</f>
        <v>FF</v>
      </c>
      <c r="N295" s="9"/>
      <c r="O295" s="9"/>
      <c r="P295" s="9">
        <f t="shared" si="38"/>
        <v>0</v>
      </c>
      <c r="Q295" s="9">
        <f t="shared" si="39"/>
        <v>0</v>
      </c>
      <c r="R295" s="9">
        <f t="shared" si="40"/>
        <v>-3.2</v>
      </c>
    </row>
    <row r="296" spans="1:18" x14ac:dyDescent="0.25">
      <c r="A296" s="3" t="s">
        <v>8</v>
      </c>
      <c r="B296" s="3">
        <v>295</v>
      </c>
      <c r="C296" s="3" t="s">
        <v>34</v>
      </c>
      <c r="D296" s="3" t="s">
        <v>34</v>
      </c>
      <c r="E296" s="3" t="s">
        <v>34</v>
      </c>
      <c r="F296" s="22" t="str">
        <f t="shared" si="41"/>
        <v>GR</v>
      </c>
      <c r="G296" s="22">
        <f t="shared" si="42"/>
        <v>0</v>
      </c>
      <c r="H296" s="22">
        <f t="shared" si="43"/>
        <v>0</v>
      </c>
      <c r="I296" s="9">
        <f t="shared" si="44"/>
        <v>0</v>
      </c>
      <c r="J296" s="9">
        <f t="shared" si="36"/>
        <v>0</v>
      </c>
      <c r="K296" s="10">
        <f t="shared" si="37"/>
        <v>0</v>
      </c>
      <c r="L296" s="9" t="str">
        <f t="array" ref="L296">IF(D296&lt;&gt;"",IF(AND(H296&gt;=40,I296&gt;=30),IF(AND($N$2&gt;=$T$2,$N$2&lt;=$U$2),_xlfn.IFS(P296&gt;=$AD$2,$AD$1,P296&gt;=$AC$2,$AC$1,P296&gt;=$AB$2,$AB$1,P296&gt;=$AA$2,$AA$1,P296&gt;=$Z$2,$Z$1,P296&gt;=$Y$2,$Y$1,P296&gt;=$X$2,$X$1,P296&gt;=$W$2,$W$1,P296&lt;$W$2,$V$1),(IF(AND($N$2&gt;=$T$3,$N$2&lt;$U$3),_xlfn.IFS(P296&gt;=$AD$3,$AD$1,P296&gt;=$AC$3,$AC$1,P296&gt;=$AB$3,$AB$1,P296&gt;=$AA$3,$AA$1,P296&gt;=$Z$3,$Z$1,P296&gt;=$Y$3,$Y$1,P296&gt;=$X$3,$X$1,P296&gt;=$W$3,$W$1,P296&lt;$W$2,$V$1),(IF(AND($N$2&gt;=$T$4,$N$2&lt;$U$4),_xlfn.IFS(P296&gt;=$AD$4,$AD$1,P296&gt;=$AC$4,$AC$1,P296&gt;=$AB$4,$AB$1,P296&gt;=$AA$4,$AA$1,P296&gt;=$Z$4,$Z$1,P296&gt;=$Y$4,$Y$1,P296&gt;=$X$4,$X$1,P296&gt;=$W$4,$W$1,P296&lt;$W$2,$V$1),(IF(AND($N$2&gt;=$T$5,$N$2&lt;$U$5),_xlfn.IFS(P296&gt;=$AD$5,$AD$1,P296&gt;=$AC$5,$AC$1,P296&gt;=$AB$5,$AB$1,P296&gt;=$AA$5,$AA$1,P296&gt;=$Z$5,$Z$1,P296&gt;=$Y$5,$Y$1,P296&gt;=$X$5,$X$1,P296&gt;=$W$5,$W$1,P296&lt;$W$2,$V$1),(IF(AND($N$2&gt;=$T$6,$N$2&lt;$U$6),_xlfn.IFS(P296&gt;=$AD$6,$AD$1,P296&gt;=$AC$6,$AC$1,P296&gt;=$AB$6,$AB$1,P296&gt;=$AA$6,$AA$1,P296&gt;=$Z$6,$Z$1,P296&gt;=$Y$6,$Y$1,P296&gt;=$X$6,$X$1,P296&gt;=$W$6,$W$1,P296&lt;$W$2,$V$1),(IF(AND($N$2&gt;=$T$7,$N$2&lt;$U$7),_xlfn.IFS(P296&gt;=$AD$7,$AD$1,P296&gt;=$AC$7,$AC$1,P296&gt;=$AB$7,$AB$1,P296&gt;=$AA$7,$AA$1,P296&gt;=$Z$7,$Z$1,P296&gt;=$Y$7,$Y$1,P296&gt;=$X$7,$X$1,P296&gt;=$W$7,$W$1,P296&lt;$W$2,$V$1),(IF(AND($N$2&gt;=$T$8,$N$2&lt;$U$8),_xlfn.IFS(P296&gt;=$AD$8,$AD$1,P296&gt;=$AC$8,$AC$1,P296&gt;=$AB$8,$AB$1,P296&gt;=$AA$8,$AA$1,P296&gt;=$Z$8,$Z$1,P296&gt;=$Y$8,$Y$1,P296&gt;=$X$8,$X$1,P296&gt;=$W$8,$W$1,P296&lt;$W$2,$V$1),(IF(AND($N$2&gt;=$T$9,$N$2&lt;$U$9),_xlfn.IFS(P296&gt;=$AD$9,$AD$1,P296&gt;=$AC$9,$AC$1,P296&gt;=$AB$9,$AB$1,P296&gt;=$AA$9,$AA$1,P296&gt;=$Z$9,$Z$1,P296&gt;=$Y$9,$Y$1,P296&gt;=$X$9,$X$1,P296&gt;=$W$9,$W$1),$W$1))))))))))))))),IF(AND($N$2&gt;=$T$2,$N$2&lt;=$U$2),IF(P296&gt;=$W$2,$W$1,$V$1),IF(AND($N$2&gt;=$T$3,$N$2&lt;$U$3),IF(P296&gt;=$W$3,$W$1,$V$1),IF(AND($N$2&gt;=$T$4,$N$2&lt;$U$4),IF(P296&gt;=$W$4,$W$1,$V$1),IF(AND($N$2&gt;=$T$5,$N$2&lt;$U$5),IF(P296&gt;=$W$5,$W$1,$V$1),IF(AND($N$2&gt;=$T$6,$N$2&lt;$U$6),IF(P296&gt;=$W$6,$W$1,$V$1),IF(AND($N$2&gt;=$T$7,$N$2&lt;$U$7),IF(P296&gt;=$W$7,$W$1,$V$1),IF(AND($N$2&gt;=$T$8,$N$2&lt;$U$8),IF(P296&gt;=$W$8,$W$1,$V$1),IF(AND($N$2&gt;=$T$9,$N$2&lt;$U$9),IF(P296&gt;=$W$9,$W$1,$V$1),""))))))))),"")</f>
        <v>FF</v>
      </c>
      <c r="M296" s="9" t="str">
        <f t="array" ref="M296">IF(E296&lt;&gt;"",IF(AND(E296&lt;&gt;"GR",E296&gt;=40,J296&gt;=30),_xlfn.IFS(Q296&gt;=$AG$2,$AD$19,Q296&gt;=$AG$3,$AC$19,Q296&gt;=$AG$4,$AB$19,Q296&gt;=$AG$5,$AA$19,Q296&gt;=$AG$6,$Z$19,Q296&gt;=$AG$7,$Y$19,Q296&gt;=$AG$8,$X$19,Q296&gt;=$AG$9,$V$19),L296),"")</f>
        <v>FF</v>
      </c>
      <c r="N296" s="9"/>
      <c r="O296" s="9"/>
      <c r="P296" s="9">
        <f t="shared" si="38"/>
        <v>0</v>
      </c>
      <c r="Q296" s="9">
        <f t="shared" si="39"/>
        <v>0</v>
      </c>
      <c r="R296" s="9">
        <f t="shared" si="40"/>
        <v>-3.2</v>
      </c>
    </row>
    <row r="297" spans="1:18" x14ac:dyDescent="0.25">
      <c r="A297" s="3" t="s">
        <v>8</v>
      </c>
      <c r="B297" s="3">
        <v>296</v>
      </c>
      <c r="C297" s="3" t="s">
        <v>34</v>
      </c>
      <c r="D297" s="3" t="s">
        <v>34</v>
      </c>
      <c r="E297" s="3" t="s">
        <v>34</v>
      </c>
      <c r="F297" s="22" t="str">
        <f t="shared" si="41"/>
        <v>GR</v>
      </c>
      <c r="G297" s="22">
        <f t="shared" si="42"/>
        <v>0</v>
      </c>
      <c r="H297" s="22">
        <f t="shared" si="43"/>
        <v>0</v>
      </c>
      <c r="I297" s="9">
        <f t="shared" si="44"/>
        <v>0</v>
      </c>
      <c r="J297" s="9">
        <f t="shared" si="36"/>
        <v>0</v>
      </c>
      <c r="K297" s="10">
        <f t="shared" si="37"/>
        <v>0</v>
      </c>
      <c r="L297" s="9" t="str">
        <f t="array" ref="L297">IF(D297&lt;&gt;"",IF(AND(H297&gt;=40,I297&gt;=30),IF(AND($N$2&gt;=$T$2,$N$2&lt;=$U$2),_xlfn.IFS(P297&gt;=$AD$2,$AD$1,P297&gt;=$AC$2,$AC$1,P297&gt;=$AB$2,$AB$1,P297&gt;=$AA$2,$AA$1,P297&gt;=$Z$2,$Z$1,P297&gt;=$Y$2,$Y$1,P297&gt;=$X$2,$X$1,P297&gt;=$W$2,$W$1,P297&lt;$W$2,$V$1),(IF(AND($N$2&gt;=$T$3,$N$2&lt;$U$3),_xlfn.IFS(P297&gt;=$AD$3,$AD$1,P297&gt;=$AC$3,$AC$1,P297&gt;=$AB$3,$AB$1,P297&gt;=$AA$3,$AA$1,P297&gt;=$Z$3,$Z$1,P297&gt;=$Y$3,$Y$1,P297&gt;=$X$3,$X$1,P297&gt;=$W$3,$W$1,P297&lt;$W$2,$V$1),(IF(AND($N$2&gt;=$T$4,$N$2&lt;$U$4),_xlfn.IFS(P297&gt;=$AD$4,$AD$1,P297&gt;=$AC$4,$AC$1,P297&gt;=$AB$4,$AB$1,P297&gt;=$AA$4,$AA$1,P297&gt;=$Z$4,$Z$1,P297&gt;=$Y$4,$Y$1,P297&gt;=$X$4,$X$1,P297&gt;=$W$4,$W$1,P297&lt;$W$2,$V$1),(IF(AND($N$2&gt;=$T$5,$N$2&lt;$U$5),_xlfn.IFS(P297&gt;=$AD$5,$AD$1,P297&gt;=$AC$5,$AC$1,P297&gt;=$AB$5,$AB$1,P297&gt;=$AA$5,$AA$1,P297&gt;=$Z$5,$Z$1,P297&gt;=$Y$5,$Y$1,P297&gt;=$X$5,$X$1,P297&gt;=$W$5,$W$1,P297&lt;$W$2,$V$1),(IF(AND($N$2&gt;=$T$6,$N$2&lt;$U$6),_xlfn.IFS(P297&gt;=$AD$6,$AD$1,P297&gt;=$AC$6,$AC$1,P297&gt;=$AB$6,$AB$1,P297&gt;=$AA$6,$AA$1,P297&gt;=$Z$6,$Z$1,P297&gt;=$Y$6,$Y$1,P297&gt;=$X$6,$X$1,P297&gt;=$W$6,$W$1,P297&lt;$W$2,$V$1),(IF(AND($N$2&gt;=$T$7,$N$2&lt;$U$7),_xlfn.IFS(P297&gt;=$AD$7,$AD$1,P297&gt;=$AC$7,$AC$1,P297&gt;=$AB$7,$AB$1,P297&gt;=$AA$7,$AA$1,P297&gt;=$Z$7,$Z$1,P297&gt;=$Y$7,$Y$1,P297&gt;=$X$7,$X$1,P297&gt;=$W$7,$W$1,P297&lt;$W$2,$V$1),(IF(AND($N$2&gt;=$T$8,$N$2&lt;$U$8),_xlfn.IFS(P297&gt;=$AD$8,$AD$1,P297&gt;=$AC$8,$AC$1,P297&gt;=$AB$8,$AB$1,P297&gt;=$AA$8,$AA$1,P297&gt;=$Z$8,$Z$1,P297&gt;=$Y$8,$Y$1,P297&gt;=$X$8,$X$1,P297&gt;=$W$8,$W$1,P297&lt;$W$2,$V$1),(IF(AND($N$2&gt;=$T$9,$N$2&lt;$U$9),_xlfn.IFS(P297&gt;=$AD$9,$AD$1,P297&gt;=$AC$9,$AC$1,P297&gt;=$AB$9,$AB$1,P297&gt;=$AA$9,$AA$1,P297&gt;=$Z$9,$Z$1,P297&gt;=$Y$9,$Y$1,P297&gt;=$X$9,$X$1,P297&gt;=$W$9,$W$1),$W$1))))))))))))))),IF(AND($N$2&gt;=$T$2,$N$2&lt;=$U$2),IF(P297&gt;=$W$2,$W$1,$V$1),IF(AND($N$2&gt;=$T$3,$N$2&lt;$U$3),IF(P297&gt;=$W$3,$W$1,$V$1),IF(AND($N$2&gt;=$T$4,$N$2&lt;$U$4),IF(P297&gt;=$W$4,$W$1,$V$1),IF(AND($N$2&gt;=$T$5,$N$2&lt;$U$5),IF(P297&gt;=$W$5,$W$1,$V$1),IF(AND($N$2&gt;=$T$6,$N$2&lt;$U$6),IF(P297&gt;=$W$6,$W$1,$V$1),IF(AND($N$2&gt;=$T$7,$N$2&lt;$U$7),IF(P297&gt;=$W$7,$W$1,$V$1),IF(AND($N$2&gt;=$T$8,$N$2&lt;$U$8),IF(P297&gt;=$W$8,$W$1,$V$1),IF(AND($N$2&gt;=$T$9,$N$2&lt;$U$9),IF(P297&gt;=$W$9,$W$1,$V$1),""))))))))),"")</f>
        <v>FF</v>
      </c>
      <c r="M297" s="9" t="str">
        <f t="array" ref="M297">IF(E297&lt;&gt;"",IF(AND(E297&lt;&gt;"GR",E297&gt;=40,J297&gt;=30),_xlfn.IFS(Q297&gt;=$AG$2,$AD$19,Q297&gt;=$AG$3,$AC$19,Q297&gt;=$AG$4,$AB$19,Q297&gt;=$AG$5,$AA$19,Q297&gt;=$AG$6,$Z$19,Q297&gt;=$AG$7,$Y$19,Q297&gt;=$AG$8,$X$19,Q297&gt;=$AG$9,$V$19),L297),"")</f>
        <v>FF</v>
      </c>
      <c r="N297" s="9"/>
      <c r="O297" s="9"/>
      <c r="P297" s="9">
        <f t="shared" si="38"/>
        <v>0</v>
      </c>
      <c r="Q297" s="9">
        <f t="shared" si="39"/>
        <v>0</v>
      </c>
      <c r="R297" s="9">
        <f t="shared" si="40"/>
        <v>-3.2</v>
      </c>
    </row>
    <row r="298" spans="1:18" x14ac:dyDescent="0.25">
      <c r="A298" s="3" t="s">
        <v>8</v>
      </c>
      <c r="B298" s="3">
        <v>297</v>
      </c>
      <c r="C298" s="3" t="s">
        <v>34</v>
      </c>
      <c r="D298" s="3" t="s">
        <v>34</v>
      </c>
      <c r="E298" s="3" t="s">
        <v>34</v>
      </c>
      <c r="F298" s="22" t="str">
        <f t="shared" si="41"/>
        <v>GR</v>
      </c>
      <c r="G298" s="22">
        <f t="shared" si="42"/>
        <v>0</v>
      </c>
      <c r="H298" s="22">
        <f t="shared" si="43"/>
        <v>0</v>
      </c>
      <c r="I298" s="9">
        <f t="shared" si="44"/>
        <v>0</v>
      </c>
      <c r="J298" s="9">
        <f t="shared" si="36"/>
        <v>0</v>
      </c>
      <c r="K298" s="10">
        <f t="shared" si="37"/>
        <v>0</v>
      </c>
      <c r="L298" s="9" t="str">
        <f t="array" ref="L298">IF(D298&lt;&gt;"",IF(AND(H298&gt;=40,I298&gt;=30),IF(AND($N$2&gt;=$T$2,$N$2&lt;=$U$2),_xlfn.IFS(P298&gt;=$AD$2,$AD$1,P298&gt;=$AC$2,$AC$1,P298&gt;=$AB$2,$AB$1,P298&gt;=$AA$2,$AA$1,P298&gt;=$Z$2,$Z$1,P298&gt;=$Y$2,$Y$1,P298&gt;=$X$2,$X$1,P298&gt;=$W$2,$W$1,P298&lt;$W$2,$V$1),(IF(AND($N$2&gt;=$T$3,$N$2&lt;$U$3),_xlfn.IFS(P298&gt;=$AD$3,$AD$1,P298&gt;=$AC$3,$AC$1,P298&gt;=$AB$3,$AB$1,P298&gt;=$AA$3,$AA$1,P298&gt;=$Z$3,$Z$1,P298&gt;=$Y$3,$Y$1,P298&gt;=$X$3,$X$1,P298&gt;=$W$3,$W$1,P298&lt;$W$2,$V$1),(IF(AND($N$2&gt;=$T$4,$N$2&lt;$U$4),_xlfn.IFS(P298&gt;=$AD$4,$AD$1,P298&gt;=$AC$4,$AC$1,P298&gt;=$AB$4,$AB$1,P298&gt;=$AA$4,$AA$1,P298&gt;=$Z$4,$Z$1,P298&gt;=$Y$4,$Y$1,P298&gt;=$X$4,$X$1,P298&gt;=$W$4,$W$1,P298&lt;$W$2,$V$1),(IF(AND($N$2&gt;=$T$5,$N$2&lt;$U$5),_xlfn.IFS(P298&gt;=$AD$5,$AD$1,P298&gt;=$AC$5,$AC$1,P298&gt;=$AB$5,$AB$1,P298&gt;=$AA$5,$AA$1,P298&gt;=$Z$5,$Z$1,P298&gt;=$Y$5,$Y$1,P298&gt;=$X$5,$X$1,P298&gt;=$W$5,$W$1,P298&lt;$W$2,$V$1),(IF(AND($N$2&gt;=$T$6,$N$2&lt;$U$6),_xlfn.IFS(P298&gt;=$AD$6,$AD$1,P298&gt;=$AC$6,$AC$1,P298&gt;=$AB$6,$AB$1,P298&gt;=$AA$6,$AA$1,P298&gt;=$Z$6,$Z$1,P298&gt;=$Y$6,$Y$1,P298&gt;=$X$6,$X$1,P298&gt;=$W$6,$W$1,P298&lt;$W$2,$V$1),(IF(AND($N$2&gt;=$T$7,$N$2&lt;$U$7),_xlfn.IFS(P298&gt;=$AD$7,$AD$1,P298&gt;=$AC$7,$AC$1,P298&gt;=$AB$7,$AB$1,P298&gt;=$AA$7,$AA$1,P298&gt;=$Z$7,$Z$1,P298&gt;=$Y$7,$Y$1,P298&gt;=$X$7,$X$1,P298&gt;=$W$7,$W$1,P298&lt;$W$2,$V$1),(IF(AND($N$2&gt;=$T$8,$N$2&lt;$U$8),_xlfn.IFS(P298&gt;=$AD$8,$AD$1,P298&gt;=$AC$8,$AC$1,P298&gt;=$AB$8,$AB$1,P298&gt;=$AA$8,$AA$1,P298&gt;=$Z$8,$Z$1,P298&gt;=$Y$8,$Y$1,P298&gt;=$X$8,$X$1,P298&gt;=$W$8,$W$1,P298&lt;$W$2,$V$1),(IF(AND($N$2&gt;=$T$9,$N$2&lt;$U$9),_xlfn.IFS(P298&gt;=$AD$9,$AD$1,P298&gt;=$AC$9,$AC$1,P298&gt;=$AB$9,$AB$1,P298&gt;=$AA$9,$AA$1,P298&gt;=$Z$9,$Z$1,P298&gt;=$Y$9,$Y$1,P298&gt;=$X$9,$X$1,P298&gt;=$W$9,$W$1),$W$1))))))))))))))),IF(AND($N$2&gt;=$T$2,$N$2&lt;=$U$2),IF(P298&gt;=$W$2,$W$1,$V$1),IF(AND($N$2&gt;=$T$3,$N$2&lt;$U$3),IF(P298&gt;=$W$3,$W$1,$V$1),IF(AND($N$2&gt;=$T$4,$N$2&lt;$U$4),IF(P298&gt;=$W$4,$W$1,$V$1),IF(AND($N$2&gt;=$T$5,$N$2&lt;$U$5),IF(P298&gt;=$W$5,$W$1,$V$1),IF(AND($N$2&gt;=$T$6,$N$2&lt;$U$6),IF(P298&gt;=$W$6,$W$1,$V$1),IF(AND($N$2&gt;=$T$7,$N$2&lt;$U$7),IF(P298&gt;=$W$7,$W$1,$V$1),IF(AND($N$2&gt;=$T$8,$N$2&lt;$U$8),IF(P298&gt;=$W$8,$W$1,$V$1),IF(AND($N$2&gt;=$T$9,$N$2&lt;$U$9),IF(P298&gt;=$W$9,$W$1,$V$1),""))))))))),"")</f>
        <v>FF</v>
      </c>
      <c r="M298" s="9" t="str">
        <f t="array" ref="M298">IF(E298&lt;&gt;"",IF(AND(E298&lt;&gt;"GR",E298&gt;=40,J298&gt;=30),_xlfn.IFS(Q298&gt;=$AG$2,$AD$19,Q298&gt;=$AG$3,$AC$19,Q298&gt;=$AG$4,$AB$19,Q298&gt;=$AG$5,$AA$19,Q298&gt;=$AG$6,$Z$19,Q298&gt;=$AG$7,$Y$19,Q298&gt;=$AG$8,$X$19,Q298&gt;=$AG$9,$V$19),L298),"")</f>
        <v>FF</v>
      </c>
      <c r="N298" s="9"/>
      <c r="O298" s="9"/>
      <c r="P298" s="9">
        <f t="shared" si="38"/>
        <v>0</v>
      </c>
      <c r="Q298" s="9">
        <f t="shared" si="39"/>
        <v>0</v>
      </c>
      <c r="R298" s="9">
        <f t="shared" si="40"/>
        <v>-3.2</v>
      </c>
    </row>
    <row r="299" spans="1:18" x14ac:dyDescent="0.25">
      <c r="A299" s="3" t="s">
        <v>8</v>
      </c>
      <c r="B299" s="3">
        <v>298</v>
      </c>
      <c r="C299" s="3" t="s">
        <v>34</v>
      </c>
      <c r="D299" s="3" t="s">
        <v>34</v>
      </c>
      <c r="E299" s="3" t="s">
        <v>34</v>
      </c>
      <c r="F299" s="22" t="str">
        <f t="shared" si="41"/>
        <v>GR</v>
      </c>
      <c r="G299" s="22">
        <f t="shared" si="42"/>
        <v>0</v>
      </c>
      <c r="H299" s="22">
        <f t="shared" si="43"/>
        <v>0</v>
      </c>
      <c r="I299" s="9">
        <f t="shared" si="44"/>
        <v>0</v>
      </c>
      <c r="J299" s="9">
        <f t="shared" si="36"/>
        <v>0</v>
      </c>
      <c r="K299" s="10">
        <f t="shared" si="37"/>
        <v>0</v>
      </c>
      <c r="L299" s="9" t="str">
        <f t="array" ref="L299">IF(D299&lt;&gt;"",IF(AND(H299&gt;=40,I299&gt;=30),IF(AND($N$2&gt;=$T$2,$N$2&lt;=$U$2),_xlfn.IFS(P299&gt;=$AD$2,$AD$1,P299&gt;=$AC$2,$AC$1,P299&gt;=$AB$2,$AB$1,P299&gt;=$AA$2,$AA$1,P299&gt;=$Z$2,$Z$1,P299&gt;=$Y$2,$Y$1,P299&gt;=$X$2,$X$1,P299&gt;=$W$2,$W$1,P299&lt;$W$2,$V$1),(IF(AND($N$2&gt;=$T$3,$N$2&lt;$U$3),_xlfn.IFS(P299&gt;=$AD$3,$AD$1,P299&gt;=$AC$3,$AC$1,P299&gt;=$AB$3,$AB$1,P299&gt;=$AA$3,$AA$1,P299&gt;=$Z$3,$Z$1,P299&gt;=$Y$3,$Y$1,P299&gt;=$X$3,$X$1,P299&gt;=$W$3,$W$1,P299&lt;$W$2,$V$1),(IF(AND($N$2&gt;=$T$4,$N$2&lt;$U$4),_xlfn.IFS(P299&gt;=$AD$4,$AD$1,P299&gt;=$AC$4,$AC$1,P299&gt;=$AB$4,$AB$1,P299&gt;=$AA$4,$AA$1,P299&gt;=$Z$4,$Z$1,P299&gt;=$Y$4,$Y$1,P299&gt;=$X$4,$X$1,P299&gt;=$W$4,$W$1,P299&lt;$W$2,$V$1),(IF(AND($N$2&gt;=$T$5,$N$2&lt;$U$5),_xlfn.IFS(P299&gt;=$AD$5,$AD$1,P299&gt;=$AC$5,$AC$1,P299&gt;=$AB$5,$AB$1,P299&gt;=$AA$5,$AA$1,P299&gt;=$Z$5,$Z$1,P299&gt;=$Y$5,$Y$1,P299&gt;=$X$5,$X$1,P299&gt;=$W$5,$W$1,P299&lt;$W$2,$V$1),(IF(AND($N$2&gt;=$T$6,$N$2&lt;$U$6),_xlfn.IFS(P299&gt;=$AD$6,$AD$1,P299&gt;=$AC$6,$AC$1,P299&gt;=$AB$6,$AB$1,P299&gt;=$AA$6,$AA$1,P299&gt;=$Z$6,$Z$1,P299&gt;=$Y$6,$Y$1,P299&gt;=$X$6,$X$1,P299&gt;=$W$6,$W$1,P299&lt;$W$2,$V$1),(IF(AND($N$2&gt;=$T$7,$N$2&lt;$U$7),_xlfn.IFS(P299&gt;=$AD$7,$AD$1,P299&gt;=$AC$7,$AC$1,P299&gt;=$AB$7,$AB$1,P299&gt;=$AA$7,$AA$1,P299&gt;=$Z$7,$Z$1,P299&gt;=$Y$7,$Y$1,P299&gt;=$X$7,$X$1,P299&gt;=$W$7,$W$1,P299&lt;$W$2,$V$1),(IF(AND($N$2&gt;=$T$8,$N$2&lt;$U$8),_xlfn.IFS(P299&gt;=$AD$8,$AD$1,P299&gt;=$AC$8,$AC$1,P299&gt;=$AB$8,$AB$1,P299&gt;=$AA$8,$AA$1,P299&gt;=$Z$8,$Z$1,P299&gt;=$Y$8,$Y$1,P299&gt;=$X$8,$X$1,P299&gt;=$W$8,$W$1,P299&lt;$W$2,$V$1),(IF(AND($N$2&gt;=$T$9,$N$2&lt;$U$9),_xlfn.IFS(P299&gt;=$AD$9,$AD$1,P299&gt;=$AC$9,$AC$1,P299&gt;=$AB$9,$AB$1,P299&gt;=$AA$9,$AA$1,P299&gt;=$Z$9,$Z$1,P299&gt;=$Y$9,$Y$1,P299&gt;=$X$9,$X$1,P299&gt;=$W$9,$W$1),$W$1))))))))))))))),IF(AND($N$2&gt;=$T$2,$N$2&lt;=$U$2),IF(P299&gt;=$W$2,$W$1,$V$1),IF(AND($N$2&gt;=$T$3,$N$2&lt;$U$3),IF(P299&gt;=$W$3,$W$1,$V$1),IF(AND($N$2&gt;=$T$4,$N$2&lt;$U$4),IF(P299&gt;=$W$4,$W$1,$V$1),IF(AND($N$2&gt;=$T$5,$N$2&lt;$U$5),IF(P299&gt;=$W$5,$W$1,$V$1),IF(AND($N$2&gt;=$T$6,$N$2&lt;$U$6),IF(P299&gt;=$W$6,$W$1,$V$1),IF(AND($N$2&gt;=$T$7,$N$2&lt;$U$7),IF(P299&gt;=$W$7,$W$1,$V$1),IF(AND($N$2&gt;=$T$8,$N$2&lt;$U$8),IF(P299&gt;=$W$8,$W$1,$V$1),IF(AND($N$2&gt;=$T$9,$N$2&lt;$U$9),IF(P299&gt;=$W$9,$W$1,$V$1),""))))))))),"")</f>
        <v>FF</v>
      </c>
      <c r="M299" s="9" t="str">
        <f t="array" ref="M299">IF(E299&lt;&gt;"",IF(AND(E299&lt;&gt;"GR",E299&gt;=40,J299&gt;=30),_xlfn.IFS(Q299&gt;=$AG$2,$AD$19,Q299&gt;=$AG$3,$AC$19,Q299&gt;=$AG$4,$AB$19,Q299&gt;=$AG$5,$AA$19,Q299&gt;=$AG$6,$Z$19,Q299&gt;=$AG$7,$Y$19,Q299&gt;=$AG$8,$X$19,Q299&gt;=$AG$9,$V$19),L299),"")</f>
        <v>FF</v>
      </c>
      <c r="N299" s="9"/>
      <c r="O299" s="9"/>
      <c r="P299" s="9">
        <f t="shared" si="38"/>
        <v>0</v>
      </c>
      <c r="Q299" s="9">
        <f t="shared" si="39"/>
        <v>0</v>
      </c>
      <c r="R299" s="9">
        <f t="shared" si="40"/>
        <v>-3.2</v>
      </c>
    </row>
    <row r="300" spans="1:18" x14ac:dyDescent="0.25">
      <c r="A300" s="3" t="s">
        <v>8</v>
      </c>
      <c r="B300" s="3">
        <v>299</v>
      </c>
      <c r="C300" s="3" t="s">
        <v>34</v>
      </c>
      <c r="D300" s="3" t="s">
        <v>34</v>
      </c>
      <c r="E300" s="3" t="s">
        <v>34</v>
      </c>
      <c r="F300" s="22" t="str">
        <f t="shared" si="41"/>
        <v>GR</v>
      </c>
      <c r="G300" s="22">
        <f t="shared" si="42"/>
        <v>0</v>
      </c>
      <c r="H300" s="22">
        <f t="shared" si="43"/>
        <v>0</v>
      </c>
      <c r="I300" s="9">
        <f t="shared" si="44"/>
        <v>0</v>
      </c>
      <c r="J300" s="9">
        <f t="shared" si="36"/>
        <v>0</v>
      </c>
      <c r="K300" s="10">
        <f t="shared" si="37"/>
        <v>0</v>
      </c>
      <c r="L300" s="9" t="str">
        <f t="array" ref="L300">IF(D300&lt;&gt;"",IF(AND(H300&gt;=40,I300&gt;=30),IF(AND($N$2&gt;=$T$2,$N$2&lt;=$U$2),_xlfn.IFS(P300&gt;=$AD$2,$AD$1,P300&gt;=$AC$2,$AC$1,P300&gt;=$AB$2,$AB$1,P300&gt;=$AA$2,$AA$1,P300&gt;=$Z$2,$Z$1,P300&gt;=$Y$2,$Y$1,P300&gt;=$X$2,$X$1,P300&gt;=$W$2,$W$1,P300&lt;$W$2,$V$1),(IF(AND($N$2&gt;=$T$3,$N$2&lt;$U$3),_xlfn.IFS(P300&gt;=$AD$3,$AD$1,P300&gt;=$AC$3,$AC$1,P300&gt;=$AB$3,$AB$1,P300&gt;=$AA$3,$AA$1,P300&gt;=$Z$3,$Z$1,P300&gt;=$Y$3,$Y$1,P300&gt;=$X$3,$X$1,P300&gt;=$W$3,$W$1,P300&lt;$W$2,$V$1),(IF(AND($N$2&gt;=$T$4,$N$2&lt;$U$4),_xlfn.IFS(P300&gt;=$AD$4,$AD$1,P300&gt;=$AC$4,$AC$1,P300&gt;=$AB$4,$AB$1,P300&gt;=$AA$4,$AA$1,P300&gt;=$Z$4,$Z$1,P300&gt;=$Y$4,$Y$1,P300&gt;=$X$4,$X$1,P300&gt;=$W$4,$W$1,P300&lt;$W$2,$V$1),(IF(AND($N$2&gt;=$T$5,$N$2&lt;$U$5),_xlfn.IFS(P300&gt;=$AD$5,$AD$1,P300&gt;=$AC$5,$AC$1,P300&gt;=$AB$5,$AB$1,P300&gt;=$AA$5,$AA$1,P300&gt;=$Z$5,$Z$1,P300&gt;=$Y$5,$Y$1,P300&gt;=$X$5,$X$1,P300&gt;=$W$5,$W$1,P300&lt;$W$2,$V$1),(IF(AND($N$2&gt;=$T$6,$N$2&lt;$U$6),_xlfn.IFS(P300&gt;=$AD$6,$AD$1,P300&gt;=$AC$6,$AC$1,P300&gt;=$AB$6,$AB$1,P300&gt;=$AA$6,$AA$1,P300&gt;=$Z$6,$Z$1,P300&gt;=$Y$6,$Y$1,P300&gt;=$X$6,$X$1,P300&gt;=$W$6,$W$1,P300&lt;$W$2,$V$1),(IF(AND($N$2&gt;=$T$7,$N$2&lt;$U$7),_xlfn.IFS(P300&gt;=$AD$7,$AD$1,P300&gt;=$AC$7,$AC$1,P300&gt;=$AB$7,$AB$1,P300&gt;=$AA$7,$AA$1,P300&gt;=$Z$7,$Z$1,P300&gt;=$Y$7,$Y$1,P300&gt;=$X$7,$X$1,P300&gt;=$W$7,$W$1,P300&lt;$W$2,$V$1),(IF(AND($N$2&gt;=$T$8,$N$2&lt;$U$8),_xlfn.IFS(P300&gt;=$AD$8,$AD$1,P300&gt;=$AC$8,$AC$1,P300&gt;=$AB$8,$AB$1,P300&gt;=$AA$8,$AA$1,P300&gt;=$Z$8,$Z$1,P300&gt;=$Y$8,$Y$1,P300&gt;=$X$8,$X$1,P300&gt;=$W$8,$W$1,P300&lt;$W$2,$V$1),(IF(AND($N$2&gt;=$T$9,$N$2&lt;$U$9),_xlfn.IFS(P300&gt;=$AD$9,$AD$1,P300&gt;=$AC$9,$AC$1,P300&gt;=$AB$9,$AB$1,P300&gt;=$AA$9,$AA$1,P300&gt;=$Z$9,$Z$1,P300&gt;=$Y$9,$Y$1,P300&gt;=$X$9,$X$1,P300&gt;=$W$9,$W$1),$W$1))))))))))))))),IF(AND($N$2&gt;=$T$2,$N$2&lt;=$U$2),IF(P300&gt;=$W$2,$W$1,$V$1),IF(AND($N$2&gt;=$T$3,$N$2&lt;$U$3),IF(P300&gt;=$W$3,$W$1,$V$1),IF(AND($N$2&gt;=$T$4,$N$2&lt;$U$4),IF(P300&gt;=$W$4,$W$1,$V$1),IF(AND($N$2&gt;=$T$5,$N$2&lt;$U$5),IF(P300&gt;=$W$5,$W$1,$V$1),IF(AND($N$2&gt;=$T$6,$N$2&lt;$U$6),IF(P300&gt;=$W$6,$W$1,$V$1),IF(AND($N$2&gt;=$T$7,$N$2&lt;$U$7),IF(P300&gt;=$W$7,$W$1,$V$1),IF(AND($N$2&gt;=$T$8,$N$2&lt;$U$8),IF(P300&gt;=$W$8,$W$1,$V$1),IF(AND($N$2&gt;=$T$9,$N$2&lt;$U$9),IF(P300&gt;=$W$9,$W$1,$V$1),""))))))))),"")</f>
        <v>FF</v>
      </c>
      <c r="M300" s="9" t="str">
        <f t="array" ref="M300">IF(E300&lt;&gt;"",IF(AND(E300&lt;&gt;"GR",E300&gt;=40,J300&gt;=30),_xlfn.IFS(Q300&gt;=$AG$2,$AD$19,Q300&gt;=$AG$3,$AC$19,Q300&gt;=$AG$4,$AB$19,Q300&gt;=$AG$5,$AA$19,Q300&gt;=$AG$6,$Z$19,Q300&gt;=$AG$7,$Y$19,Q300&gt;=$AG$8,$X$19,Q300&gt;=$AG$9,$V$19),L300),"")</f>
        <v>FF</v>
      </c>
      <c r="N300" s="9"/>
      <c r="O300" s="9"/>
      <c r="P300" s="9">
        <f t="shared" si="38"/>
        <v>0</v>
      </c>
      <c r="Q300" s="9">
        <f t="shared" si="39"/>
        <v>0</v>
      </c>
      <c r="R300" s="9">
        <f t="shared" si="40"/>
        <v>-3.2</v>
      </c>
    </row>
    <row r="301" spans="1:18" x14ac:dyDescent="0.25">
      <c r="A301" s="3" t="s">
        <v>8</v>
      </c>
      <c r="B301" s="3">
        <v>300</v>
      </c>
      <c r="C301" s="3" t="s">
        <v>34</v>
      </c>
      <c r="D301" s="3" t="s">
        <v>34</v>
      </c>
      <c r="E301" s="3" t="s">
        <v>34</v>
      </c>
      <c r="F301" s="22" t="str">
        <f t="shared" si="41"/>
        <v>GR</v>
      </c>
      <c r="G301" s="22">
        <f t="shared" si="42"/>
        <v>0</v>
      </c>
      <c r="H301" s="22">
        <f t="shared" si="43"/>
        <v>0</v>
      </c>
      <c r="I301" s="9">
        <f t="shared" si="44"/>
        <v>0</v>
      </c>
      <c r="J301" s="9">
        <f t="shared" si="36"/>
        <v>0</v>
      </c>
      <c r="K301" s="10">
        <f t="shared" si="37"/>
        <v>0</v>
      </c>
      <c r="L301" s="9" t="str">
        <f t="array" ref="L301">IF(D301&lt;&gt;"",IF(AND(H301&gt;=40,I301&gt;=30),IF(AND($N$2&gt;=$T$2,$N$2&lt;=$U$2),_xlfn.IFS(P301&gt;=$AD$2,$AD$1,P301&gt;=$AC$2,$AC$1,P301&gt;=$AB$2,$AB$1,P301&gt;=$AA$2,$AA$1,P301&gt;=$Z$2,$Z$1,P301&gt;=$Y$2,$Y$1,P301&gt;=$X$2,$X$1,P301&gt;=$W$2,$W$1,P301&lt;$W$2,$V$1),(IF(AND($N$2&gt;=$T$3,$N$2&lt;$U$3),_xlfn.IFS(P301&gt;=$AD$3,$AD$1,P301&gt;=$AC$3,$AC$1,P301&gt;=$AB$3,$AB$1,P301&gt;=$AA$3,$AA$1,P301&gt;=$Z$3,$Z$1,P301&gt;=$Y$3,$Y$1,P301&gt;=$X$3,$X$1,P301&gt;=$W$3,$W$1,P301&lt;$W$2,$V$1),(IF(AND($N$2&gt;=$T$4,$N$2&lt;$U$4),_xlfn.IFS(P301&gt;=$AD$4,$AD$1,P301&gt;=$AC$4,$AC$1,P301&gt;=$AB$4,$AB$1,P301&gt;=$AA$4,$AA$1,P301&gt;=$Z$4,$Z$1,P301&gt;=$Y$4,$Y$1,P301&gt;=$X$4,$X$1,P301&gt;=$W$4,$W$1,P301&lt;$W$2,$V$1),(IF(AND($N$2&gt;=$T$5,$N$2&lt;$U$5),_xlfn.IFS(P301&gt;=$AD$5,$AD$1,P301&gt;=$AC$5,$AC$1,P301&gt;=$AB$5,$AB$1,P301&gt;=$AA$5,$AA$1,P301&gt;=$Z$5,$Z$1,P301&gt;=$Y$5,$Y$1,P301&gt;=$X$5,$X$1,P301&gt;=$W$5,$W$1,P301&lt;$W$2,$V$1),(IF(AND($N$2&gt;=$T$6,$N$2&lt;$U$6),_xlfn.IFS(P301&gt;=$AD$6,$AD$1,P301&gt;=$AC$6,$AC$1,P301&gt;=$AB$6,$AB$1,P301&gt;=$AA$6,$AA$1,P301&gt;=$Z$6,$Z$1,P301&gt;=$Y$6,$Y$1,P301&gt;=$X$6,$X$1,P301&gt;=$W$6,$W$1,P301&lt;$W$2,$V$1),(IF(AND($N$2&gt;=$T$7,$N$2&lt;$U$7),_xlfn.IFS(P301&gt;=$AD$7,$AD$1,P301&gt;=$AC$7,$AC$1,P301&gt;=$AB$7,$AB$1,P301&gt;=$AA$7,$AA$1,P301&gt;=$Z$7,$Z$1,P301&gt;=$Y$7,$Y$1,P301&gt;=$X$7,$X$1,P301&gt;=$W$7,$W$1,P301&lt;$W$2,$V$1),(IF(AND($N$2&gt;=$T$8,$N$2&lt;$U$8),_xlfn.IFS(P301&gt;=$AD$8,$AD$1,P301&gt;=$AC$8,$AC$1,P301&gt;=$AB$8,$AB$1,P301&gt;=$AA$8,$AA$1,P301&gt;=$Z$8,$Z$1,P301&gt;=$Y$8,$Y$1,P301&gt;=$X$8,$X$1,P301&gt;=$W$8,$W$1,P301&lt;$W$2,$V$1),(IF(AND($N$2&gt;=$T$9,$N$2&lt;$U$9),_xlfn.IFS(P301&gt;=$AD$9,$AD$1,P301&gt;=$AC$9,$AC$1,P301&gt;=$AB$9,$AB$1,P301&gt;=$AA$9,$AA$1,P301&gt;=$Z$9,$Z$1,P301&gt;=$Y$9,$Y$1,P301&gt;=$X$9,$X$1,P301&gt;=$W$9,$W$1),$W$1))))))))))))))),IF(AND($N$2&gt;=$T$2,$N$2&lt;=$U$2),IF(P301&gt;=$W$2,$W$1,$V$1),IF(AND($N$2&gt;=$T$3,$N$2&lt;$U$3),IF(P301&gt;=$W$3,$W$1,$V$1),IF(AND($N$2&gt;=$T$4,$N$2&lt;$U$4),IF(P301&gt;=$W$4,$W$1,$V$1),IF(AND($N$2&gt;=$T$5,$N$2&lt;$U$5),IF(P301&gt;=$W$5,$W$1,$V$1),IF(AND($N$2&gt;=$T$6,$N$2&lt;$U$6),IF(P301&gt;=$W$6,$W$1,$V$1),IF(AND($N$2&gt;=$T$7,$N$2&lt;$U$7),IF(P301&gt;=$W$7,$W$1,$V$1),IF(AND($N$2&gt;=$T$8,$N$2&lt;$U$8),IF(P301&gt;=$W$8,$W$1,$V$1),IF(AND($N$2&gt;=$T$9,$N$2&lt;$U$9),IF(P301&gt;=$W$9,$W$1,$V$1),""))))))))),"")</f>
        <v>FF</v>
      </c>
      <c r="M301" s="9" t="str">
        <f t="array" ref="M301">IF(E301&lt;&gt;"",IF(AND(E301&lt;&gt;"GR",E301&gt;=40,J301&gt;=30),_xlfn.IFS(Q301&gt;=$AG$2,$AD$19,Q301&gt;=$AG$3,$AC$19,Q301&gt;=$AG$4,$AB$19,Q301&gt;=$AG$5,$AA$19,Q301&gt;=$AG$6,$Z$19,Q301&gt;=$AG$7,$Y$19,Q301&gt;=$AG$8,$X$19,Q301&gt;=$AG$9,$V$19),L301),"")</f>
        <v>FF</v>
      </c>
      <c r="N301" s="9"/>
      <c r="O301" s="9"/>
      <c r="P301" s="9">
        <f t="shared" si="38"/>
        <v>0</v>
      </c>
      <c r="Q301" s="9">
        <f t="shared" si="39"/>
        <v>0</v>
      </c>
      <c r="R301" s="9">
        <f t="shared" si="40"/>
        <v>-3.2</v>
      </c>
    </row>
    <row r="302" spans="1:18" x14ac:dyDescent="0.25">
      <c r="A302" s="3" t="s">
        <v>8</v>
      </c>
      <c r="B302" s="3">
        <v>301</v>
      </c>
      <c r="C302" s="3" t="s">
        <v>34</v>
      </c>
      <c r="D302" s="3" t="s">
        <v>34</v>
      </c>
      <c r="E302" s="3" t="s">
        <v>34</v>
      </c>
      <c r="F302" s="22" t="str">
        <f t="shared" si="41"/>
        <v>GR</v>
      </c>
      <c r="G302" s="22">
        <f t="shared" si="42"/>
        <v>0</v>
      </c>
      <c r="H302" s="22">
        <f t="shared" si="43"/>
        <v>0</v>
      </c>
      <c r="I302" s="9">
        <f t="shared" si="44"/>
        <v>0</v>
      </c>
      <c r="J302" s="9">
        <f t="shared" si="36"/>
        <v>0</v>
      </c>
      <c r="K302" s="10">
        <f t="shared" si="37"/>
        <v>0</v>
      </c>
      <c r="L302" s="9" t="str">
        <f t="array" ref="L302">IF(D302&lt;&gt;"",IF(AND(H302&gt;=40,I302&gt;=30),IF(AND($N$2&gt;=$T$2,$N$2&lt;=$U$2),_xlfn.IFS(P302&gt;=$AD$2,$AD$1,P302&gt;=$AC$2,$AC$1,P302&gt;=$AB$2,$AB$1,P302&gt;=$AA$2,$AA$1,P302&gt;=$Z$2,$Z$1,P302&gt;=$Y$2,$Y$1,P302&gt;=$X$2,$X$1,P302&gt;=$W$2,$W$1,P302&lt;$W$2,$V$1),(IF(AND($N$2&gt;=$T$3,$N$2&lt;$U$3),_xlfn.IFS(P302&gt;=$AD$3,$AD$1,P302&gt;=$AC$3,$AC$1,P302&gt;=$AB$3,$AB$1,P302&gt;=$AA$3,$AA$1,P302&gt;=$Z$3,$Z$1,P302&gt;=$Y$3,$Y$1,P302&gt;=$X$3,$X$1,P302&gt;=$W$3,$W$1,P302&lt;$W$2,$V$1),(IF(AND($N$2&gt;=$T$4,$N$2&lt;$U$4),_xlfn.IFS(P302&gt;=$AD$4,$AD$1,P302&gt;=$AC$4,$AC$1,P302&gt;=$AB$4,$AB$1,P302&gt;=$AA$4,$AA$1,P302&gt;=$Z$4,$Z$1,P302&gt;=$Y$4,$Y$1,P302&gt;=$X$4,$X$1,P302&gt;=$W$4,$W$1,P302&lt;$W$2,$V$1),(IF(AND($N$2&gt;=$T$5,$N$2&lt;$U$5),_xlfn.IFS(P302&gt;=$AD$5,$AD$1,P302&gt;=$AC$5,$AC$1,P302&gt;=$AB$5,$AB$1,P302&gt;=$AA$5,$AA$1,P302&gt;=$Z$5,$Z$1,P302&gt;=$Y$5,$Y$1,P302&gt;=$X$5,$X$1,P302&gt;=$W$5,$W$1,P302&lt;$W$2,$V$1),(IF(AND($N$2&gt;=$T$6,$N$2&lt;$U$6),_xlfn.IFS(P302&gt;=$AD$6,$AD$1,P302&gt;=$AC$6,$AC$1,P302&gt;=$AB$6,$AB$1,P302&gt;=$AA$6,$AA$1,P302&gt;=$Z$6,$Z$1,P302&gt;=$Y$6,$Y$1,P302&gt;=$X$6,$X$1,P302&gt;=$W$6,$W$1,P302&lt;$W$2,$V$1),(IF(AND($N$2&gt;=$T$7,$N$2&lt;$U$7),_xlfn.IFS(P302&gt;=$AD$7,$AD$1,P302&gt;=$AC$7,$AC$1,P302&gt;=$AB$7,$AB$1,P302&gt;=$AA$7,$AA$1,P302&gt;=$Z$7,$Z$1,P302&gt;=$Y$7,$Y$1,P302&gt;=$X$7,$X$1,P302&gt;=$W$7,$W$1,P302&lt;$W$2,$V$1),(IF(AND($N$2&gt;=$T$8,$N$2&lt;$U$8),_xlfn.IFS(P302&gt;=$AD$8,$AD$1,P302&gt;=$AC$8,$AC$1,P302&gt;=$AB$8,$AB$1,P302&gt;=$AA$8,$AA$1,P302&gt;=$Z$8,$Z$1,P302&gt;=$Y$8,$Y$1,P302&gt;=$X$8,$X$1,P302&gt;=$W$8,$W$1,P302&lt;$W$2,$V$1),(IF(AND($N$2&gt;=$T$9,$N$2&lt;$U$9),_xlfn.IFS(P302&gt;=$AD$9,$AD$1,P302&gt;=$AC$9,$AC$1,P302&gt;=$AB$9,$AB$1,P302&gt;=$AA$9,$AA$1,P302&gt;=$Z$9,$Z$1,P302&gt;=$Y$9,$Y$1,P302&gt;=$X$9,$X$1,P302&gt;=$W$9,$W$1),$W$1))))))))))))))),IF(AND($N$2&gt;=$T$2,$N$2&lt;=$U$2),IF(P302&gt;=$W$2,$W$1,$V$1),IF(AND($N$2&gt;=$T$3,$N$2&lt;$U$3),IF(P302&gt;=$W$3,$W$1,$V$1),IF(AND($N$2&gt;=$T$4,$N$2&lt;$U$4),IF(P302&gt;=$W$4,$W$1,$V$1),IF(AND($N$2&gt;=$T$5,$N$2&lt;$U$5),IF(P302&gt;=$W$5,$W$1,$V$1),IF(AND($N$2&gt;=$T$6,$N$2&lt;$U$6),IF(P302&gt;=$W$6,$W$1,$V$1),IF(AND($N$2&gt;=$T$7,$N$2&lt;$U$7),IF(P302&gt;=$W$7,$W$1,$V$1),IF(AND($N$2&gt;=$T$8,$N$2&lt;$U$8),IF(P302&gt;=$W$8,$W$1,$V$1),IF(AND($N$2&gt;=$T$9,$N$2&lt;$U$9),IF(P302&gt;=$W$9,$W$1,$V$1),""))))))))),"")</f>
        <v>FF</v>
      </c>
      <c r="M302" s="9" t="str">
        <f t="array" ref="M302">IF(E302&lt;&gt;"",IF(AND(E302&lt;&gt;"GR",E302&gt;=40,J302&gt;=30),_xlfn.IFS(Q302&gt;=$AG$2,$AD$19,Q302&gt;=$AG$3,$AC$19,Q302&gt;=$AG$4,$AB$19,Q302&gt;=$AG$5,$AA$19,Q302&gt;=$AG$6,$Z$19,Q302&gt;=$AG$7,$Y$19,Q302&gt;=$AG$8,$X$19,Q302&gt;=$AG$9,$V$19),L302),"")</f>
        <v>FF</v>
      </c>
      <c r="N302" s="9"/>
      <c r="O302" s="9"/>
      <c r="P302" s="9">
        <f t="shared" si="38"/>
        <v>0</v>
      </c>
      <c r="Q302" s="9">
        <f t="shared" si="39"/>
        <v>0</v>
      </c>
      <c r="R302" s="9">
        <f t="shared" si="40"/>
        <v>-3.2</v>
      </c>
    </row>
    <row r="303" spans="1:18" x14ac:dyDescent="0.25">
      <c r="A303" s="3" t="s">
        <v>8</v>
      </c>
      <c r="B303" s="3">
        <v>302</v>
      </c>
      <c r="C303" s="3" t="s">
        <v>34</v>
      </c>
      <c r="D303" s="3" t="s">
        <v>34</v>
      </c>
      <c r="E303" s="3" t="s">
        <v>34</v>
      </c>
      <c r="F303" s="22" t="str">
        <f t="shared" si="41"/>
        <v>GR</v>
      </c>
      <c r="G303" s="22">
        <f t="shared" si="42"/>
        <v>0</v>
      </c>
      <c r="H303" s="22">
        <f t="shared" si="43"/>
        <v>0</v>
      </c>
      <c r="I303" s="9">
        <f t="shared" si="44"/>
        <v>0</v>
      </c>
      <c r="J303" s="9">
        <f t="shared" si="36"/>
        <v>0</v>
      </c>
      <c r="K303" s="10">
        <f t="shared" si="37"/>
        <v>0</v>
      </c>
      <c r="L303" s="9" t="str">
        <f t="array" ref="L303">IF(D303&lt;&gt;"",IF(AND(H303&gt;=40,I303&gt;=30),IF(AND($N$2&gt;=$T$2,$N$2&lt;=$U$2),_xlfn.IFS(P303&gt;=$AD$2,$AD$1,P303&gt;=$AC$2,$AC$1,P303&gt;=$AB$2,$AB$1,P303&gt;=$AA$2,$AA$1,P303&gt;=$Z$2,$Z$1,P303&gt;=$Y$2,$Y$1,P303&gt;=$X$2,$X$1,P303&gt;=$W$2,$W$1,P303&lt;$W$2,$V$1),(IF(AND($N$2&gt;=$T$3,$N$2&lt;$U$3),_xlfn.IFS(P303&gt;=$AD$3,$AD$1,P303&gt;=$AC$3,$AC$1,P303&gt;=$AB$3,$AB$1,P303&gt;=$AA$3,$AA$1,P303&gt;=$Z$3,$Z$1,P303&gt;=$Y$3,$Y$1,P303&gt;=$X$3,$X$1,P303&gt;=$W$3,$W$1,P303&lt;$W$2,$V$1),(IF(AND($N$2&gt;=$T$4,$N$2&lt;$U$4),_xlfn.IFS(P303&gt;=$AD$4,$AD$1,P303&gt;=$AC$4,$AC$1,P303&gt;=$AB$4,$AB$1,P303&gt;=$AA$4,$AA$1,P303&gt;=$Z$4,$Z$1,P303&gt;=$Y$4,$Y$1,P303&gt;=$X$4,$X$1,P303&gt;=$W$4,$W$1,P303&lt;$W$2,$V$1),(IF(AND($N$2&gt;=$T$5,$N$2&lt;$U$5),_xlfn.IFS(P303&gt;=$AD$5,$AD$1,P303&gt;=$AC$5,$AC$1,P303&gt;=$AB$5,$AB$1,P303&gt;=$AA$5,$AA$1,P303&gt;=$Z$5,$Z$1,P303&gt;=$Y$5,$Y$1,P303&gt;=$X$5,$X$1,P303&gt;=$W$5,$W$1,P303&lt;$W$2,$V$1),(IF(AND($N$2&gt;=$T$6,$N$2&lt;$U$6),_xlfn.IFS(P303&gt;=$AD$6,$AD$1,P303&gt;=$AC$6,$AC$1,P303&gt;=$AB$6,$AB$1,P303&gt;=$AA$6,$AA$1,P303&gt;=$Z$6,$Z$1,P303&gt;=$Y$6,$Y$1,P303&gt;=$X$6,$X$1,P303&gt;=$W$6,$W$1,P303&lt;$W$2,$V$1),(IF(AND($N$2&gt;=$T$7,$N$2&lt;$U$7),_xlfn.IFS(P303&gt;=$AD$7,$AD$1,P303&gt;=$AC$7,$AC$1,P303&gt;=$AB$7,$AB$1,P303&gt;=$AA$7,$AA$1,P303&gt;=$Z$7,$Z$1,P303&gt;=$Y$7,$Y$1,P303&gt;=$X$7,$X$1,P303&gt;=$W$7,$W$1,P303&lt;$W$2,$V$1),(IF(AND($N$2&gt;=$T$8,$N$2&lt;$U$8),_xlfn.IFS(P303&gt;=$AD$8,$AD$1,P303&gt;=$AC$8,$AC$1,P303&gt;=$AB$8,$AB$1,P303&gt;=$AA$8,$AA$1,P303&gt;=$Z$8,$Z$1,P303&gt;=$Y$8,$Y$1,P303&gt;=$X$8,$X$1,P303&gt;=$W$8,$W$1,P303&lt;$W$2,$V$1),(IF(AND($N$2&gt;=$T$9,$N$2&lt;$U$9),_xlfn.IFS(P303&gt;=$AD$9,$AD$1,P303&gt;=$AC$9,$AC$1,P303&gt;=$AB$9,$AB$1,P303&gt;=$AA$9,$AA$1,P303&gt;=$Z$9,$Z$1,P303&gt;=$Y$9,$Y$1,P303&gt;=$X$9,$X$1,P303&gt;=$W$9,$W$1),$W$1))))))))))))))),IF(AND($N$2&gt;=$T$2,$N$2&lt;=$U$2),IF(P303&gt;=$W$2,$W$1,$V$1),IF(AND($N$2&gt;=$T$3,$N$2&lt;$U$3),IF(P303&gt;=$W$3,$W$1,$V$1),IF(AND($N$2&gt;=$T$4,$N$2&lt;$U$4),IF(P303&gt;=$W$4,$W$1,$V$1),IF(AND($N$2&gt;=$T$5,$N$2&lt;$U$5),IF(P303&gt;=$W$5,$W$1,$V$1),IF(AND($N$2&gt;=$T$6,$N$2&lt;$U$6),IF(P303&gt;=$W$6,$W$1,$V$1),IF(AND($N$2&gt;=$T$7,$N$2&lt;$U$7),IF(P303&gt;=$W$7,$W$1,$V$1),IF(AND($N$2&gt;=$T$8,$N$2&lt;$U$8),IF(P303&gt;=$W$8,$W$1,$V$1),IF(AND($N$2&gt;=$T$9,$N$2&lt;$U$9),IF(P303&gt;=$W$9,$W$1,$V$1),""))))))))),"")</f>
        <v>FF</v>
      </c>
      <c r="M303" s="9" t="str">
        <f t="array" ref="M303">IF(E303&lt;&gt;"",IF(AND(E303&lt;&gt;"GR",E303&gt;=40,J303&gt;=30),_xlfn.IFS(Q303&gt;=$AG$2,$AD$19,Q303&gt;=$AG$3,$AC$19,Q303&gt;=$AG$4,$AB$19,Q303&gt;=$AG$5,$AA$19,Q303&gt;=$AG$6,$Z$19,Q303&gt;=$AG$7,$Y$19,Q303&gt;=$AG$8,$X$19,Q303&gt;=$AG$9,$V$19),L303),"")</f>
        <v>FF</v>
      </c>
      <c r="N303" s="9"/>
      <c r="O303" s="9"/>
      <c r="P303" s="9">
        <f t="shared" si="38"/>
        <v>0</v>
      </c>
      <c r="Q303" s="9">
        <f t="shared" si="39"/>
        <v>0</v>
      </c>
      <c r="R303" s="9">
        <f t="shared" si="40"/>
        <v>-3.2</v>
      </c>
    </row>
    <row r="304" spans="1:18" x14ac:dyDescent="0.25">
      <c r="A304" s="3" t="s">
        <v>8</v>
      </c>
      <c r="B304" s="3">
        <v>303</v>
      </c>
      <c r="C304" s="3" t="s">
        <v>34</v>
      </c>
      <c r="D304" s="3" t="s">
        <v>34</v>
      </c>
      <c r="E304" s="3" t="s">
        <v>34</v>
      </c>
      <c r="F304" s="22" t="str">
        <f t="shared" si="41"/>
        <v>GR</v>
      </c>
      <c r="G304" s="22">
        <f t="shared" si="42"/>
        <v>0</v>
      </c>
      <c r="H304" s="22">
        <f t="shared" si="43"/>
        <v>0</v>
      </c>
      <c r="I304" s="9">
        <f t="shared" si="44"/>
        <v>0</v>
      </c>
      <c r="J304" s="9">
        <f t="shared" si="36"/>
        <v>0</v>
      </c>
      <c r="K304" s="10">
        <f t="shared" si="37"/>
        <v>0</v>
      </c>
      <c r="L304" s="9" t="str">
        <f t="array" ref="L304">IF(D304&lt;&gt;"",IF(AND(H304&gt;=40,I304&gt;=30),IF(AND($N$2&gt;=$T$2,$N$2&lt;=$U$2),_xlfn.IFS(P304&gt;=$AD$2,$AD$1,P304&gt;=$AC$2,$AC$1,P304&gt;=$AB$2,$AB$1,P304&gt;=$AA$2,$AA$1,P304&gt;=$Z$2,$Z$1,P304&gt;=$Y$2,$Y$1,P304&gt;=$X$2,$X$1,P304&gt;=$W$2,$W$1,P304&lt;$W$2,$V$1),(IF(AND($N$2&gt;=$T$3,$N$2&lt;$U$3),_xlfn.IFS(P304&gt;=$AD$3,$AD$1,P304&gt;=$AC$3,$AC$1,P304&gt;=$AB$3,$AB$1,P304&gt;=$AA$3,$AA$1,P304&gt;=$Z$3,$Z$1,P304&gt;=$Y$3,$Y$1,P304&gt;=$X$3,$X$1,P304&gt;=$W$3,$W$1,P304&lt;$W$2,$V$1),(IF(AND($N$2&gt;=$T$4,$N$2&lt;$U$4),_xlfn.IFS(P304&gt;=$AD$4,$AD$1,P304&gt;=$AC$4,$AC$1,P304&gt;=$AB$4,$AB$1,P304&gt;=$AA$4,$AA$1,P304&gt;=$Z$4,$Z$1,P304&gt;=$Y$4,$Y$1,P304&gt;=$X$4,$X$1,P304&gt;=$W$4,$W$1,P304&lt;$W$2,$V$1),(IF(AND($N$2&gt;=$T$5,$N$2&lt;$U$5),_xlfn.IFS(P304&gt;=$AD$5,$AD$1,P304&gt;=$AC$5,$AC$1,P304&gt;=$AB$5,$AB$1,P304&gt;=$AA$5,$AA$1,P304&gt;=$Z$5,$Z$1,P304&gt;=$Y$5,$Y$1,P304&gt;=$X$5,$X$1,P304&gt;=$W$5,$W$1,P304&lt;$W$2,$V$1),(IF(AND($N$2&gt;=$T$6,$N$2&lt;$U$6),_xlfn.IFS(P304&gt;=$AD$6,$AD$1,P304&gt;=$AC$6,$AC$1,P304&gt;=$AB$6,$AB$1,P304&gt;=$AA$6,$AA$1,P304&gt;=$Z$6,$Z$1,P304&gt;=$Y$6,$Y$1,P304&gt;=$X$6,$X$1,P304&gt;=$W$6,$W$1,P304&lt;$W$2,$V$1),(IF(AND($N$2&gt;=$T$7,$N$2&lt;$U$7),_xlfn.IFS(P304&gt;=$AD$7,$AD$1,P304&gt;=$AC$7,$AC$1,P304&gt;=$AB$7,$AB$1,P304&gt;=$AA$7,$AA$1,P304&gt;=$Z$7,$Z$1,P304&gt;=$Y$7,$Y$1,P304&gt;=$X$7,$X$1,P304&gt;=$W$7,$W$1,P304&lt;$W$2,$V$1),(IF(AND($N$2&gt;=$T$8,$N$2&lt;$U$8),_xlfn.IFS(P304&gt;=$AD$8,$AD$1,P304&gt;=$AC$8,$AC$1,P304&gt;=$AB$8,$AB$1,P304&gt;=$AA$8,$AA$1,P304&gt;=$Z$8,$Z$1,P304&gt;=$Y$8,$Y$1,P304&gt;=$X$8,$X$1,P304&gt;=$W$8,$W$1,P304&lt;$W$2,$V$1),(IF(AND($N$2&gt;=$T$9,$N$2&lt;$U$9),_xlfn.IFS(P304&gt;=$AD$9,$AD$1,P304&gt;=$AC$9,$AC$1,P304&gt;=$AB$9,$AB$1,P304&gt;=$AA$9,$AA$1,P304&gt;=$Z$9,$Z$1,P304&gt;=$Y$9,$Y$1,P304&gt;=$X$9,$X$1,P304&gt;=$W$9,$W$1),$W$1))))))))))))))),IF(AND($N$2&gt;=$T$2,$N$2&lt;=$U$2),IF(P304&gt;=$W$2,$W$1,$V$1),IF(AND($N$2&gt;=$T$3,$N$2&lt;$U$3),IF(P304&gt;=$W$3,$W$1,$V$1),IF(AND($N$2&gt;=$T$4,$N$2&lt;$U$4),IF(P304&gt;=$W$4,$W$1,$V$1),IF(AND($N$2&gt;=$T$5,$N$2&lt;$U$5),IF(P304&gt;=$W$5,$W$1,$V$1),IF(AND($N$2&gt;=$T$6,$N$2&lt;$U$6),IF(P304&gt;=$W$6,$W$1,$V$1),IF(AND($N$2&gt;=$T$7,$N$2&lt;$U$7),IF(P304&gt;=$W$7,$W$1,$V$1),IF(AND($N$2&gt;=$T$8,$N$2&lt;$U$8),IF(P304&gt;=$W$8,$W$1,$V$1),IF(AND($N$2&gt;=$T$9,$N$2&lt;$U$9),IF(P304&gt;=$W$9,$W$1,$V$1),""))))))))),"")</f>
        <v>FF</v>
      </c>
      <c r="M304" s="9" t="str">
        <f t="array" ref="M304">IF(E304&lt;&gt;"",IF(AND(E304&lt;&gt;"GR",E304&gt;=40,J304&gt;=30),_xlfn.IFS(Q304&gt;=$AG$2,$AD$19,Q304&gt;=$AG$3,$AC$19,Q304&gt;=$AG$4,$AB$19,Q304&gt;=$AG$5,$AA$19,Q304&gt;=$AG$6,$Z$19,Q304&gt;=$AG$7,$Y$19,Q304&gt;=$AG$8,$X$19,Q304&gt;=$AG$9,$V$19),L304),"")</f>
        <v>FF</v>
      </c>
      <c r="N304" s="9"/>
      <c r="O304" s="9"/>
      <c r="P304" s="9">
        <f t="shared" si="38"/>
        <v>0</v>
      </c>
      <c r="Q304" s="9">
        <f t="shared" si="39"/>
        <v>0</v>
      </c>
      <c r="R304" s="9">
        <f t="shared" si="40"/>
        <v>-3.2</v>
      </c>
    </row>
    <row r="305" spans="1:18" x14ac:dyDescent="0.25">
      <c r="A305" s="3" t="s">
        <v>8</v>
      </c>
      <c r="B305" s="3">
        <v>304</v>
      </c>
      <c r="C305" s="3">
        <v>3</v>
      </c>
      <c r="D305" s="3" t="s">
        <v>34</v>
      </c>
      <c r="E305" s="3" t="s">
        <v>34</v>
      </c>
      <c r="F305" s="22" t="str">
        <f t="shared" si="41"/>
        <v>GR</v>
      </c>
      <c r="G305" s="22">
        <f t="shared" si="42"/>
        <v>3</v>
      </c>
      <c r="H305" s="22">
        <f t="shared" si="43"/>
        <v>0</v>
      </c>
      <c r="I305" s="9">
        <f t="shared" si="44"/>
        <v>1.2000000000000002</v>
      </c>
      <c r="J305" s="9">
        <f t="shared" si="36"/>
        <v>1.2</v>
      </c>
      <c r="K305" s="10">
        <f t="shared" si="37"/>
        <v>1.4400000000000004</v>
      </c>
      <c r="L305" s="9" t="str">
        <f t="array" ref="L305">IF(D305&lt;&gt;"",IF(AND(H305&gt;=40,I305&gt;=30),IF(AND($N$2&gt;=$T$2,$N$2&lt;=$U$2),_xlfn.IFS(P305&gt;=$AD$2,$AD$1,P305&gt;=$AC$2,$AC$1,P305&gt;=$AB$2,$AB$1,P305&gt;=$AA$2,$AA$1,P305&gt;=$Z$2,$Z$1,P305&gt;=$Y$2,$Y$1,P305&gt;=$X$2,$X$1,P305&gt;=$W$2,$W$1,P305&lt;$W$2,$V$1),(IF(AND($N$2&gt;=$T$3,$N$2&lt;$U$3),_xlfn.IFS(P305&gt;=$AD$3,$AD$1,P305&gt;=$AC$3,$AC$1,P305&gt;=$AB$3,$AB$1,P305&gt;=$AA$3,$AA$1,P305&gt;=$Z$3,$Z$1,P305&gt;=$Y$3,$Y$1,P305&gt;=$X$3,$X$1,P305&gt;=$W$3,$W$1,P305&lt;$W$2,$V$1),(IF(AND($N$2&gt;=$T$4,$N$2&lt;$U$4),_xlfn.IFS(P305&gt;=$AD$4,$AD$1,P305&gt;=$AC$4,$AC$1,P305&gt;=$AB$4,$AB$1,P305&gt;=$AA$4,$AA$1,P305&gt;=$Z$4,$Z$1,P305&gt;=$Y$4,$Y$1,P305&gt;=$X$4,$X$1,P305&gt;=$W$4,$W$1,P305&lt;$W$2,$V$1),(IF(AND($N$2&gt;=$T$5,$N$2&lt;$U$5),_xlfn.IFS(P305&gt;=$AD$5,$AD$1,P305&gt;=$AC$5,$AC$1,P305&gt;=$AB$5,$AB$1,P305&gt;=$AA$5,$AA$1,P305&gt;=$Z$5,$Z$1,P305&gt;=$Y$5,$Y$1,P305&gt;=$X$5,$X$1,P305&gt;=$W$5,$W$1,P305&lt;$W$2,$V$1),(IF(AND($N$2&gt;=$T$6,$N$2&lt;$U$6),_xlfn.IFS(P305&gt;=$AD$6,$AD$1,P305&gt;=$AC$6,$AC$1,P305&gt;=$AB$6,$AB$1,P305&gt;=$AA$6,$AA$1,P305&gt;=$Z$6,$Z$1,P305&gt;=$Y$6,$Y$1,P305&gt;=$X$6,$X$1,P305&gt;=$W$6,$W$1,P305&lt;$W$2,$V$1),(IF(AND($N$2&gt;=$T$7,$N$2&lt;$U$7),_xlfn.IFS(P305&gt;=$AD$7,$AD$1,P305&gt;=$AC$7,$AC$1,P305&gt;=$AB$7,$AB$1,P305&gt;=$AA$7,$AA$1,P305&gt;=$Z$7,$Z$1,P305&gt;=$Y$7,$Y$1,P305&gt;=$X$7,$X$1,P305&gt;=$W$7,$W$1,P305&lt;$W$2,$V$1),(IF(AND($N$2&gt;=$T$8,$N$2&lt;$U$8),_xlfn.IFS(P305&gt;=$AD$8,$AD$1,P305&gt;=$AC$8,$AC$1,P305&gt;=$AB$8,$AB$1,P305&gt;=$AA$8,$AA$1,P305&gt;=$Z$8,$Z$1,P305&gt;=$Y$8,$Y$1,P305&gt;=$X$8,$X$1,P305&gt;=$W$8,$W$1,P305&lt;$W$2,$V$1),(IF(AND($N$2&gt;=$T$9,$N$2&lt;$U$9),_xlfn.IFS(P305&gt;=$AD$9,$AD$1,P305&gt;=$AC$9,$AC$1,P305&gt;=$AB$9,$AB$1,P305&gt;=$AA$9,$AA$1,P305&gt;=$Z$9,$Z$1,P305&gt;=$Y$9,$Y$1,P305&gt;=$X$9,$X$1,P305&gt;=$W$9,$W$1),$W$1))))))))))))))),IF(AND($N$2&gt;=$T$2,$N$2&lt;=$U$2),IF(P305&gt;=$W$2,$W$1,$V$1),IF(AND($N$2&gt;=$T$3,$N$2&lt;$U$3),IF(P305&gt;=$W$3,$W$1,$V$1),IF(AND($N$2&gt;=$T$4,$N$2&lt;$U$4),IF(P305&gt;=$W$4,$W$1,$V$1),IF(AND($N$2&gt;=$T$5,$N$2&lt;$U$5),IF(P305&gt;=$W$5,$W$1,$V$1),IF(AND($N$2&gt;=$T$6,$N$2&lt;$U$6),IF(P305&gt;=$W$6,$W$1,$V$1),IF(AND($N$2&gt;=$T$7,$N$2&lt;$U$7),IF(P305&gt;=$W$7,$W$1,$V$1),IF(AND($N$2&gt;=$T$8,$N$2&lt;$U$8),IF(P305&gt;=$W$8,$W$1,$V$1),IF(AND($N$2&gt;=$T$9,$N$2&lt;$U$9),IF(P305&gt;=$W$9,$W$1,$V$1),""))))))))),"")</f>
        <v>FF</v>
      </c>
      <c r="M305" s="9" t="str">
        <f t="array" ref="M305">IF(E305&lt;&gt;"",IF(AND(E305&lt;&gt;"GR",E305&gt;=40,J305&gt;=30),_xlfn.IFS(Q305&gt;=$AG$2,$AD$19,Q305&gt;=$AG$3,$AC$19,Q305&gt;=$AG$4,$AB$19,Q305&gt;=$AG$5,$AA$19,Q305&gt;=$AG$6,$Z$19,Q305&gt;=$AG$7,$Y$19,Q305&gt;=$AG$8,$X$19,Q305&gt;=$AG$9,$V$19),L305),"")</f>
        <v>FF</v>
      </c>
      <c r="N305" s="9"/>
      <c r="O305" s="9"/>
      <c r="P305" s="9">
        <f t="shared" si="38"/>
        <v>19</v>
      </c>
      <c r="Q305" s="9">
        <f t="shared" si="39"/>
        <v>19</v>
      </c>
      <c r="R305" s="9">
        <f t="shared" si="40"/>
        <v>-3.12</v>
      </c>
    </row>
    <row r="306" spans="1:18" x14ac:dyDescent="0.25">
      <c r="A306" s="3" t="s">
        <v>8</v>
      </c>
      <c r="B306" s="3">
        <v>305</v>
      </c>
      <c r="C306" s="3" t="s">
        <v>34</v>
      </c>
      <c r="D306" s="3" t="s">
        <v>34</v>
      </c>
      <c r="E306" s="3" t="s">
        <v>34</v>
      </c>
      <c r="F306" s="22" t="str">
        <f t="shared" si="41"/>
        <v>GR</v>
      </c>
      <c r="G306" s="22">
        <f t="shared" si="42"/>
        <v>0</v>
      </c>
      <c r="H306" s="22">
        <f t="shared" si="43"/>
        <v>0</v>
      </c>
      <c r="I306" s="9">
        <f t="shared" si="44"/>
        <v>0</v>
      </c>
      <c r="J306" s="9">
        <f t="shared" si="36"/>
        <v>0</v>
      </c>
      <c r="K306" s="10">
        <f t="shared" si="37"/>
        <v>0</v>
      </c>
      <c r="L306" s="9" t="str">
        <f t="array" ref="L306">IF(D306&lt;&gt;"",IF(AND(H306&gt;=40,I306&gt;=30),IF(AND($N$2&gt;=$T$2,$N$2&lt;=$U$2),_xlfn.IFS(P306&gt;=$AD$2,$AD$1,P306&gt;=$AC$2,$AC$1,P306&gt;=$AB$2,$AB$1,P306&gt;=$AA$2,$AA$1,P306&gt;=$Z$2,$Z$1,P306&gt;=$Y$2,$Y$1,P306&gt;=$X$2,$X$1,P306&gt;=$W$2,$W$1,P306&lt;$W$2,$V$1),(IF(AND($N$2&gt;=$T$3,$N$2&lt;$U$3),_xlfn.IFS(P306&gt;=$AD$3,$AD$1,P306&gt;=$AC$3,$AC$1,P306&gt;=$AB$3,$AB$1,P306&gt;=$AA$3,$AA$1,P306&gt;=$Z$3,$Z$1,P306&gt;=$Y$3,$Y$1,P306&gt;=$X$3,$X$1,P306&gt;=$W$3,$W$1,P306&lt;$W$2,$V$1),(IF(AND($N$2&gt;=$T$4,$N$2&lt;$U$4),_xlfn.IFS(P306&gt;=$AD$4,$AD$1,P306&gt;=$AC$4,$AC$1,P306&gt;=$AB$4,$AB$1,P306&gt;=$AA$4,$AA$1,P306&gt;=$Z$4,$Z$1,P306&gt;=$Y$4,$Y$1,P306&gt;=$X$4,$X$1,P306&gt;=$W$4,$W$1,P306&lt;$W$2,$V$1),(IF(AND($N$2&gt;=$T$5,$N$2&lt;$U$5),_xlfn.IFS(P306&gt;=$AD$5,$AD$1,P306&gt;=$AC$5,$AC$1,P306&gt;=$AB$5,$AB$1,P306&gt;=$AA$5,$AA$1,P306&gt;=$Z$5,$Z$1,P306&gt;=$Y$5,$Y$1,P306&gt;=$X$5,$X$1,P306&gt;=$W$5,$W$1,P306&lt;$W$2,$V$1),(IF(AND($N$2&gt;=$T$6,$N$2&lt;$U$6),_xlfn.IFS(P306&gt;=$AD$6,$AD$1,P306&gt;=$AC$6,$AC$1,P306&gt;=$AB$6,$AB$1,P306&gt;=$AA$6,$AA$1,P306&gt;=$Z$6,$Z$1,P306&gt;=$Y$6,$Y$1,P306&gt;=$X$6,$X$1,P306&gt;=$W$6,$W$1,P306&lt;$W$2,$V$1),(IF(AND($N$2&gt;=$T$7,$N$2&lt;$U$7),_xlfn.IFS(P306&gt;=$AD$7,$AD$1,P306&gt;=$AC$7,$AC$1,P306&gt;=$AB$7,$AB$1,P306&gt;=$AA$7,$AA$1,P306&gt;=$Z$7,$Z$1,P306&gt;=$Y$7,$Y$1,P306&gt;=$X$7,$X$1,P306&gt;=$W$7,$W$1,P306&lt;$W$2,$V$1),(IF(AND($N$2&gt;=$T$8,$N$2&lt;$U$8),_xlfn.IFS(P306&gt;=$AD$8,$AD$1,P306&gt;=$AC$8,$AC$1,P306&gt;=$AB$8,$AB$1,P306&gt;=$AA$8,$AA$1,P306&gt;=$Z$8,$Z$1,P306&gt;=$Y$8,$Y$1,P306&gt;=$X$8,$X$1,P306&gt;=$W$8,$W$1,P306&lt;$W$2,$V$1),(IF(AND($N$2&gt;=$T$9,$N$2&lt;$U$9),_xlfn.IFS(P306&gt;=$AD$9,$AD$1,P306&gt;=$AC$9,$AC$1,P306&gt;=$AB$9,$AB$1,P306&gt;=$AA$9,$AA$1,P306&gt;=$Z$9,$Z$1,P306&gt;=$Y$9,$Y$1,P306&gt;=$X$9,$X$1,P306&gt;=$W$9,$W$1),$W$1))))))))))))))),IF(AND($N$2&gt;=$T$2,$N$2&lt;=$U$2),IF(P306&gt;=$W$2,$W$1,$V$1),IF(AND($N$2&gt;=$T$3,$N$2&lt;$U$3),IF(P306&gt;=$W$3,$W$1,$V$1),IF(AND($N$2&gt;=$T$4,$N$2&lt;$U$4),IF(P306&gt;=$W$4,$W$1,$V$1),IF(AND($N$2&gt;=$T$5,$N$2&lt;$U$5),IF(P306&gt;=$W$5,$W$1,$V$1),IF(AND($N$2&gt;=$T$6,$N$2&lt;$U$6),IF(P306&gt;=$W$6,$W$1,$V$1),IF(AND($N$2&gt;=$T$7,$N$2&lt;$U$7),IF(P306&gt;=$W$7,$W$1,$V$1),IF(AND($N$2&gt;=$T$8,$N$2&lt;$U$8),IF(P306&gt;=$W$8,$W$1,$V$1),IF(AND($N$2&gt;=$T$9,$N$2&lt;$U$9),IF(P306&gt;=$W$9,$W$1,$V$1),""))))))))),"")</f>
        <v>FF</v>
      </c>
      <c r="M306" s="9" t="str">
        <f t="array" ref="M306">IF(E306&lt;&gt;"",IF(AND(E306&lt;&gt;"GR",E306&gt;=40,J306&gt;=30),_xlfn.IFS(Q306&gt;=$AG$2,$AD$19,Q306&gt;=$AG$3,$AC$19,Q306&gt;=$AG$4,$AB$19,Q306&gt;=$AG$5,$AA$19,Q306&gt;=$AG$6,$Z$19,Q306&gt;=$AG$7,$Y$19,Q306&gt;=$AG$8,$X$19,Q306&gt;=$AG$9,$V$19),L306),"")</f>
        <v>FF</v>
      </c>
      <c r="N306" s="9"/>
      <c r="O306" s="9"/>
      <c r="P306" s="9">
        <f t="shared" si="38"/>
        <v>0</v>
      </c>
      <c r="Q306" s="9">
        <f t="shared" si="39"/>
        <v>0</v>
      </c>
      <c r="R306" s="9">
        <f t="shared" si="40"/>
        <v>-3.2</v>
      </c>
    </row>
    <row r="307" spans="1:18" x14ac:dyDescent="0.25">
      <c r="A307" s="3" t="s">
        <v>8</v>
      </c>
      <c r="B307" s="3">
        <v>306</v>
      </c>
      <c r="C307" s="3" t="s">
        <v>34</v>
      </c>
      <c r="D307" s="3" t="s">
        <v>34</v>
      </c>
      <c r="E307" s="3" t="s">
        <v>34</v>
      </c>
      <c r="F307" s="22" t="str">
        <f t="shared" si="41"/>
        <v>GR</v>
      </c>
      <c r="G307" s="22">
        <f t="shared" si="42"/>
        <v>0</v>
      </c>
      <c r="H307" s="22">
        <f t="shared" si="43"/>
        <v>0</v>
      </c>
      <c r="I307" s="9">
        <f t="shared" si="44"/>
        <v>0</v>
      </c>
      <c r="J307" s="9">
        <f t="shared" si="36"/>
        <v>0</v>
      </c>
      <c r="K307" s="10">
        <f t="shared" si="37"/>
        <v>0</v>
      </c>
      <c r="L307" s="9" t="str">
        <f t="array" ref="L307">IF(D307&lt;&gt;"",IF(AND(H307&gt;=40,I307&gt;=30),IF(AND($N$2&gt;=$T$2,$N$2&lt;=$U$2),_xlfn.IFS(P307&gt;=$AD$2,$AD$1,P307&gt;=$AC$2,$AC$1,P307&gt;=$AB$2,$AB$1,P307&gt;=$AA$2,$AA$1,P307&gt;=$Z$2,$Z$1,P307&gt;=$Y$2,$Y$1,P307&gt;=$X$2,$X$1,P307&gt;=$W$2,$W$1,P307&lt;$W$2,$V$1),(IF(AND($N$2&gt;=$T$3,$N$2&lt;$U$3),_xlfn.IFS(P307&gt;=$AD$3,$AD$1,P307&gt;=$AC$3,$AC$1,P307&gt;=$AB$3,$AB$1,P307&gt;=$AA$3,$AA$1,P307&gt;=$Z$3,$Z$1,P307&gt;=$Y$3,$Y$1,P307&gt;=$X$3,$X$1,P307&gt;=$W$3,$W$1,P307&lt;$W$2,$V$1),(IF(AND($N$2&gt;=$T$4,$N$2&lt;$U$4),_xlfn.IFS(P307&gt;=$AD$4,$AD$1,P307&gt;=$AC$4,$AC$1,P307&gt;=$AB$4,$AB$1,P307&gt;=$AA$4,$AA$1,P307&gt;=$Z$4,$Z$1,P307&gt;=$Y$4,$Y$1,P307&gt;=$X$4,$X$1,P307&gt;=$W$4,$W$1,P307&lt;$W$2,$V$1),(IF(AND($N$2&gt;=$T$5,$N$2&lt;$U$5),_xlfn.IFS(P307&gt;=$AD$5,$AD$1,P307&gt;=$AC$5,$AC$1,P307&gt;=$AB$5,$AB$1,P307&gt;=$AA$5,$AA$1,P307&gt;=$Z$5,$Z$1,P307&gt;=$Y$5,$Y$1,P307&gt;=$X$5,$X$1,P307&gt;=$W$5,$W$1,P307&lt;$W$2,$V$1),(IF(AND($N$2&gt;=$T$6,$N$2&lt;$U$6),_xlfn.IFS(P307&gt;=$AD$6,$AD$1,P307&gt;=$AC$6,$AC$1,P307&gt;=$AB$6,$AB$1,P307&gt;=$AA$6,$AA$1,P307&gt;=$Z$6,$Z$1,P307&gt;=$Y$6,$Y$1,P307&gt;=$X$6,$X$1,P307&gt;=$W$6,$W$1,P307&lt;$W$2,$V$1),(IF(AND($N$2&gt;=$T$7,$N$2&lt;$U$7),_xlfn.IFS(P307&gt;=$AD$7,$AD$1,P307&gt;=$AC$7,$AC$1,P307&gt;=$AB$7,$AB$1,P307&gt;=$AA$7,$AA$1,P307&gt;=$Z$7,$Z$1,P307&gt;=$Y$7,$Y$1,P307&gt;=$X$7,$X$1,P307&gt;=$W$7,$W$1,P307&lt;$W$2,$V$1),(IF(AND($N$2&gt;=$T$8,$N$2&lt;$U$8),_xlfn.IFS(P307&gt;=$AD$8,$AD$1,P307&gt;=$AC$8,$AC$1,P307&gt;=$AB$8,$AB$1,P307&gt;=$AA$8,$AA$1,P307&gt;=$Z$8,$Z$1,P307&gt;=$Y$8,$Y$1,P307&gt;=$X$8,$X$1,P307&gt;=$W$8,$W$1,P307&lt;$W$2,$V$1),(IF(AND($N$2&gt;=$T$9,$N$2&lt;$U$9),_xlfn.IFS(P307&gt;=$AD$9,$AD$1,P307&gt;=$AC$9,$AC$1,P307&gt;=$AB$9,$AB$1,P307&gt;=$AA$9,$AA$1,P307&gt;=$Z$9,$Z$1,P307&gt;=$Y$9,$Y$1,P307&gt;=$X$9,$X$1,P307&gt;=$W$9,$W$1),$W$1))))))))))))))),IF(AND($N$2&gt;=$T$2,$N$2&lt;=$U$2),IF(P307&gt;=$W$2,$W$1,$V$1),IF(AND($N$2&gt;=$T$3,$N$2&lt;$U$3),IF(P307&gt;=$W$3,$W$1,$V$1),IF(AND($N$2&gt;=$T$4,$N$2&lt;$U$4),IF(P307&gt;=$W$4,$W$1,$V$1),IF(AND($N$2&gt;=$T$5,$N$2&lt;$U$5),IF(P307&gt;=$W$5,$W$1,$V$1),IF(AND($N$2&gt;=$T$6,$N$2&lt;$U$6),IF(P307&gt;=$W$6,$W$1,$V$1),IF(AND($N$2&gt;=$T$7,$N$2&lt;$U$7),IF(P307&gt;=$W$7,$W$1,$V$1),IF(AND($N$2&gt;=$T$8,$N$2&lt;$U$8),IF(P307&gt;=$W$8,$W$1,$V$1),IF(AND($N$2&gt;=$T$9,$N$2&lt;$U$9),IF(P307&gt;=$W$9,$W$1,$V$1),""))))))))),"")</f>
        <v>FF</v>
      </c>
      <c r="M307" s="9" t="str">
        <f t="array" ref="M307">IF(E307&lt;&gt;"",IF(AND(E307&lt;&gt;"GR",E307&gt;=40,J307&gt;=30),_xlfn.IFS(Q307&gt;=$AG$2,$AD$19,Q307&gt;=$AG$3,$AC$19,Q307&gt;=$AG$4,$AB$19,Q307&gt;=$AG$5,$AA$19,Q307&gt;=$AG$6,$Z$19,Q307&gt;=$AG$7,$Y$19,Q307&gt;=$AG$8,$X$19,Q307&gt;=$AG$9,$V$19),L307),"")</f>
        <v>FF</v>
      </c>
      <c r="N307" s="9"/>
      <c r="O307" s="9"/>
      <c r="P307" s="9">
        <f t="shared" si="38"/>
        <v>0</v>
      </c>
      <c r="Q307" s="9">
        <f t="shared" si="39"/>
        <v>0</v>
      </c>
      <c r="R307" s="9">
        <f t="shared" si="40"/>
        <v>-3.2</v>
      </c>
    </row>
    <row r="308" spans="1:18" x14ac:dyDescent="0.25">
      <c r="A308" s="3" t="s">
        <v>8</v>
      </c>
      <c r="B308" s="3">
        <v>307</v>
      </c>
      <c r="C308" s="3" t="s">
        <v>34</v>
      </c>
      <c r="D308" s="3" t="s">
        <v>34</v>
      </c>
      <c r="E308" s="3" t="s">
        <v>34</v>
      </c>
      <c r="F308" s="22" t="str">
        <f t="shared" si="41"/>
        <v>GR</v>
      </c>
      <c r="G308" s="22">
        <f t="shared" si="42"/>
        <v>0</v>
      </c>
      <c r="H308" s="22">
        <f t="shared" si="43"/>
        <v>0</v>
      </c>
      <c r="I308" s="9">
        <f t="shared" si="44"/>
        <v>0</v>
      </c>
      <c r="J308" s="9">
        <f t="shared" si="36"/>
        <v>0</v>
      </c>
      <c r="K308" s="10">
        <f t="shared" si="37"/>
        <v>0</v>
      </c>
      <c r="L308" s="9" t="str">
        <f t="array" ref="L308">IF(D308&lt;&gt;"",IF(AND(H308&gt;=40,I308&gt;=30),IF(AND($N$2&gt;=$T$2,$N$2&lt;=$U$2),_xlfn.IFS(P308&gt;=$AD$2,$AD$1,P308&gt;=$AC$2,$AC$1,P308&gt;=$AB$2,$AB$1,P308&gt;=$AA$2,$AA$1,P308&gt;=$Z$2,$Z$1,P308&gt;=$Y$2,$Y$1,P308&gt;=$X$2,$X$1,P308&gt;=$W$2,$W$1,P308&lt;$W$2,$V$1),(IF(AND($N$2&gt;=$T$3,$N$2&lt;$U$3),_xlfn.IFS(P308&gt;=$AD$3,$AD$1,P308&gt;=$AC$3,$AC$1,P308&gt;=$AB$3,$AB$1,P308&gt;=$AA$3,$AA$1,P308&gt;=$Z$3,$Z$1,P308&gt;=$Y$3,$Y$1,P308&gt;=$X$3,$X$1,P308&gt;=$W$3,$W$1,P308&lt;$W$2,$V$1),(IF(AND($N$2&gt;=$T$4,$N$2&lt;$U$4),_xlfn.IFS(P308&gt;=$AD$4,$AD$1,P308&gt;=$AC$4,$AC$1,P308&gt;=$AB$4,$AB$1,P308&gt;=$AA$4,$AA$1,P308&gt;=$Z$4,$Z$1,P308&gt;=$Y$4,$Y$1,P308&gt;=$X$4,$X$1,P308&gt;=$W$4,$W$1,P308&lt;$W$2,$V$1),(IF(AND($N$2&gt;=$T$5,$N$2&lt;$U$5),_xlfn.IFS(P308&gt;=$AD$5,$AD$1,P308&gt;=$AC$5,$AC$1,P308&gt;=$AB$5,$AB$1,P308&gt;=$AA$5,$AA$1,P308&gt;=$Z$5,$Z$1,P308&gt;=$Y$5,$Y$1,P308&gt;=$X$5,$X$1,P308&gt;=$W$5,$W$1,P308&lt;$W$2,$V$1),(IF(AND($N$2&gt;=$T$6,$N$2&lt;$U$6),_xlfn.IFS(P308&gt;=$AD$6,$AD$1,P308&gt;=$AC$6,$AC$1,P308&gt;=$AB$6,$AB$1,P308&gt;=$AA$6,$AA$1,P308&gt;=$Z$6,$Z$1,P308&gt;=$Y$6,$Y$1,P308&gt;=$X$6,$X$1,P308&gt;=$W$6,$W$1,P308&lt;$W$2,$V$1),(IF(AND($N$2&gt;=$T$7,$N$2&lt;$U$7),_xlfn.IFS(P308&gt;=$AD$7,$AD$1,P308&gt;=$AC$7,$AC$1,P308&gt;=$AB$7,$AB$1,P308&gt;=$AA$7,$AA$1,P308&gt;=$Z$7,$Z$1,P308&gt;=$Y$7,$Y$1,P308&gt;=$X$7,$X$1,P308&gt;=$W$7,$W$1,P308&lt;$W$2,$V$1),(IF(AND($N$2&gt;=$T$8,$N$2&lt;$U$8),_xlfn.IFS(P308&gt;=$AD$8,$AD$1,P308&gt;=$AC$8,$AC$1,P308&gt;=$AB$8,$AB$1,P308&gt;=$AA$8,$AA$1,P308&gt;=$Z$8,$Z$1,P308&gt;=$Y$8,$Y$1,P308&gt;=$X$8,$X$1,P308&gt;=$W$8,$W$1,P308&lt;$W$2,$V$1),(IF(AND($N$2&gt;=$T$9,$N$2&lt;$U$9),_xlfn.IFS(P308&gt;=$AD$9,$AD$1,P308&gt;=$AC$9,$AC$1,P308&gt;=$AB$9,$AB$1,P308&gt;=$AA$9,$AA$1,P308&gt;=$Z$9,$Z$1,P308&gt;=$Y$9,$Y$1,P308&gt;=$X$9,$X$1,P308&gt;=$W$9,$W$1),$W$1))))))))))))))),IF(AND($N$2&gt;=$T$2,$N$2&lt;=$U$2),IF(P308&gt;=$W$2,$W$1,$V$1),IF(AND($N$2&gt;=$T$3,$N$2&lt;$U$3),IF(P308&gt;=$W$3,$W$1,$V$1),IF(AND($N$2&gt;=$T$4,$N$2&lt;$U$4),IF(P308&gt;=$W$4,$W$1,$V$1),IF(AND($N$2&gt;=$T$5,$N$2&lt;$U$5),IF(P308&gt;=$W$5,$W$1,$V$1),IF(AND($N$2&gt;=$T$6,$N$2&lt;$U$6),IF(P308&gt;=$W$6,$W$1,$V$1),IF(AND($N$2&gt;=$T$7,$N$2&lt;$U$7),IF(P308&gt;=$W$7,$W$1,$V$1),IF(AND($N$2&gt;=$T$8,$N$2&lt;$U$8),IF(P308&gt;=$W$8,$W$1,$V$1),IF(AND($N$2&gt;=$T$9,$N$2&lt;$U$9),IF(P308&gt;=$W$9,$W$1,$V$1),""))))))))),"")</f>
        <v>FF</v>
      </c>
      <c r="M308" s="9" t="str">
        <f t="array" ref="M308">IF(E308&lt;&gt;"",IF(AND(E308&lt;&gt;"GR",E308&gt;=40,J308&gt;=30),_xlfn.IFS(Q308&gt;=$AG$2,$AD$19,Q308&gt;=$AG$3,$AC$19,Q308&gt;=$AG$4,$AB$19,Q308&gt;=$AG$5,$AA$19,Q308&gt;=$AG$6,$Z$19,Q308&gt;=$AG$7,$Y$19,Q308&gt;=$AG$8,$X$19,Q308&gt;=$AG$9,$V$19),L308),"")</f>
        <v>FF</v>
      </c>
      <c r="N308" s="9"/>
      <c r="O308" s="9"/>
      <c r="P308" s="9">
        <f t="shared" si="38"/>
        <v>0</v>
      </c>
      <c r="Q308" s="9">
        <f t="shared" si="39"/>
        <v>0</v>
      </c>
      <c r="R308" s="9">
        <f t="shared" si="40"/>
        <v>-3.2</v>
      </c>
    </row>
    <row r="309" spans="1:18" x14ac:dyDescent="0.25">
      <c r="A309" s="3" t="s">
        <v>8</v>
      </c>
      <c r="B309" s="3">
        <v>308</v>
      </c>
      <c r="C309" s="3" t="s">
        <v>34</v>
      </c>
      <c r="D309" s="3" t="s">
        <v>34</v>
      </c>
      <c r="E309" s="3" t="s">
        <v>34</v>
      </c>
      <c r="F309" s="22" t="str">
        <f t="shared" si="41"/>
        <v>GR</v>
      </c>
      <c r="G309" s="22">
        <f t="shared" si="42"/>
        <v>0</v>
      </c>
      <c r="H309" s="22">
        <f t="shared" si="43"/>
        <v>0</v>
      </c>
      <c r="I309" s="9">
        <f t="shared" si="44"/>
        <v>0</v>
      </c>
      <c r="J309" s="9">
        <f t="shared" si="36"/>
        <v>0</v>
      </c>
      <c r="K309" s="10">
        <f t="shared" si="37"/>
        <v>0</v>
      </c>
      <c r="L309" s="9" t="str">
        <f t="array" ref="L309">IF(D309&lt;&gt;"",IF(AND(H309&gt;=40,I309&gt;=30),IF(AND($N$2&gt;=$T$2,$N$2&lt;=$U$2),_xlfn.IFS(P309&gt;=$AD$2,$AD$1,P309&gt;=$AC$2,$AC$1,P309&gt;=$AB$2,$AB$1,P309&gt;=$AA$2,$AA$1,P309&gt;=$Z$2,$Z$1,P309&gt;=$Y$2,$Y$1,P309&gt;=$X$2,$X$1,P309&gt;=$W$2,$W$1,P309&lt;$W$2,$V$1),(IF(AND($N$2&gt;=$T$3,$N$2&lt;$U$3),_xlfn.IFS(P309&gt;=$AD$3,$AD$1,P309&gt;=$AC$3,$AC$1,P309&gt;=$AB$3,$AB$1,P309&gt;=$AA$3,$AA$1,P309&gt;=$Z$3,$Z$1,P309&gt;=$Y$3,$Y$1,P309&gt;=$X$3,$X$1,P309&gt;=$W$3,$W$1,P309&lt;$W$2,$V$1),(IF(AND($N$2&gt;=$T$4,$N$2&lt;$U$4),_xlfn.IFS(P309&gt;=$AD$4,$AD$1,P309&gt;=$AC$4,$AC$1,P309&gt;=$AB$4,$AB$1,P309&gt;=$AA$4,$AA$1,P309&gt;=$Z$4,$Z$1,P309&gt;=$Y$4,$Y$1,P309&gt;=$X$4,$X$1,P309&gt;=$W$4,$W$1,P309&lt;$W$2,$V$1),(IF(AND($N$2&gt;=$T$5,$N$2&lt;$U$5),_xlfn.IFS(P309&gt;=$AD$5,$AD$1,P309&gt;=$AC$5,$AC$1,P309&gt;=$AB$5,$AB$1,P309&gt;=$AA$5,$AA$1,P309&gt;=$Z$5,$Z$1,P309&gt;=$Y$5,$Y$1,P309&gt;=$X$5,$X$1,P309&gt;=$W$5,$W$1,P309&lt;$W$2,$V$1),(IF(AND($N$2&gt;=$T$6,$N$2&lt;$U$6),_xlfn.IFS(P309&gt;=$AD$6,$AD$1,P309&gt;=$AC$6,$AC$1,P309&gt;=$AB$6,$AB$1,P309&gt;=$AA$6,$AA$1,P309&gt;=$Z$6,$Z$1,P309&gt;=$Y$6,$Y$1,P309&gt;=$X$6,$X$1,P309&gt;=$W$6,$W$1,P309&lt;$W$2,$V$1),(IF(AND($N$2&gt;=$T$7,$N$2&lt;$U$7),_xlfn.IFS(P309&gt;=$AD$7,$AD$1,P309&gt;=$AC$7,$AC$1,P309&gt;=$AB$7,$AB$1,P309&gt;=$AA$7,$AA$1,P309&gt;=$Z$7,$Z$1,P309&gt;=$Y$7,$Y$1,P309&gt;=$X$7,$X$1,P309&gt;=$W$7,$W$1,P309&lt;$W$2,$V$1),(IF(AND($N$2&gt;=$T$8,$N$2&lt;$U$8),_xlfn.IFS(P309&gt;=$AD$8,$AD$1,P309&gt;=$AC$8,$AC$1,P309&gt;=$AB$8,$AB$1,P309&gt;=$AA$8,$AA$1,P309&gt;=$Z$8,$Z$1,P309&gt;=$Y$8,$Y$1,P309&gt;=$X$8,$X$1,P309&gt;=$W$8,$W$1,P309&lt;$W$2,$V$1),(IF(AND($N$2&gt;=$T$9,$N$2&lt;$U$9),_xlfn.IFS(P309&gt;=$AD$9,$AD$1,P309&gt;=$AC$9,$AC$1,P309&gt;=$AB$9,$AB$1,P309&gt;=$AA$9,$AA$1,P309&gt;=$Z$9,$Z$1,P309&gt;=$Y$9,$Y$1,P309&gt;=$X$9,$X$1,P309&gt;=$W$9,$W$1),$W$1))))))))))))))),IF(AND($N$2&gt;=$T$2,$N$2&lt;=$U$2),IF(P309&gt;=$W$2,$W$1,$V$1),IF(AND($N$2&gt;=$T$3,$N$2&lt;$U$3),IF(P309&gt;=$W$3,$W$1,$V$1),IF(AND($N$2&gt;=$T$4,$N$2&lt;$U$4),IF(P309&gt;=$W$4,$W$1,$V$1),IF(AND($N$2&gt;=$T$5,$N$2&lt;$U$5),IF(P309&gt;=$W$5,$W$1,$V$1),IF(AND($N$2&gt;=$T$6,$N$2&lt;$U$6),IF(P309&gt;=$W$6,$W$1,$V$1),IF(AND($N$2&gt;=$T$7,$N$2&lt;$U$7),IF(P309&gt;=$W$7,$W$1,$V$1),IF(AND($N$2&gt;=$T$8,$N$2&lt;$U$8),IF(P309&gt;=$W$8,$W$1,$V$1),IF(AND($N$2&gt;=$T$9,$N$2&lt;$U$9),IF(P309&gt;=$W$9,$W$1,$V$1),""))))))))),"")</f>
        <v>FF</v>
      </c>
      <c r="M309" s="9" t="str">
        <f t="array" ref="M309">IF(E309&lt;&gt;"",IF(AND(E309&lt;&gt;"GR",E309&gt;=40,J309&gt;=30),_xlfn.IFS(Q309&gt;=$AG$2,$AD$19,Q309&gt;=$AG$3,$AC$19,Q309&gt;=$AG$4,$AB$19,Q309&gt;=$AG$5,$AA$19,Q309&gt;=$AG$6,$Z$19,Q309&gt;=$AG$7,$Y$19,Q309&gt;=$AG$8,$X$19,Q309&gt;=$AG$9,$V$19),L309),"")</f>
        <v>FF</v>
      </c>
      <c r="N309" s="9"/>
      <c r="O309" s="9"/>
      <c r="P309" s="9">
        <f t="shared" si="38"/>
        <v>0</v>
      </c>
      <c r="Q309" s="9">
        <f t="shared" si="39"/>
        <v>0</v>
      </c>
      <c r="R309" s="9">
        <f t="shared" si="40"/>
        <v>-3.2</v>
      </c>
    </row>
    <row r="310" spans="1:18" x14ac:dyDescent="0.25">
      <c r="A310" s="3" t="s">
        <v>8</v>
      </c>
      <c r="B310" s="3">
        <v>309</v>
      </c>
      <c r="C310" s="3">
        <v>15</v>
      </c>
      <c r="D310" s="3" t="s">
        <v>34</v>
      </c>
      <c r="E310" s="3" t="s">
        <v>34</v>
      </c>
      <c r="F310" s="22" t="str">
        <f t="shared" si="41"/>
        <v>GR</v>
      </c>
      <c r="G310" s="22">
        <f t="shared" si="42"/>
        <v>15</v>
      </c>
      <c r="H310" s="22">
        <f t="shared" si="43"/>
        <v>0</v>
      </c>
      <c r="I310" s="9">
        <f t="shared" si="44"/>
        <v>6</v>
      </c>
      <c r="J310" s="9">
        <f t="shared" si="36"/>
        <v>6</v>
      </c>
      <c r="K310" s="10">
        <f t="shared" si="37"/>
        <v>36</v>
      </c>
      <c r="L310" s="9" t="str">
        <f t="array" ref="L310">IF(D310&lt;&gt;"",IF(AND(H310&gt;=40,I310&gt;=30),IF(AND($N$2&gt;=$T$2,$N$2&lt;=$U$2),_xlfn.IFS(P310&gt;=$AD$2,$AD$1,P310&gt;=$AC$2,$AC$1,P310&gt;=$AB$2,$AB$1,P310&gt;=$AA$2,$AA$1,P310&gt;=$Z$2,$Z$1,P310&gt;=$Y$2,$Y$1,P310&gt;=$X$2,$X$1,P310&gt;=$W$2,$W$1,P310&lt;$W$2,$V$1),(IF(AND($N$2&gt;=$T$3,$N$2&lt;$U$3),_xlfn.IFS(P310&gt;=$AD$3,$AD$1,P310&gt;=$AC$3,$AC$1,P310&gt;=$AB$3,$AB$1,P310&gt;=$AA$3,$AA$1,P310&gt;=$Z$3,$Z$1,P310&gt;=$Y$3,$Y$1,P310&gt;=$X$3,$X$1,P310&gt;=$W$3,$W$1,P310&lt;$W$2,$V$1),(IF(AND($N$2&gt;=$T$4,$N$2&lt;$U$4),_xlfn.IFS(P310&gt;=$AD$4,$AD$1,P310&gt;=$AC$4,$AC$1,P310&gt;=$AB$4,$AB$1,P310&gt;=$AA$4,$AA$1,P310&gt;=$Z$4,$Z$1,P310&gt;=$Y$4,$Y$1,P310&gt;=$X$4,$X$1,P310&gt;=$W$4,$W$1,P310&lt;$W$2,$V$1),(IF(AND($N$2&gt;=$T$5,$N$2&lt;$U$5),_xlfn.IFS(P310&gt;=$AD$5,$AD$1,P310&gt;=$AC$5,$AC$1,P310&gt;=$AB$5,$AB$1,P310&gt;=$AA$5,$AA$1,P310&gt;=$Z$5,$Z$1,P310&gt;=$Y$5,$Y$1,P310&gt;=$X$5,$X$1,P310&gt;=$W$5,$W$1,P310&lt;$W$2,$V$1),(IF(AND($N$2&gt;=$T$6,$N$2&lt;$U$6),_xlfn.IFS(P310&gt;=$AD$6,$AD$1,P310&gt;=$AC$6,$AC$1,P310&gt;=$AB$6,$AB$1,P310&gt;=$AA$6,$AA$1,P310&gt;=$Z$6,$Z$1,P310&gt;=$Y$6,$Y$1,P310&gt;=$X$6,$X$1,P310&gt;=$W$6,$W$1,P310&lt;$W$2,$V$1),(IF(AND($N$2&gt;=$T$7,$N$2&lt;$U$7),_xlfn.IFS(P310&gt;=$AD$7,$AD$1,P310&gt;=$AC$7,$AC$1,P310&gt;=$AB$7,$AB$1,P310&gt;=$AA$7,$AA$1,P310&gt;=$Z$7,$Z$1,P310&gt;=$Y$7,$Y$1,P310&gt;=$X$7,$X$1,P310&gt;=$W$7,$W$1,P310&lt;$W$2,$V$1),(IF(AND($N$2&gt;=$T$8,$N$2&lt;$U$8),_xlfn.IFS(P310&gt;=$AD$8,$AD$1,P310&gt;=$AC$8,$AC$1,P310&gt;=$AB$8,$AB$1,P310&gt;=$AA$8,$AA$1,P310&gt;=$Z$8,$Z$1,P310&gt;=$Y$8,$Y$1,P310&gt;=$X$8,$X$1,P310&gt;=$W$8,$W$1,P310&lt;$W$2,$V$1),(IF(AND($N$2&gt;=$T$9,$N$2&lt;$U$9),_xlfn.IFS(P310&gt;=$AD$9,$AD$1,P310&gt;=$AC$9,$AC$1,P310&gt;=$AB$9,$AB$1,P310&gt;=$AA$9,$AA$1,P310&gt;=$Z$9,$Z$1,P310&gt;=$Y$9,$Y$1,P310&gt;=$X$9,$X$1,P310&gt;=$W$9,$W$1),$W$1))))))))))))))),IF(AND($N$2&gt;=$T$2,$N$2&lt;=$U$2),IF(P310&gt;=$W$2,$W$1,$V$1),IF(AND($N$2&gt;=$T$3,$N$2&lt;$U$3),IF(P310&gt;=$W$3,$W$1,$V$1),IF(AND($N$2&gt;=$T$4,$N$2&lt;$U$4),IF(P310&gt;=$W$4,$W$1,$V$1),IF(AND($N$2&gt;=$T$5,$N$2&lt;$U$5),IF(P310&gt;=$W$5,$W$1,$V$1),IF(AND($N$2&gt;=$T$6,$N$2&lt;$U$6),IF(P310&gt;=$W$6,$W$1,$V$1),IF(AND($N$2&gt;=$T$7,$N$2&lt;$U$7),IF(P310&gt;=$W$7,$W$1,$V$1),IF(AND($N$2&gt;=$T$8,$N$2&lt;$U$8),IF(P310&gt;=$W$8,$W$1,$V$1),IF(AND($N$2&gt;=$T$9,$N$2&lt;$U$9),IF(P310&gt;=$W$9,$W$1,$V$1),""))))))))),"")</f>
        <v>FF</v>
      </c>
      <c r="M310" s="9" t="str">
        <f t="array" ref="M310">IF(E310&lt;&gt;"",IF(AND(E310&lt;&gt;"GR",E310&gt;=40,J310&gt;=30),_xlfn.IFS(Q310&gt;=$AG$2,$AD$19,Q310&gt;=$AG$3,$AC$19,Q310&gt;=$AG$4,$AB$19,Q310&gt;=$AG$5,$AA$19,Q310&gt;=$AG$6,$Z$19,Q310&gt;=$AG$7,$Y$19,Q310&gt;=$AG$8,$X$19,Q310&gt;=$AG$9,$V$19),L310),"")</f>
        <v>FF</v>
      </c>
      <c r="N310" s="9"/>
      <c r="O310" s="9"/>
      <c r="P310" s="9">
        <f t="shared" si="38"/>
        <v>22</v>
      </c>
      <c r="Q310" s="9">
        <f t="shared" si="39"/>
        <v>22</v>
      </c>
      <c r="R310" s="9">
        <f t="shared" si="40"/>
        <v>-2.79</v>
      </c>
    </row>
    <row r="311" spans="1:18" x14ac:dyDescent="0.25">
      <c r="A311" s="3" t="s">
        <v>8</v>
      </c>
      <c r="B311" s="3">
        <v>310</v>
      </c>
      <c r="C311" s="3" t="s">
        <v>34</v>
      </c>
      <c r="D311" s="3" t="s">
        <v>34</v>
      </c>
      <c r="E311" s="3" t="s">
        <v>34</v>
      </c>
      <c r="F311" s="22" t="str">
        <f t="shared" si="41"/>
        <v>GR</v>
      </c>
      <c r="G311" s="22">
        <f t="shared" si="42"/>
        <v>0</v>
      </c>
      <c r="H311" s="22">
        <f t="shared" si="43"/>
        <v>0</v>
      </c>
      <c r="I311" s="9">
        <f t="shared" si="44"/>
        <v>0</v>
      </c>
      <c r="J311" s="9">
        <f t="shared" si="36"/>
        <v>0</v>
      </c>
      <c r="K311" s="10">
        <f t="shared" si="37"/>
        <v>0</v>
      </c>
      <c r="L311" s="9" t="str">
        <f t="array" ref="L311">IF(D311&lt;&gt;"",IF(AND(H311&gt;=40,I311&gt;=30),IF(AND($N$2&gt;=$T$2,$N$2&lt;=$U$2),_xlfn.IFS(P311&gt;=$AD$2,$AD$1,P311&gt;=$AC$2,$AC$1,P311&gt;=$AB$2,$AB$1,P311&gt;=$AA$2,$AA$1,P311&gt;=$Z$2,$Z$1,P311&gt;=$Y$2,$Y$1,P311&gt;=$X$2,$X$1,P311&gt;=$W$2,$W$1,P311&lt;$W$2,$V$1),(IF(AND($N$2&gt;=$T$3,$N$2&lt;$U$3),_xlfn.IFS(P311&gt;=$AD$3,$AD$1,P311&gt;=$AC$3,$AC$1,P311&gt;=$AB$3,$AB$1,P311&gt;=$AA$3,$AA$1,P311&gt;=$Z$3,$Z$1,P311&gt;=$Y$3,$Y$1,P311&gt;=$X$3,$X$1,P311&gt;=$W$3,$W$1,P311&lt;$W$2,$V$1),(IF(AND($N$2&gt;=$T$4,$N$2&lt;$U$4),_xlfn.IFS(P311&gt;=$AD$4,$AD$1,P311&gt;=$AC$4,$AC$1,P311&gt;=$AB$4,$AB$1,P311&gt;=$AA$4,$AA$1,P311&gt;=$Z$4,$Z$1,P311&gt;=$Y$4,$Y$1,P311&gt;=$X$4,$X$1,P311&gt;=$W$4,$W$1,P311&lt;$W$2,$V$1),(IF(AND($N$2&gt;=$T$5,$N$2&lt;$U$5),_xlfn.IFS(P311&gt;=$AD$5,$AD$1,P311&gt;=$AC$5,$AC$1,P311&gt;=$AB$5,$AB$1,P311&gt;=$AA$5,$AA$1,P311&gt;=$Z$5,$Z$1,P311&gt;=$Y$5,$Y$1,P311&gt;=$X$5,$X$1,P311&gt;=$W$5,$W$1,P311&lt;$W$2,$V$1),(IF(AND($N$2&gt;=$T$6,$N$2&lt;$U$6),_xlfn.IFS(P311&gt;=$AD$6,$AD$1,P311&gt;=$AC$6,$AC$1,P311&gt;=$AB$6,$AB$1,P311&gt;=$AA$6,$AA$1,P311&gt;=$Z$6,$Z$1,P311&gt;=$Y$6,$Y$1,P311&gt;=$X$6,$X$1,P311&gt;=$W$6,$W$1,P311&lt;$W$2,$V$1),(IF(AND($N$2&gt;=$T$7,$N$2&lt;$U$7),_xlfn.IFS(P311&gt;=$AD$7,$AD$1,P311&gt;=$AC$7,$AC$1,P311&gt;=$AB$7,$AB$1,P311&gt;=$AA$7,$AA$1,P311&gt;=$Z$7,$Z$1,P311&gt;=$Y$7,$Y$1,P311&gt;=$X$7,$X$1,P311&gt;=$W$7,$W$1,P311&lt;$W$2,$V$1),(IF(AND($N$2&gt;=$T$8,$N$2&lt;$U$8),_xlfn.IFS(P311&gt;=$AD$8,$AD$1,P311&gt;=$AC$8,$AC$1,P311&gt;=$AB$8,$AB$1,P311&gt;=$AA$8,$AA$1,P311&gt;=$Z$8,$Z$1,P311&gt;=$Y$8,$Y$1,P311&gt;=$X$8,$X$1,P311&gt;=$W$8,$W$1,P311&lt;$W$2,$V$1),(IF(AND($N$2&gt;=$T$9,$N$2&lt;$U$9),_xlfn.IFS(P311&gt;=$AD$9,$AD$1,P311&gt;=$AC$9,$AC$1,P311&gt;=$AB$9,$AB$1,P311&gt;=$AA$9,$AA$1,P311&gt;=$Z$9,$Z$1,P311&gt;=$Y$9,$Y$1,P311&gt;=$X$9,$X$1,P311&gt;=$W$9,$W$1),$W$1))))))))))))))),IF(AND($N$2&gt;=$T$2,$N$2&lt;=$U$2),IF(P311&gt;=$W$2,$W$1,$V$1),IF(AND($N$2&gt;=$T$3,$N$2&lt;$U$3),IF(P311&gt;=$W$3,$W$1,$V$1),IF(AND($N$2&gt;=$T$4,$N$2&lt;$U$4),IF(P311&gt;=$W$4,$W$1,$V$1),IF(AND($N$2&gt;=$T$5,$N$2&lt;$U$5),IF(P311&gt;=$W$5,$W$1,$V$1),IF(AND($N$2&gt;=$T$6,$N$2&lt;$U$6),IF(P311&gt;=$W$6,$W$1,$V$1),IF(AND($N$2&gt;=$T$7,$N$2&lt;$U$7),IF(P311&gt;=$W$7,$W$1,$V$1),IF(AND($N$2&gt;=$T$8,$N$2&lt;$U$8),IF(P311&gt;=$W$8,$W$1,$V$1),IF(AND($N$2&gt;=$T$9,$N$2&lt;$U$9),IF(P311&gt;=$W$9,$W$1,$V$1),""))))))))),"")</f>
        <v>FF</v>
      </c>
      <c r="M311" s="9" t="str">
        <f t="array" ref="M311">IF(E311&lt;&gt;"",IF(AND(E311&lt;&gt;"GR",E311&gt;=40,J311&gt;=30),_xlfn.IFS(Q311&gt;=$AG$2,$AD$19,Q311&gt;=$AG$3,$AC$19,Q311&gt;=$AG$4,$AB$19,Q311&gt;=$AG$5,$AA$19,Q311&gt;=$AG$6,$Z$19,Q311&gt;=$AG$7,$Y$19,Q311&gt;=$AG$8,$X$19,Q311&gt;=$AG$9,$V$19),L311),"")</f>
        <v>FF</v>
      </c>
      <c r="N311" s="9"/>
      <c r="O311" s="9"/>
      <c r="P311" s="9">
        <f t="shared" si="38"/>
        <v>0</v>
      </c>
      <c r="Q311" s="9">
        <f t="shared" si="39"/>
        <v>0</v>
      </c>
      <c r="R311" s="9">
        <f t="shared" si="40"/>
        <v>-3.2</v>
      </c>
    </row>
    <row r="312" spans="1:18" x14ac:dyDescent="0.25">
      <c r="A312" s="3" t="s">
        <v>8</v>
      </c>
      <c r="B312" s="3">
        <v>311</v>
      </c>
      <c r="C312" s="3" t="s">
        <v>34</v>
      </c>
      <c r="D312" s="3" t="s">
        <v>34</v>
      </c>
      <c r="E312" s="3" t="s">
        <v>34</v>
      </c>
      <c r="F312" s="22" t="str">
        <f t="shared" si="41"/>
        <v>GR</v>
      </c>
      <c r="G312" s="22">
        <f t="shared" si="42"/>
        <v>0</v>
      </c>
      <c r="H312" s="22">
        <f t="shared" si="43"/>
        <v>0</v>
      </c>
      <c r="I312" s="9">
        <f t="shared" si="44"/>
        <v>0</v>
      </c>
      <c r="J312" s="9">
        <f t="shared" si="36"/>
        <v>0</v>
      </c>
      <c r="K312" s="10">
        <f t="shared" si="37"/>
        <v>0</v>
      </c>
      <c r="L312" s="9" t="str">
        <f t="array" ref="L312">IF(D312&lt;&gt;"",IF(AND(H312&gt;=40,I312&gt;=30),IF(AND($N$2&gt;=$T$2,$N$2&lt;=$U$2),_xlfn.IFS(P312&gt;=$AD$2,$AD$1,P312&gt;=$AC$2,$AC$1,P312&gt;=$AB$2,$AB$1,P312&gt;=$AA$2,$AA$1,P312&gt;=$Z$2,$Z$1,P312&gt;=$Y$2,$Y$1,P312&gt;=$X$2,$X$1,P312&gt;=$W$2,$W$1,P312&lt;$W$2,$V$1),(IF(AND($N$2&gt;=$T$3,$N$2&lt;$U$3),_xlfn.IFS(P312&gt;=$AD$3,$AD$1,P312&gt;=$AC$3,$AC$1,P312&gt;=$AB$3,$AB$1,P312&gt;=$AA$3,$AA$1,P312&gt;=$Z$3,$Z$1,P312&gt;=$Y$3,$Y$1,P312&gt;=$X$3,$X$1,P312&gt;=$W$3,$W$1,P312&lt;$W$2,$V$1),(IF(AND($N$2&gt;=$T$4,$N$2&lt;$U$4),_xlfn.IFS(P312&gt;=$AD$4,$AD$1,P312&gt;=$AC$4,$AC$1,P312&gt;=$AB$4,$AB$1,P312&gt;=$AA$4,$AA$1,P312&gt;=$Z$4,$Z$1,P312&gt;=$Y$4,$Y$1,P312&gt;=$X$4,$X$1,P312&gt;=$W$4,$W$1,P312&lt;$W$2,$V$1),(IF(AND($N$2&gt;=$T$5,$N$2&lt;$U$5),_xlfn.IFS(P312&gt;=$AD$5,$AD$1,P312&gt;=$AC$5,$AC$1,P312&gt;=$AB$5,$AB$1,P312&gt;=$AA$5,$AA$1,P312&gt;=$Z$5,$Z$1,P312&gt;=$Y$5,$Y$1,P312&gt;=$X$5,$X$1,P312&gt;=$W$5,$W$1,P312&lt;$W$2,$V$1),(IF(AND($N$2&gt;=$T$6,$N$2&lt;$U$6),_xlfn.IFS(P312&gt;=$AD$6,$AD$1,P312&gt;=$AC$6,$AC$1,P312&gt;=$AB$6,$AB$1,P312&gt;=$AA$6,$AA$1,P312&gt;=$Z$6,$Z$1,P312&gt;=$Y$6,$Y$1,P312&gt;=$X$6,$X$1,P312&gt;=$W$6,$W$1,P312&lt;$W$2,$V$1),(IF(AND($N$2&gt;=$T$7,$N$2&lt;$U$7),_xlfn.IFS(P312&gt;=$AD$7,$AD$1,P312&gt;=$AC$7,$AC$1,P312&gt;=$AB$7,$AB$1,P312&gt;=$AA$7,$AA$1,P312&gt;=$Z$7,$Z$1,P312&gt;=$Y$7,$Y$1,P312&gt;=$X$7,$X$1,P312&gt;=$W$7,$W$1,P312&lt;$W$2,$V$1),(IF(AND($N$2&gt;=$T$8,$N$2&lt;$U$8),_xlfn.IFS(P312&gt;=$AD$8,$AD$1,P312&gt;=$AC$8,$AC$1,P312&gt;=$AB$8,$AB$1,P312&gt;=$AA$8,$AA$1,P312&gt;=$Z$8,$Z$1,P312&gt;=$Y$8,$Y$1,P312&gt;=$X$8,$X$1,P312&gt;=$W$8,$W$1,P312&lt;$W$2,$V$1),(IF(AND($N$2&gt;=$T$9,$N$2&lt;$U$9),_xlfn.IFS(P312&gt;=$AD$9,$AD$1,P312&gt;=$AC$9,$AC$1,P312&gt;=$AB$9,$AB$1,P312&gt;=$AA$9,$AA$1,P312&gt;=$Z$9,$Z$1,P312&gt;=$Y$9,$Y$1,P312&gt;=$X$9,$X$1,P312&gt;=$W$9,$W$1),$W$1))))))))))))))),IF(AND($N$2&gt;=$T$2,$N$2&lt;=$U$2),IF(P312&gt;=$W$2,$W$1,$V$1),IF(AND($N$2&gt;=$T$3,$N$2&lt;$U$3),IF(P312&gt;=$W$3,$W$1,$V$1),IF(AND($N$2&gt;=$T$4,$N$2&lt;$U$4),IF(P312&gt;=$W$4,$W$1,$V$1),IF(AND($N$2&gt;=$T$5,$N$2&lt;$U$5),IF(P312&gt;=$W$5,$W$1,$V$1),IF(AND($N$2&gt;=$T$6,$N$2&lt;$U$6),IF(P312&gt;=$W$6,$W$1,$V$1),IF(AND($N$2&gt;=$T$7,$N$2&lt;$U$7),IF(P312&gt;=$W$7,$W$1,$V$1),IF(AND($N$2&gt;=$T$8,$N$2&lt;$U$8),IF(P312&gt;=$W$8,$W$1,$V$1),IF(AND($N$2&gt;=$T$9,$N$2&lt;$U$9),IF(P312&gt;=$W$9,$W$1,$V$1),""))))))))),"")</f>
        <v>FF</v>
      </c>
      <c r="M312" s="9" t="str">
        <f t="array" ref="M312">IF(E312&lt;&gt;"",IF(AND(E312&lt;&gt;"GR",E312&gt;=40,J312&gt;=30),_xlfn.IFS(Q312&gt;=$AG$2,$AD$19,Q312&gt;=$AG$3,$AC$19,Q312&gt;=$AG$4,$AB$19,Q312&gt;=$AG$5,$AA$19,Q312&gt;=$AG$6,$Z$19,Q312&gt;=$AG$7,$Y$19,Q312&gt;=$AG$8,$X$19,Q312&gt;=$AG$9,$V$19),L312),"")</f>
        <v>FF</v>
      </c>
      <c r="N312" s="9"/>
      <c r="O312" s="9"/>
      <c r="P312" s="9">
        <f t="shared" si="38"/>
        <v>0</v>
      </c>
      <c r="Q312" s="9">
        <f t="shared" si="39"/>
        <v>0</v>
      </c>
      <c r="R312" s="9">
        <f t="shared" si="40"/>
        <v>-3.2</v>
      </c>
    </row>
    <row r="313" spans="1:18" x14ac:dyDescent="0.25">
      <c r="A313" s="3" t="s">
        <v>8</v>
      </c>
      <c r="B313" s="3">
        <v>312</v>
      </c>
      <c r="C313" s="3">
        <v>15</v>
      </c>
      <c r="D313" s="3" t="s">
        <v>34</v>
      </c>
      <c r="E313" s="3" t="s">
        <v>34</v>
      </c>
      <c r="F313" s="22" t="str">
        <f t="shared" si="41"/>
        <v>GR</v>
      </c>
      <c r="G313" s="22">
        <f t="shared" si="42"/>
        <v>15</v>
      </c>
      <c r="H313" s="22">
        <f t="shared" si="43"/>
        <v>0</v>
      </c>
      <c r="I313" s="9">
        <f t="shared" si="44"/>
        <v>6</v>
      </c>
      <c r="J313" s="9">
        <f t="shared" si="36"/>
        <v>6</v>
      </c>
      <c r="K313" s="10">
        <f t="shared" si="37"/>
        <v>36</v>
      </c>
      <c r="L313" s="9" t="str">
        <f t="array" ref="L313">IF(D313&lt;&gt;"",IF(AND(H313&gt;=40,I313&gt;=30),IF(AND($N$2&gt;=$T$2,$N$2&lt;=$U$2),_xlfn.IFS(P313&gt;=$AD$2,$AD$1,P313&gt;=$AC$2,$AC$1,P313&gt;=$AB$2,$AB$1,P313&gt;=$AA$2,$AA$1,P313&gt;=$Z$2,$Z$1,P313&gt;=$Y$2,$Y$1,P313&gt;=$X$2,$X$1,P313&gt;=$W$2,$W$1,P313&lt;$W$2,$V$1),(IF(AND($N$2&gt;=$T$3,$N$2&lt;$U$3),_xlfn.IFS(P313&gt;=$AD$3,$AD$1,P313&gt;=$AC$3,$AC$1,P313&gt;=$AB$3,$AB$1,P313&gt;=$AA$3,$AA$1,P313&gt;=$Z$3,$Z$1,P313&gt;=$Y$3,$Y$1,P313&gt;=$X$3,$X$1,P313&gt;=$W$3,$W$1,P313&lt;$W$2,$V$1),(IF(AND($N$2&gt;=$T$4,$N$2&lt;$U$4),_xlfn.IFS(P313&gt;=$AD$4,$AD$1,P313&gt;=$AC$4,$AC$1,P313&gt;=$AB$4,$AB$1,P313&gt;=$AA$4,$AA$1,P313&gt;=$Z$4,$Z$1,P313&gt;=$Y$4,$Y$1,P313&gt;=$X$4,$X$1,P313&gt;=$W$4,$W$1,P313&lt;$W$2,$V$1),(IF(AND($N$2&gt;=$T$5,$N$2&lt;$U$5),_xlfn.IFS(P313&gt;=$AD$5,$AD$1,P313&gt;=$AC$5,$AC$1,P313&gt;=$AB$5,$AB$1,P313&gt;=$AA$5,$AA$1,P313&gt;=$Z$5,$Z$1,P313&gt;=$Y$5,$Y$1,P313&gt;=$X$5,$X$1,P313&gt;=$W$5,$W$1,P313&lt;$W$2,$V$1),(IF(AND($N$2&gt;=$T$6,$N$2&lt;$U$6),_xlfn.IFS(P313&gt;=$AD$6,$AD$1,P313&gt;=$AC$6,$AC$1,P313&gt;=$AB$6,$AB$1,P313&gt;=$AA$6,$AA$1,P313&gt;=$Z$6,$Z$1,P313&gt;=$Y$6,$Y$1,P313&gt;=$X$6,$X$1,P313&gt;=$W$6,$W$1,P313&lt;$W$2,$V$1),(IF(AND($N$2&gt;=$T$7,$N$2&lt;$U$7),_xlfn.IFS(P313&gt;=$AD$7,$AD$1,P313&gt;=$AC$7,$AC$1,P313&gt;=$AB$7,$AB$1,P313&gt;=$AA$7,$AA$1,P313&gt;=$Z$7,$Z$1,P313&gt;=$Y$7,$Y$1,P313&gt;=$X$7,$X$1,P313&gt;=$W$7,$W$1,P313&lt;$W$2,$V$1),(IF(AND($N$2&gt;=$T$8,$N$2&lt;$U$8),_xlfn.IFS(P313&gt;=$AD$8,$AD$1,P313&gt;=$AC$8,$AC$1,P313&gt;=$AB$8,$AB$1,P313&gt;=$AA$8,$AA$1,P313&gt;=$Z$8,$Z$1,P313&gt;=$Y$8,$Y$1,P313&gt;=$X$8,$X$1,P313&gt;=$W$8,$W$1,P313&lt;$W$2,$V$1),(IF(AND($N$2&gt;=$T$9,$N$2&lt;$U$9),_xlfn.IFS(P313&gt;=$AD$9,$AD$1,P313&gt;=$AC$9,$AC$1,P313&gt;=$AB$9,$AB$1,P313&gt;=$AA$9,$AA$1,P313&gt;=$Z$9,$Z$1,P313&gt;=$Y$9,$Y$1,P313&gt;=$X$9,$X$1,P313&gt;=$W$9,$W$1),$W$1))))))))))))))),IF(AND($N$2&gt;=$T$2,$N$2&lt;=$U$2),IF(P313&gt;=$W$2,$W$1,$V$1),IF(AND($N$2&gt;=$T$3,$N$2&lt;$U$3),IF(P313&gt;=$W$3,$W$1,$V$1),IF(AND($N$2&gt;=$T$4,$N$2&lt;$U$4),IF(P313&gt;=$W$4,$W$1,$V$1),IF(AND($N$2&gt;=$T$5,$N$2&lt;$U$5),IF(P313&gt;=$W$5,$W$1,$V$1),IF(AND($N$2&gt;=$T$6,$N$2&lt;$U$6),IF(P313&gt;=$W$6,$W$1,$V$1),IF(AND($N$2&gt;=$T$7,$N$2&lt;$U$7),IF(P313&gt;=$W$7,$W$1,$V$1),IF(AND($N$2&gt;=$T$8,$N$2&lt;$U$8),IF(P313&gt;=$W$8,$W$1,$V$1),IF(AND($N$2&gt;=$T$9,$N$2&lt;$U$9),IF(P313&gt;=$W$9,$W$1,$V$1),""))))))))),"")</f>
        <v>FF</v>
      </c>
      <c r="M313" s="9" t="str">
        <f t="array" ref="M313">IF(E313&lt;&gt;"",IF(AND(E313&lt;&gt;"GR",E313&gt;=40,J313&gt;=30),_xlfn.IFS(Q313&gt;=$AG$2,$AD$19,Q313&gt;=$AG$3,$AC$19,Q313&gt;=$AG$4,$AB$19,Q313&gt;=$AG$5,$AA$19,Q313&gt;=$AG$6,$Z$19,Q313&gt;=$AG$7,$Y$19,Q313&gt;=$AG$8,$X$19,Q313&gt;=$AG$9,$V$19),L313),"")</f>
        <v>FF</v>
      </c>
      <c r="N313" s="9"/>
      <c r="O313" s="9"/>
      <c r="P313" s="9">
        <f t="shared" si="38"/>
        <v>22</v>
      </c>
      <c r="Q313" s="9">
        <f t="shared" si="39"/>
        <v>22</v>
      </c>
      <c r="R313" s="9">
        <f t="shared" si="40"/>
        <v>-2.79</v>
      </c>
    </row>
    <row r="314" spans="1:18" x14ac:dyDescent="0.25">
      <c r="A314" s="3" t="s">
        <v>8</v>
      </c>
      <c r="B314" s="3">
        <v>313</v>
      </c>
      <c r="C314" s="3" t="s">
        <v>34</v>
      </c>
      <c r="D314" s="3" t="s">
        <v>34</v>
      </c>
      <c r="E314" s="3" t="s">
        <v>34</v>
      </c>
      <c r="F314" s="22" t="str">
        <f t="shared" si="41"/>
        <v>GR</v>
      </c>
      <c r="G314" s="22">
        <f t="shared" si="42"/>
        <v>0</v>
      </c>
      <c r="H314" s="22">
        <f t="shared" si="43"/>
        <v>0</v>
      </c>
      <c r="I314" s="9">
        <f t="shared" si="44"/>
        <v>0</v>
      </c>
      <c r="J314" s="9">
        <f t="shared" si="36"/>
        <v>0</v>
      </c>
      <c r="K314" s="10">
        <f t="shared" si="37"/>
        <v>0</v>
      </c>
      <c r="L314" s="9" t="str">
        <f t="array" ref="L314">IF(D314&lt;&gt;"",IF(AND(H314&gt;=40,I314&gt;=30),IF(AND($N$2&gt;=$T$2,$N$2&lt;=$U$2),_xlfn.IFS(P314&gt;=$AD$2,$AD$1,P314&gt;=$AC$2,$AC$1,P314&gt;=$AB$2,$AB$1,P314&gt;=$AA$2,$AA$1,P314&gt;=$Z$2,$Z$1,P314&gt;=$Y$2,$Y$1,P314&gt;=$X$2,$X$1,P314&gt;=$W$2,$W$1,P314&lt;$W$2,$V$1),(IF(AND($N$2&gt;=$T$3,$N$2&lt;$U$3),_xlfn.IFS(P314&gt;=$AD$3,$AD$1,P314&gt;=$AC$3,$AC$1,P314&gt;=$AB$3,$AB$1,P314&gt;=$AA$3,$AA$1,P314&gt;=$Z$3,$Z$1,P314&gt;=$Y$3,$Y$1,P314&gt;=$X$3,$X$1,P314&gt;=$W$3,$W$1,P314&lt;$W$2,$V$1),(IF(AND($N$2&gt;=$T$4,$N$2&lt;$U$4),_xlfn.IFS(P314&gt;=$AD$4,$AD$1,P314&gt;=$AC$4,$AC$1,P314&gt;=$AB$4,$AB$1,P314&gt;=$AA$4,$AA$1,P314&gt;=$Z$4,$Z$1,P314&gt;=$Y$4,$Y$1,P314&gt;=$X$4,$X$1,P314&gt;=$W$4,$W$1,P314&lt;$W$2,$V$1),(IF(AND($N$2&gt;=$T$5,$N$2&lt;$U$5),_xlfn.IFS(P314&gt;=$AD$5,$AD$1,P314&gt;=$AC$5,$AC$1,P314&gt;=$AB$5,$AB$1,P314&gt;=$AA$5,$AA$1,P314&gt;=$Z$5,$Z$1,P314&gt;=$Y$5,$Y$1,P314&gt;=$X$5,$X$1,P314&gt;=$W$5,$W$1,P314&lt;$W$2,$V$1),(IF(AND($N$2&gt;=$T$6,$N$2&lt;$U$6),_xlfn.IFS(P314&gt;=$AD$6,$AD$1,P314&gt;=$AC$6,$AC$1,P314&gt;=$AB$6,$AB$1,P314&gt;=$AA$6,$AA$1,P314&gt;=$Z$6,$Z$1,P314&gt;=$Y$6,$Y$1,P314&gt;=$X$6,$X$1,P314&gt;=$W$6,$W$1,P314&lt;$W$2,$V$1),(IF(AND($N$2&gt;=$T$7,$N$2&lt;$U$7),_xlfn.IFS(P314&gt;=$AD$7,$AD$1,P314&gt;=$AC$7,$AC$1,P314&gt;=$AB$7,$AB$1,P314&gt;=$AA$7,$AA$1,P314&gt;=$Z$7,$Z$1,P314&gt;=$Y$7,$Y$1,P314&gt;=$X$7,$X$1,P314&gt;=$W$7,$W$1,P314&lt;$W$2,$V$1),(IF(AND($N$2&gt;=$T$8,$N$2&lt;$U$8),_xlfn.IFS(P314&gt;=$AD$8,$AD$1,P314&gt;=$AC$8,$AC$1,P314&gt;=$AB$8,$AB$1,P314&gt;=$AA$8,$AA$1,P314&gt;=$Z$8,$Z$1,P314&gt;=$Y$8,$Y$1,P314&gt;=$X$8,$X$1,P314&gt;=$W$8,$W$1,P314&lt;$W$2,$V$1),(IF(AND($N$2&gt;=$T$9,$N$2&lt;$U$9),_xlfn.IFS(P314&gt;=$AD$9,$AD$1,P314&gt;=$AC$9,$AC$1,P314&gt;=$AB$9,$AB$1,P314&gt;=$AA$9,$AA$1,P314&gt;=$Z$9,$Z$1,P314&gt;=$Y$9,$Y$1,P314&gt;=$X$9,$X$1,P314&gt;=$W$9,$W$1),$W$1))))))))))))))),IF(AND($N$2&gt;=$T$2,$N$2&lt;=$U$2),IF(P314&gt;=$W$2,$W$1,$V$1),IF(AND($N$2&gt;=$T$3,$N$2&lt;$U$3),IF(P314&gt;=$W$3,$W$1,$V$1),IF(AND($N$2&gt;=$T$4,$N$2&lt;$U$4),IF(P314&gt;=$W$4,$W$1,$V$1),IF(AND($N$2&gt;=$T$5,$N$2&lt;$U$5),IF(P314&gt;=$W$5,$W$1,$V$1),IF(AND($N$2&gt;=$T$6,$N$2&lt;$U$6),IF(P314&gt;=$W$6,$W$1,$V$1),IF(AND($N$2&gt;=$T$7,$N$2&lt;$U$7),IF(P314&gt;=$W$7,$W$1,$V$1),IF(AND($N$2&gt;=$T$8,$N$2&lt;$U$8),IF(P314&gt;=$W$8,$W$1,$V$1),IF(AND($N$2&gt;=$T$9,$N$2&lt;$U$9),IF(P314&gt;=$W$9,$W$1,$V$1),""))))))))),"")</f>
        <v>FF</v>
      </c>
      <c r="M314" s="9" t="str">
        <f t="array" ref="M314">IF(E314&lt;&gt;"",IF(AND(E314&lt;&gt;"GR",E314&gt;=40,J314&gt;=30),_xlfn.IFS(Q314&gt;=$AG$2,$AD$19,Q314&gt;=$AG$3,$AC$19,Q314&gt;=$AG$4,$AB$19,Q314&gt;=$AG$5,$AA$19,Q314&gt;=$AG$6,$Z$19,Q314&gt;=$AG$7,$Y$19,Q314&gt;=$AG$8,$X$19,Q314&gt;=$AG$9,$V$19),L314),"")</f>
        <v>FF</v>
      </c>
      <c r="N314" s="9"/>
      <c r="O314" s="9"/>
      <c r="P314" s="9">
        <f t="shared" si="38"/>
        <v>0</v>
      </c>
      <c r="Q314" s="9">
        <f t="shared" si="39"/>
        <v>0</v>
      </c>
      <c r="R314" s="9">
        <f t="shared" si="40"/>
        <v>-3.2</v>
      </c>
    </row>
    <row r="315" spans="1:18" x14ac:dyDescent="0.25">
      <c r="A315" s="3" t="s">
        <v>8</v>
      </c>
      <c r="B315" s="3">
        <v>314</v>
      </c>
      <c r="C315" s="3"/>
      <c r="D315" s="3"/>
      <c r="E315" s="3"/>
      <c r="F315" s="22">
        <f t="shared" si="41"/>
        <v>0</v>
      </c>
      <c r="G315" s="22">
        <f t="shared" si="42"/>
        <v>0</v>
      </c>
      <c r="H315" s="22">
        <f t="shared" si="43"/>
        <v>0</v>
      </c>
      <c r="I315" s="9">
        <f t="shared" si="44"/>
        <v>0</v>
      </c>
      <c r="J315" s="9" t="str">
        <f t="shared" si="36"/>
        <v/>
      </c>
      <c r="K315" s="10">
        <f t="shared" si="37"/>
        <v>0</v>
      </c>
      <c r="L315" s="9" t="str">
        <f t="array" ref="L315">IF(D315&lt;&gt;"",IF(AND(H315&gt;=40,I315&gt;=30),IF(AND($N$2&gt;=$T$2,$N$2&lt;=$U$2),_xlfn.IFS(P315&gt;=$AD$2,$AD$1,P315&gt;=$AC$2,$AC$1,P315&gt;=$AB$2,$AB$1,P315&gt;=$AA$2,$AA$1,P315&gt;=$Z$2,$Z$1,P315&gt;=$Y$2,$Y$1,P315&gt;=$X$2,$X$1,P315&gt;=$W$2,$W$1,P315&lt;$W$2,$V$1),(IF(AND($N$2&gt;=$T$3,$N$2&lt;$U$3),_xlfn.IFS(P315&gt;=$AD$3,$AD$1,P315&gt;=$AC$3,$AC$1,P315&gt;=$AB$3,$AB$1,P315&gt;=$AA$3,$AA$1,P315&gt;=$Z$3,$Z$1,P315&gt;=$Y$3,$Y$1,P315&gt;=$X$3,$X$1,P315&gt;=$W$3,$W$1,P315&lt;$W$2,$V$1),(IF(AND($N$2&gt;=$T$4,$N$2&lt;$U$4),_xlfn.IFS(P315&gt;=$AD$4,$AD$1,P315&gt;=$AC$4,$AC$1,P315&gt;=$AB$4,$AB$1,P315&gt;=$AA$4,$AA$1,P315&gt;=$Z$4,$Z$1,P315&gt;=$Y$4,$Y$1,P315&gt;=$X$4,$X$1,P315&gt;=$W$4,$W$1,P315&lt;$W$2,$V$1),(IF(AND($N$2&gt;=$T$5,$N$2&lt;$U$5),_xlfn.IFS(P315&gt;=$AD$5,$AD$1,P315&gt;=$AC$5,$AC$1,P315&gt;=$AB$5,$AB$1,P315&gt;=$AA$5,$AA$1,P315&gt;=$Z$5,$Z$1,P315&gt;=$Y$5,$Y$1,P315&gt;=$X$5,$X$1,P315&gt;=$W$5,$W$1,P315&lt;$W$2,$V$1),(IF(AND($N$2&gt;=$T$6,$N$2&lt;$U$6),_xlfn.IFS(P315&gt;=$AD$6,$AD$1,P315&gt;=$AC$6,$AC$1,P315&gt;=$AB$6,$AB$1,P315&gt;=$AA$6,$AA$1,P315&gt;=$Z$6,$Z$1,P315&gt;=$Y$6,$Y$1,P315&gt;=$X$6,$X$1,P315&gt;=$W$6,$W$1,P315&lt;$W$2,$V$1),(IF(AND($N$2&gt;=$T$7,$N$2&lt;$U$7),_xlfn.IFS(P315&gt;=$AD$7,$AD$1,P315&gt;=$AC$7,$AC$1,P315&gt;=$AB$7,$AB$1,P315&gt;=$AA$7,$AA$1,P315&gt;=$Z$7,$Z$1,P315&gt;=$Y$7,$Y$1,P315&gt;=$X$7,$X$1,P315&gt;=$W$7,$W$1,P315&lt;$W$2,$V$1),(IF(AND($N$2&gt;=$T$8,$N$2&lt;$U$8),_xlfn.IFS(P315&gt;=$AD$8,$AD$1,P315&gt;=$AC$8,$AC$1,P315&gt;=$AB$8,$AB$1,P315&gt;=$AA$8,$AA$1,P315&gt;=$Z$8,$Z$1,P315&gt;=$Y$8,$Y$1,P315&gt;=$X$8,$X$1,P315&gt;=$W$8,$W$1,P315&lt;$W$2,$V$1),(IF(AND($N$2&gt;=$T$9,$N$2&lt;$U$9),_xlfn.IFS(P315&gt;=$AD$9,$AD$1,P315&gt;=$AC$9,$AC$1,P315&gt;=$AB$9,$AB$1,P315&gt;=$AA$9,$AA$1,P315&gt;=$Z$9,$Z$1,P315&gt;=$Y$9,$Y$1,P315&gt;=$X$9,$X$1,P315&gt;=$W$9,$W$1),$W$1))))))))))))))),IF(AND($N$2&gt;=$T$2,$N$2&lt;=$U$2),IF(P315&gt;=$W$2,$W$1,$V$1),IF(AND($N$2&gt;=$T$3,$N$2&lt;$U$3),IF(P315&gt;=$W$3,$W$1,$V$1),IF(AND($N$2&gt;=$T$4,$N$2&lt;$U$4),IF(P315&gt;=$W$4,$W$1,$V$1),IF(AND($N$2&gt;=$T$5,$N$2&lt;$U$5),IF(P315&gt;=$W$5,$W$1,$V$1),IF(AND($N$2&gt;=$T$6,$N$2&lt;$U$6),IF(P315&gt;=$W$6,$W$1,$V$1),IF(AND($N$2&gt;=$T$7,$N$2&lt;$U$7),IF(P315&gt;=$W$7,$W$1,$V$1),IF(AND($N$2&gt;=$T$8,$N$2&lt;$U$8),IF(P315&gt;=$W$8,$W$1,$V$1),IF(AND($N$2&gt;=$T$9,$N$2&lt;$U$9),IF(P315&gt;=$W$9,$W$1,$V$1),""))))))))),"")</f>
        <v/>
      </c>
      <c r="M315" s="9" t="str">
        <f t="array" ref="M315">IF(E315&lt;&gt;"",IF(AND(E315&lt;&gt;"GR",E315&gt;=40,J315&gt;=30),_xlfn.IFS(Q315&gt;=$AG$2,$AD$19,Q315&gt;=$AG$3,$AC$19,Q315&gt;=$AG$4,$AB$19,Q315&gt;=$AG$5,$AA$19,Q315&gt;=$AG$6,$Z$19,Q315&gt;=$AG$7,$Y$19,Q315&gt;=$AG$8,$X$19,Q315&gt;=$AG$9,$V$19),L315),"")</f>
        <v/>
      </c>
      <c r="N315" s="9"/>
      <c r="O315" s="9"/>
      <c r="P315" s="9">
        <f t="shared" si="38"/>
        <v>0</v>
      </c>
      <c r="Q315" s="9">
        <f t="shared" si="39"/>
        <v>0</v>
      </c>
      <c r="R315" s="9">
        <f t="shared" si="40"/>
        <v>-3.2</v>
      </c>
    </row>
    <row r="316" spans="1:18" x14ac:dyDescent="0.25">
      <c r="A316" s="3" t="s">
        <v>8</v>
      </c>
      <c r="B316" s="3">
        <v>315</v>
      </c>
      <c r="C316" s="3"/>
      <c r="D316" s="3"/>
      <c r="E316" s="3"/>
      <c r="F316" s="22">
        <f t="shared" si="41"/>
        <v>0</v>
      </c>
      <c r="G316" s="22">
        <f t="shared" si="42"/>
        <v>0</v>
      </c>
      <c r="H316" s="22">
        <f t="shared" si="43"/>
        <v>0</v>
      </c>
      <c r="I316" s="9">
        <f t="shared" si="44"/>
        <v>0</v>
      </c>
      <c r="J316" s="9" t="str">
        <f t="shared" si="36"/>
        <v/>
      </c>
      <c r="K316" s="10">
        <f t="shared" si="37"/>
        <v>0</v>
      </c>
      <c r="L316" s="9" t="str">
        <f t="array" ref="L316">IF(D316&lt;&gt;"",IF(AND(H316&gt;=40,I316&gt;=30),IF(AND($N$2&gt;=$T$2,$N$2&lt;=$U$2),_xlfn.IFS(P316&gt;=$AD$2,$AD$1,P316&gt;=$AC$2,$AC$1,P316&gt;=$AB$2,$AB$1,P316&gt;=$AA$2,$AA$1,P316&gt;=$Z$2,$Z$1,P316&gt;=$Y$2,$Y$1,P316&gt;=$X$2,$X$1,P316&gt;=$W$2,$W$1,P316&lt;$W$2,$V$1),(IF(AND($N$2&gt;=$T$3,$N$2&lt;$U$3),_xlfn.IFS(P316&gt;=$AD$3,$AD$1,P316&gt;=$AC$3,$AC$1,P316&gt;=$AB$3,$AB$1,P316&gt;=$AA$3,$AA$1,P316&gt;=$Z$3,$Z$1,P316&gt;=$Y$3,$Y$1,P316&gt;=$X$3,$X$1,P316&gt;=$W$3,$W$1,P316&lt;$W$2,$V$1),(IF(AND($N$2&gt;=$T$4,$N$2&lt;$U$4),_xlfn.IFS(P316&gt;=$AD$4,$AD$1,P316&gt;=$AC$4,$AC$1,P316&gt;=$AB$4,$AB$1,P316&gt;=$AA$4,$AA$1,P316&gt;=$Z$4,$Z$1,P316&gt;=$Y$4,$Y$1,P316&gt;=$X$4,$X$1,P316&gt;=$W$4,$W$1,P316&lt;$W$2,$V$1),(IF(AND($N$2&gt;=$T$5,$N$2&lt;$U$5),_xlfn.IFS(P316&gt;=$AD$5,$AD$1,P316&gt;=$AC$5,$AC$1,P316&gt;=$AB$5,$AB$1,P316&gt;=$AA$5,$AA$1,P316&gt;=$Z$5,$Z$1,P316&gt;=$Y$5,$Y$1,P316&gt;=$X$5,$X$1,P316&gt;=$W$5,$W$1,P316&lt;$W$2,$V$1),(IF(AND($N$2&gt;=$T$6,$N$2&lt;$U$6),_xlfn.IFS(P316&gt;=$AD$6,$AD$1,P316&gt;=$AC$6,$AC$1,P316&gt;=$AB$6,$AB$1,P316&gt;=$AA$6,$AA$1,P316&gt;=$Z$6,$Z$1,P316&gt;=$Y$6,$Y$1,P316&gt;=$X$6,$X$1,P316&gt;=$W$6,$W$1,P316&lt;$W$2,$V$1),(IF(AND($N$2&gt;=$T$7,$N$2&lt;$U$7),_xlfn.IFS(P316&gt;=$AD$7,$AD$1,P316&gt;=$AC$7,$AC$1,P316&gt;=$AB$7,$AB$1,P316&gt;=$AA$7,$AA$1,P316&gt;=$Z$7,$Z$1,P316&gt;=$Y$7,$Y$1,P316&gt;=$X$7,$X$1,P316&gt;=$W$7,$W$1,P316&lt;$W$2,$V$1),(IF(AND($N$2&gt;=$T$8,$N$2&lt;$U$8),_xlfn.IFS(P316&gt;=$AD$8,$AD$1,P316&gt;=$AC$8,$AC$1,P316&gt;=$AB$8,$AB$1,P316&gt;=$AA$8,$AA$1,P316&gt;=$Z$8,$Z$1,P316&gt;=$Y$8,$Y$1,P316&gt;=$X$8,$X$1,P316&gt;=$W$8,$W$1,P316&lt;$W$2,$V$1),(IF(AND($N$2&gt;=$T$9,$N$2&lt;$U$9),_xlfn.IFS(P316&gt;=$AD$9,$AD$1,P316&gt;=$AC$9,$AC$1,P316&gt;=$AB$9,$AB$1,P316&gt;=$AA$9,$AA$1,P316&gt;=$Z$9,$Z$1,P316&gt;=$Y$9,$Y$1,P316&gt;=$X$9,$X$1,P316&gt;=$W$9,$W$1),$W$1))))))))))))))),IF(AND($N$2&gt;=$T$2,$N$2&lt;=$U$2),IF(P316&gt;=$W$2,$W$1,$V$1),IF(AND($N$2&gt;=$T$3,$N$2&lt;$U$3),IF(P316&gt;=$W$3,$W$1,$V$1),IF(AND($N$2&gt;=$T$4,$N$2&lt;$U$4),IF(P316&gt;=$W$4,$W$1,$V$1),IF(AND($N$2&gt;=$T$5,$N$2&lt;$U$5),IF(P316&gt;=$W$5,$W$1,$V$1),IF(AND($N$2&gt;=$T$6,$N$2&lt;$U$6),IF(P316&gt;=$W$6,$W$1,$V$1),IF(AND($N$2&gt;=$T$7,$N$2&lt;$U$7),IF(P316&gt;=$W$7,$W$1,$V$1),IF(AND($N$2&gt;=$T$8,$N$2&lt;$U$8),IF(P316&gt;=$W$8,$W$1,$V$1),IF(AND($N$2&gt;=$T$9,$N$2&lt;$U$9),IF(P316&gt;=$W$9,$W$1,$V$1),""))))))))),"")</f>
        <v/>
      </c>
      <c r="M316" s="9" t="str">
        <f t="array" ref="M316">IF(E316&lt;&gt;"",IF(AND(E316&lt;&gt;"GR",E316&gt;=40,J316&gt;=30),_xlfn.IFS(Q316&gt;=$AG$2,$AD$19,Q316&gt;=$AG$3,$AC$19,Q316&gt;=$AG$4,$AB$19,Q316&gt;=$AG$5,$AA$19,Q316&gt;=$AG$6,$Z$19,Q316&gt;=$AG$7,$Y$19,Q316&gt;=$AG$8,$X$19,Q316&gt;=$AG$9,$V$19),L316),"")</f>
        <v/>
      </c>
      <c r="N316" s="9"/>
      <c r="O316" s="9"/>
      <c r="P316" s="9">
        <f t="shared" si="38"/>
        <v>0</v>
      </c>
      <c r="Q316" s="9">
        <f t="shared" si="39"/>
        <v>0</v>
      </c>
      <c r="R316" s="9">
        <f t="shared" si="40"/>
        <v>-3.2</v>
      </c>
    </row>
    <row r="317" spans="1:18" x14ac:dyDescent="0.25">
      <c r="A317" s="3" t="s">
        <v>8</v>
      </c>
      <c r="B317" s="3">
        <v>316</v>
      </c>
      <c r="C317" s="3"/>
      <c r="D317" s="3"/>
      <c r="E317" s="3"/>
      <c r="F317" s="22">
        <f t="shared" si="41"/>
        <v>0</v>
      </c>
      <c r="G317" s="22">
        <f t="shared" si="42"/>
        <v>0</v>
      </c>
      <c r="H317" s="22">
        <f t="shared" si="43"/>
        <v>0</v>
      </c>
      <c r="I317" s="9">
        <f t="shared" si="44"/>
        <v>0</v>
      </c>
      <c r="J317" s="9" t="str">
        <f t="shared" si="36"/>
        <v/>
      </c>
      <c r="K317" s="10">
        <f t="shared" si="37"/>
        <v>0</v>
      </c>
      <c r="L317" s="9" t="str">
        <f t="array" ref="L317">IF(D317&lt;&gt;"",IF(AND(H317&gt;=40,I317&gt;=30),IF(AND($N$2&gt;=$T$2,$N$2&lt;=$U$2),_xlfn.IFS(P317&gt;=$AD$2,$AD$1,P317&gt;=$AC$2,$AC$1,P317&gt;=$AB$2,$AB$1,P317&gt;=$AA$2,$AA$1,P317&gt;=$Z$2,$Z$1,P317&gt;=$Y$2,$Y$1,P317&gt;=$X$2,$X$1,P317&gt;=$W$2,$W$1,P317&lt;$W$2,$V$1),(IF(AND($N$2&gt;=$T$3,$N$2&lt;$U$3),_xlfn.IFS(P317&gt;=$AD$3,$AD$1,P317&gt;=$AC$3,$AC$1,P317&gt;=$AB$3,$AB$1,P317&gt;=$AA$3,$AA$1,P317&gt;=$Z$3,$Z$1,P317&gt;=$Y$3,$Y$1,P317&gt;=$X$3,$X$1,P317&gt;=$W$3,$W$1,P317&lt;$W$2,$V$1),(IF(AND($N$2&gt;=$T$4,$N$2&lt;$U$4),_xlfn.IFS(P317&gt;=$AD$4,$AD$1,P317&gt;=$AC$4,$AC$1,P317&gt;=$AB$4,$AB$1,P317&gt;=$AA$4,$AA$1,P317&gt;=$Z$4,$Z$1,P317&gt;=$Y$4,$Y$1,P317&gt;=$X$4,$X$1,P317&gt;=$W$4,$W$1,P317&lt;$W$2,$V$1),(IF(AND($N$2&gt;=$T$5,$N$2&lt;$U$5),_xlfn.IFS(P317&gt;=$AD$5,$AD$1,P317&gt;=$AC$5,$AC$1,P317&gt;=$AB$5,$AB$1,P317&gt;=$AA$5,$AA$1,P317&gt;=$Z$5,$Z$1,P317&gt;=$Y$5,$Y$1,P317&gt;=$X$5,$X$1,P317&gt;=$W$5,$W$1,P317&lt;$W$2,$V$1),(IF(AND($N$2&gt;=$T$6,$N$2&lt;$U$6),_xlfn.IFS(P317&gt;=$AD$6,$AD$1,P317&gt;=$AC$6,$AC$1,P317&gt;=$AB$6,$AB$1,P317&gt;=$AA$6,$AA$1,P317&gt;=$Z$6,$Z$1,P317&gt;=$Y$6,$Y$1,P317&gt;=$X$6,$X$1,P317&gt;=$W$6,$W$1,P317&lt;$W$2,$V$1),(IF(AND($N$2&gt;=$T$7,$N$2&lt;$U$7),_xlfn.IFS(P317&gt;=$AD$7,$AD$1,P317&gt;=$AC$7,$AC$1,P317&gt;=$AB$7,$AB$1,P317&gt;=$AA$7,$AA$1,P317&gt;=$Z$7,$Z$1,P317&gt;=$Y$7,$Y$1,P317&gt;=$X$7,$X$1,P317&gt;=$W$7,$W$1,P317&lt;$W$2,$V$1),(IF(AND($N$2&gt;=$T$8,$N$2&lt;$U$8),_xlfn.IFS(P317&gt;=$AD$8,$AD$1,P317&gt;=$AC$8,$AC$1,P317&gt;=$AB$8,$AB$1,P317&gt;=$AA$8,$AA$1,P317&gt;=$Z$8,$Z$1,P317&gt;=$Y$8,$Y$1,P317&gt;=$X$8,$X$1,P317&gt;=$W$8,$W$1,P317&lt;$W$2,$V$1),(IF(AND($N$2&gt;=$T$9,$N$2&lt;$U$9),_xlfn.IFS(P317&gt;=$AD$9,$AD$1,P317&gt;=$AC$9,$AC$1,P317&gt;=$AB$9,$AB$1,P317&gt;=$AA$9,$AA$1,P317&gt;=$Z$9,$Z$1,P317&gt;=$Y$9,$Y$1,P317&gt;=$X$9,$X$1,P317&gt;=$W$9,$W$1),$W$1))))))))))))))),IF(AND($N$2&gt;=$T$2,$N$2&lt;=$U$2),IF(P317&gt;=$W$2,$W$1,$V$1),IF(AND($N$2&gt;=$T$3,$N$2&lt;$U$3),IF(P317&gt;=$W$3,$W$1,$V$1),IF(AND($N$2&gt;=$T$4,$N$2&lt;$U$4),IF(P317&gt;=$W$4,$W$1,$V$1),IF(AND($N$2&gt;=$T$5,$N$2&lt;$U$5),IF(P317&gt;=$W$5,$W$1,$V$1),IF(AND($N$2&gt;=$T$6,$N$2&lt;$U$6),IF(P317&gt;=$W$6,$W$1,$V$1),IF(AND($N$2&gt;=$T$7,$N$2&lt;$U$7),IF(P317&gt;=$W$7,$W$1,$V$1),IF(AND($N$2&gt;=$T$8,$N$2&lt;$U$8),IF(P317&gt;=$W$8,$W$1,$V$1),IF(AND($N$2&gt;=$T$9,$N$2&lt;$U$9),IF(P317&gt;=$W$9,$W$1,$V$1),""))))))))),"")</f>
        <v/>
      </c>
      <c r="M317" s="9" t="str">
        <f t="array" ref="M317">IF(E317&lt;&gt;"",IF(AND(E317&lt;&gt;"GR",E317&gt;=40,J317&gt;=30),_xlfn.IFS(Q317&gt;=$AG$2,$AD$19,Q317&gt;=$AG$3,$AC$19,Q317&gt;=$AG$4,$AB$19,Q317&gt;=$AG$5,$AA$19,Q317&gt;=$AG$6,$Z$19,Q317&gt;=$AG$7,$Y$19,Q317&gt;=$AG$8,$X$19,Q317&gt;=$AG$9,$V$19),L317),"")</f>
        <v/>
      </c>
      <c r="N317" s="9"/>
      <c r="O317" s="9"/>
      <c r="P317" s="9">
        <f t="shared" si="38"/>
        <v>0</v>
      </c>
      <c r="Q317" s="9">
        <f t="shared" si="39"/>
        <v>0</v>
      </c>
      <c r="R317" s="9">
        <f t="shared" si="40"/>
        <v>-3.2</v>
      </c>
    </row>
    <row r="318" spans="1:18" x14ac:dyDescent="0.25">
      <c r="A318" s="3" t="s">
        <v>8</v>
      </c>
      <c r="B318" s="3">
        <v>317</v>
      </c>
      <c r="C318" s="3"/>
      <c r="D318" s="3"/>
      <c r="E318" s="3"/>
      <c r="F318" s="22">
        <f t="shared" si="41"/>
        <v>0</v>
      </c>
      <c r="G318" s="22">
        <f t="shared" si="42"/>
        <v>0</v>
      </c>
      <c r="H318" s="22">
        <f t="shared" si="43"/>
        <v>0</v>
      </c>
      <c r="I318" s="9">
        <f t="shared" si="44"/>
        <v>0</v>
      </c>
      <c r="J318" s="9" t="str">
        <f t="shared" si="36"/>
        <v/>
      </c>
      <c r="K318" s="10">
        <f t="shared" si="37"/>
        <v>0</v>
      </c>
      <c r="L318" s="9" t="str">
        <f t="array" ref="L318">IF(D318&lt;&gt;"",IF(AND(H318&gt;=40,I318&gt;=30),IF(AND($N$2&gt;=$T$2,$N$2&lt;=$U$2),_xlfn.IFS(P318&gt;=$AD$2,$AD$1,P318&gt;=$AC$2,$AC$1,P318&gt;=$AB$2,$AB$1,P318&gt;=$AA$2,$AA$1,P318&gt;=$Z$2,$Z$1,P318&gt;=$Y$2,$Y$1,P318&gt;=$X$2,$X$1,P318&gt;=$W$2,$W$1,P318&lt;$W$2,$V$1),(IF(AND($N$2&gt;=$T$3,$N$2&lt;$U$3),_xlfn.IFS(P318&gt;=$AD$3,$AD$1,P318&gt;=$AC$3,$AC$1,P318&gt;=$AB$3,$AB$1,P318&gt;=$AA$3,$AA$1,P318&gt;=$Z$3,$Z$1,P318&gt;=$Y$3,$Y$1,P318&gt;=$X$3,$X$1,P318&gt;=$W$3,$W$1,P318&lt;$W$2,$V$1),(IF(AND($N$2&gt;=$T$4,$N$2&lt;$U$4),_xlfn.IFS(P318&gt;=$AD$4,$AD$1,P318&gt;=$AC$4,$AC$1,P318&gt;=$AB$4,$AB$1,P318&gt;=$AA$4,$AA$1,P318&gt;=$Z$4,$Z$1,P318&gt;=$Y$4,$Y$1,P318&gt;=$X$4,$X$1,P318&gt;=$W$4,$W$1,P318&lt;$W$2,$V$1),(IF(AND($N$2&gt;=$T$5,$N$2&lt;$U$5),_xlfn.IFS(P318&gt;=$AD$5,$AD$1,P318&gt;=$AC$5,$AC$1,P318&gt;=$AB$5,$AB$1,P318&gt;=$AA$5,$AA$1,P318&gt;=$Z$5,$Z$1,P318&gt;=$Y$5,$Y$1,P318&gt;=$X$5,$X$1,P318&gt;=$W$5,$W$1,P318&lt;$W$2,$V$1),(IF(AND($N$2&gt;=$T$6,$N$2&lt;$U$6),_xlfn.IFS(P318&gt;=$AD$6,$AD$1,P318&gt;=$AC$6,$AC$1,P318&gt;=$AB$6,$AB$1,P318&gt;=$AA$6,$AA$1,P318&gt;=$Z$6,$Z$1,P318&gt;=$Y$6,$Y$1,P318&gt;=$X$6,$X$1,P318&gt;=$W$6,$W$1,P318&lt;$W$2,$V$1),(IF(AND($N$2&gt;=$T$7,$N$2&lt;$U$7),_xlfn.IFS(P318&gt;=$AD$7,$AD$1,P318&gt;=$AC$7,$AC$1,P318&gt;=$AB$7,$AB$1,P318&gt;=$AA$7,$AA$1,P318&gt;=$Z$7,$Z$1,P318&gt;=$Y$7,$Y$1,P318&gt;=$X$7,$X$1,P318&gt;=$W$7,$W$1,P318&lt;$W$2,$V$1),(IF(AND($N$2&gt;=$T$8,$N$2&lt;$U$8),_xlfn.IFS(P318&gt;=$AD$8,$AD$1,P318&gt;=$AC$8,$AC$1,P318&gt;=$AB$8,$AB$1,P318&gt;=$AA$8,$AA$1,P318&gt;=$Z$8,$Z$1,P318&gt;=$Y$8,$Y$1,P318&gt;=$X$8,$X$1,P318&gt;=$W$8,$W$1,P318&lt;$W$2,$V$1),(IF(AND($N$2&gt;=$T$9,$N$2&lt;$U$9),_xlfn.IFS(P318&gt;=$AD$9,$AD$1,P318&gt;=$AC$9,$AC$1,P318&gt;=$AB$9,$AB$1,P318&gt;=$AA$9,$AA$1,P318&gt;=$Z$9,$Z$1,P318&gt;=$Y$9,$Y$1,P318&gt;=$X$9,$X$1,P318&gt;=$W$9,$W$1),$W$1))))))))))))))),IF(AND($N$2&gt;=$T$2,$N$2&lt;=$U$2),IF(P318&gt;=$W$2,$W$1,$V$1),IF(AND($N$2&gt;=$T$3,$N$2&lt;$U$3),IF(P318&gt;=$W$3,$W$1,$V$1),IF(AND($N$2&gt;=$T$4,$N$2&lt;$U$4),IF(P318&gt;=$W$4,$W$1,$V$1),IF(AND($N$2&gt;=$T$5,$N$2&lt;$U$5),IF(P318&gt;=$W$5,$W$1,$V$1),IF(AND($N$2&gt;=$T$6,$N$2&lt;$U$6),IF(P318&gt;=$W$6,$W$1,$V$1),IF(AND($N$2&gt;=$T$7,$N$2&lt;$U$7),IF(P318&gt;=$W$7,$W$1,$V$1),IF(AND($N$2&gt;=$T$8,$N$2&lt;$U$8),IF(P318&gt;=$W$8,$W$1,$V$1),IF(AND($N$2&gt;=$T$9,$N$2&lt;$U$9),IF(P318&gt;=$W$9,$W$1,$V$1),""))))))))),"")</f>
        <v/>
      </c>
      <c r="M318" s="9" t="str">
        <f t="array" ref="M318">IF(E318&lt;&gt;"",IF(AND(E318&lt;&gt;"GR",E318&gt;=40,J318&gt;=30),_xlfn.IFS(Q318&gt;=$AG$2,$AD$19,Q318&gt;=$AG$3,$AC$19,Q318&gt;=$AG$4,$AB$19,Q318&gt;=$AG$5,$AA$19,Q318&gt;=$AG$6,$Z$19,Q318&gt;=$AG$7,$Y$19,Q318&gt;=$AG$8,$X$19,Q318&gt;=$AG$9,$V$19),L318),"")</f>
        <v/>
      </c>
      <c r="N318" s="9"/>
      <c r="O318" s="9"/>
      <c r="P318" s="9">
        <f t="shared" si="38"/>
        <v>0</v>
      </c>
      <c r="Q318" s="9">
        <f t="shared" si="39"/>
        <v>0</v>
      </c>
      <c r="R318" s="9">
        <f t="shared" si="40"/>
        <v>-3.2</v>
      </c>
    </row>
    <row r="319" spans="1:18" x14ac:dyDescent="0.25">
      <c r="A319" s="3" t="s">
        <v>8</v>
      </c>
      <c r="B319" s="3">
        <v>318</v>
      </c>
      <c r="C319" s="3"/>
      <c r="D319" s="3"/>
      <c r="E319" s="3"/>
      <c r="F319" s="22">
        <f t="shared" si="41"/>
        <v>0</v>
      </c>
      <c r="G319" s="22">
        <f t="shared" si="42"/>
        <v>0</v>
      </c>
      <c r="H319" s="22">
        <f t="shared" si="43"/>
        <v>0</v>
      </c>
      <c r="I319" s="9">
        <f t="shared" si="44"/>
        <v>0</v>
      </c>
      <c r="J319" s="9" t="str">
        <f t="shared" si="36"/>
        <v/>
      </c>
      <c r="K319" s="10">
        <f t="shared" si="37"/>
        <v>0</v>
      </c>
      <c r="L319" s="9" t="str">
        <f t="array" ref="L319">IF(D319&lt;&gt;"",IF(AND(H319&gt;=40,I319&gt;=30),IF(AND($N$2&gt;=$T$2,$N$2&lt;=$U$2),_xlfn.IFS(P319&gt;=$AD$2,$AD$1,P319&gt;=$AC$2,$AC$1,P319&gt;=$AB$2,$AB$1,P319&gt;=$AA$2,$AA$1,P319&gt;=$Z$2,$Z$1,P319&gt;=$Y$2,$Y$1,P319&gt;=$X$2,$X$1,P319&gt;=$W$2,$W$1,P319&lt;$W$2,$V$1),(IF(AND($N$2&gt;=$T$3,$N$2&lt;$U$3),_xlfn.IFS(P319&gt;=$AD$3,$AD$1,P319&gt;=$AC$3,$AC$1,P319&gt;=$AB$3,$AB$1,P319&gt;=$AA$3,$AA$1,P319&gt;=$Z$3,$Z$1,P319&gt;=$Y$3,$Y$1,P319&gt;=$X$3,$X$1,P319&gt;=$W$3,$W$1,P319&lt;$W$2,$V$1),(IF(AND($N$2&gt;=$T$4,$N$2&lt;$U$4),_xlfn.IFS(P319&gt;=$AD$4,$AD$1,P319&gt;=$AC$4,$AC$1,P319&gt;=$AB$4,$AB$1,P319&gt;=$AA$4,$AA$1,P319&gt;=$Z$4,$Z$1,P319&gt;=$Y$4,$Y$1,P319&gt;=$X$4,$X$1,P319&gt;=$W$4,$W$1,P319&lt;$W$2,$V$1),(IF(AND($N$2&gt;=$T$5,$N$2&lt;$U$5),_xlfn.IFS(P319&gt;=$AD$5,$AD$1,P319&gt;=$AC$5,$AC$1,P319&gt;=$AB$5,$AB$1,P319&gt;=$AA$5,$AA$1,P319&gt;=$Z$5,$Z$1,P319&gt;=$Y$5,$Y$1,P319&gt;=$X$5,$X$1,P319&gt;=$W$5,$W$1,P319&lt;$W$2,$V$1),(IF(AND($N$2&gt;=$T$6,$N$2&lt;$U$6),_xlfn.IFS(P319&gt;=$AD$6,$AD$1,P319&gt;=$AC$6,$AC$1,P319&gt;=$AB$6,$AB$1,P319&gt;=$AA$6,$AA$1,P319&gt;=$Z$6,$Z$1,P319&gt;=$Y$6,$Y$1,P319&gt;=$X$6,$X$1,P319&gt;=$W$6,$W$1,P319&lt;$W$2,$V$1),(IF(AND($N$2&gt;=$T$7,$N$2&lt;$U$7),_xlfn.IFS(P319&gt;=$AD$7,$AD$1,P319&gt;=$AC$7,$AC$1,P319&gt;=$AB$7,$AB$1,P319&gt;=$AA$7,$AA$1,P319&gt;=$Z$7,$Z$1,P319&gt;=$Y$7,$Y$1,P319&gt;=$X$7,$X$1,P319&gt;=$W$7,$W$1,P319&lt;$W$2,$V$1),(IF(AND($N$2&gt;=$T$8,$N$2&lt;$U$8),_xlfn.IFS(P319&gt;=$AD$8,$AD$1,P319&gt;=$AC$8,$AC$1,P319&gt;=$AB$8,$AB$1,P319&gt;=$AA$8,$AA$1,P319&gt;=$Z$8,$Z$1,P319&gt;=$Y$8,$Y$1,P319&gt;=$X$8,$X$1,P319&gt;=$W$8,$W$1,P319&lt;$W$2,$V$1),(IF(AND($N$2&gt;=$T$9,$N$2&lt;$U$9),_xlfn.IFS(P319&gt;=$AD$9,$AD$1,P319&gt;=$AC$9,$AC$1,P319&gt;=$AB$9,$AB$1,P319&gt;=$AA$9,$AA$1,P319&gt;=$Z$9,$Z$1,P319&gt;=$Y$9,$Y$1,P319&gt;=$X$9,$X$1,P319&gt;=$W$9,$W$1),$W$1))))))))))))))),IF(AND($N$2&gt;=$T$2,$N$2&lt;=$U$2),IF(P319&gt;=$W$2,$W$1,$V$1),IF(AND($N$2&gt;=$T$3,$N$2&lt;$U$3),IF(P319&gt;=$W$3,$W$1,$V$1),IF(AND($N$2&gt;=$T$4,$N$2&lt;$U$4),IF(P319&gt;=$W$4,$W$1,$V$1),IF(AND($N$2&gt;=$T$5,$N$2&lt;$U$5),IF(P319&gt;=$W$5,$W$1,$V$1),IF(AND($N$2&gt;=$T$6,$N$2&lt;$U$6),IF(P319&gt;=$W$6,$W$1,$V$1),IF(AND($N$2&gt;=$T$7,$N$2&lt;$U$7),IF(P319&gt;=$W$7,$W$1,$V$1),IF(AND($N$2&gt;=$T$8,$N$2&lt;$U$8),IF(P319&gt;=$W$8,$W$1,$V$1),IF(AND($N$2&gt;=$T$9,$N$2&lt;$U$9),IF(P319&gt;=$W$9,$W$1,$V$1),""))))))))),"")</f>
        <v/>
      </c>
      <c r="M319" s="9" t="str">
        <f t="array" ref="M319">IF(E319&lt;&gt;"",IF(AND(E319&lt;&gt;"GR",E319&gt;=40,J319&gt;=30),_xlfn.IFS(Q319&gt;=$AG$2,$AD$19,Q319&gt;=$AG$3,$AC$19,Q319&gt;=$AG$4,$AB$19,Q319&gt;=$AG$5,$AA$19,Q319&gt;=$AG$6,$Z$19,Q319&gt;=$AG$7,$Y$19,Q319&gt;=$AG$8,$X$19,Q319&gt;=$AG$9,$V$19),L319),"")</f>
        <v/>
      </c>
      <c r="N319" s="9"/>
      <c r="O319" s="9"/>
      <c r="P319" s="9">
        <f t="shared" si="38"/>
        <v>0</v>
      </c>
      <c r="Q319" s="9">
        <f t="shared" si="39"/>
        <v>0</v>
      </c>
      <c r="R319" s="9">
        <f t="shared" si="40"/>
        <v>-3.2</v>
      </c>
    </row>
    <row r="320" spans="1:18" x14ac:dyDescent="0.25">
      <c r="A320" s="3" t="s">
        <v>8</v>
      </c>
      <c r="B320" s="3">
        <v>319</v>
      </c>
      <c r="C320" s="3"/>
      <c r="D320" s="3"/>
      <c r="E320" s="3"/>
      <c r="F320" s="22">
        <f t="shared" si="41"/>
        <v>0</v>
      </c>
      <c r="G320" s="22">
        <f t="shared" si="42"/>
        <v>0</v>
      </c>
      <c r="H320" s="22">
        <f t="shared" si="43"/>
        <v>0</v>
      </c>
      <c r="I320" s="9">
        <f t="shared" si="44"/>
        <v>0</v>
      </c>
      <c r="J320" s="9" t="str">
        <f t="shared" si="36"/>
        <v/>
      </c>
      <c r="K320" s="10">
        <f t="shared" si="37"/>
        <v>0</v>
      </c>
      <c r="L320" s="9" t="str">
        <f t="array" ref="L320">IF(D320&lt;&gt;"",IF(AND(H320&gt;=40,I320&gt;=30),IF(AND($N$2&gt;=$T$2,$N$2&lt;=$U$2),_xlfn.IFS(P320&gt;=$AD$2,$AD$1,P320&gt;=$AC$2,$AC$1,P320&gt;=$AB$2,$AB$1,P320&gt;=$AA$2,$AA$1,P320&gt;=$Z$2,$Z$1,P320&gt;=$Y$2,$Y$1,P320&gt;=$X$2,$X$1,P320&gt;=$W$2,$W$1,P320&lt;$W$2,$V$1),(IF(AND($N$2&gt;=$T$3,$N$2&lt;$U$3),_xlfn.IFS(P320&gt;=$AD$3,$AD$1,P320&gt;=$AC$3,$AC$1,P320&gt;=$AB$3,$AB$1,P320&gt;=$AA$3,$AA$1,P320&gt;=$Z$3,$Z$1,P320&gt;=$Y$3,$Y$1,P320&gt;=$X$3,$X$1,P320&gt;=$W$3,$W$1,P320&lt;$W$2,$V$1),(IF(AND($N$2&gt;=$T$4,$N$2&lt;$U$4),_xlfn.IFS(P320&gt;=$AD$4,$AD$1,P320&gt;=$AC$4,$AC$1,P320&gt;=$AB$4,$AB$1,P320&gt;=$AA$4,$AA$1,P320&gt;=$Z$4,$Z$1,P320&gt;=$Y$4,$Y$1,P320&gt;=$X$4,$X$1,P320&gt;=$W$4,$W$1,P320&lt;$W$2,$V$1),(IF(AND($N$2&gt;=$T$5,$N$2&lt;$U$5),_xlfn.IFS(P320&gt;=$AD$5,$AD$1,P320&gt;=$AC$5,$AC$1,P320&gt;=$AB$5,$AB$1,P320&gt;=$AA$5,$AA$1,P320&gt;=$Z$5,$Z$1,P320&gt;=$Y$5,$Y$1,P320&gt;=$X$5,$X$1,P320&gt;=$W$5,$W$1,P320&lt;$W$2,$V$1),(IF(AND($N$2&gt;=$T$6,$N$2&lt;$U$6),_xlfn.IFS(P320&gt;=$AD$6,$AD$1,P320&gt;=$AC$6,$AC$1,P320&gt;=$AB$6,$AB$1,P320&gt;=$AA$6,$AA$1,P320&gt;=$Z$6,$Z$1,P320&gt;=$Y$6,$Y$1,P320&gt;=$X$6,$X$1,P320&gt;=$W$6,$W$1,P320&lt;$W$2,$V$1),(IF(AND($N$2&gt;=$T$7,$N$2&lt;$U$7),_xlfn.IFS(P320&gt;=$AD$7,$AD$1,P320&gt;=$AC$7,$AC$1,P320&gt;=$AB$7,$AB$1,P320&gt;=$AA$7,$AA$1,P320&gt;=$Z$7,$Z$1,P320&gt;=$Y$7,$Y$1,P320&gt;=$X$7,$X$1,P320&gt;=$W$7,$W$1,P320&lt;$W$2,$V$1),(IF(AND($N$2&gt;=$T$8,$N$2&lt;$U$8),_xlfn.IFS(P320&gt;=$AD$8,$AD$1,P320&gt;=$AC$8,$AC$1,P320&gt;=$AB$8,$AB$1,P320&gt;=$AA$8,$AA$1,P320&gt;=$Z$8,$Z$1,P320&gt;=$Y$8,$Y$1,P320&gt;=$X$8,$X$1,P320&gt;=$W$8,$W$1,P320&lt;$W$2,$V$1),(IF(AND($N$2&gt;=$T$9,$N$2&lt;$U$9),_xlfn.IFS(P320&gt;=$AD$9,$AD$1,P320&gt;=$AC$9,$AC$1,P320&gt;=$AB$9,$AB$1,P320&gt;=$AA$9,$AA$1,P320&gt;=$Z$9,$Z$1,P320&gt;=$Y$9,$Y$1,P320&gt;=$X$9,$X$1,P320&gt;=$W$9,$W$1),$W$1))))))))))))))),IF(AND($N$2&gt;=$T$2,$N$2&lt;=$U$2),IF(P320&gt;=$W$2,$W$1,$V$1),IF(AND($N$2&gt;=$T$3,$N$2&lt;$U$3),IF(P320&gt;=$W$3,$W$1,$V$1),IF(AND($N$2&gt;=$T$4,$N$2&lt;$U$4),IF(P320&gt;=$W$4,$W$1,$V$1),IF(AND($N$2&gt;=$T$5,$N$2&lt;$U$5),IF(P320&gt;=$W$5,$W$1,$V$1),IF(AND($N$2&gt;=$T$6,$N$2&lt;$U$6),IF(P320&gt;=$W$6,$W$1,$V$1),IF(AND($N$2&gt;=$T$7,$N$2&lt;$U$7),IF(P320&gt;=$W$7,$W$1,$V$1),IF(AND($N$2&gt;=$T$8,$N$2&lt;$U$8),IF(P320&gt;=$W$8,$W$1,$V$1),IF(AND($N$2&gt;=$T$9,$N$2&lt;$U$9),IF(P320&gt;=$W$9,$W$1,$V$1),""))))))))),"")</f>
        <v/>
      </c>
      <c r="M320" s="9" t="str">
        <f t="array" ref="M320">IF(E320&lt;&gt;"",IF(AND(E320&lt;&gt;"GR",E320&gt;=40,J320&gt;=30),_xlfn.IFS(Q320&gt;=$AG$2,$AD$19,Q320&gt;=$AG$3,$AC$19,Q320&gt;=$AG$4,$AB$19,Q320&gt;=$AG$5,$AA$19,Q320&gt;=$AG$6,$Z$19,Q320&gt;=$AG$7,$Y$19,Q320&gt;=$AG$8,$X$19,Q320&gt;=$AG$9,$V$19),L320),"")</f>
        <v/>
      </c>
      <c r="N320" s="9"/>
      <c r="O320" s="9"/>
      <c r="P320" s="9">
        <f t="shared" si="38"/>
        <v>0</v>
      </c>
      <c r="Q320" s="9">
        <f t="shared" si="39"/>
        <v>0</v>
      </c>
      <c r="R320" s="9">
        <f t="shared" si="40"/>
        <v>-3.2</v>
      </c>
    </row>
    <row r="321" spans="1:18" x14ac:dyDescent="0.25">
      <c r="A321" s="3" t="s">
        <v>8</v>
      </c>
      <c r="B321" s="3">
        <v>320</v>
      </c>
      <c r="C321" s="3"/>
      <c r="D321" s="3"/>
      <c r="E321" s="3"/>
      <c r="F321" s="22">
        <f t="shared" si="41"/>
        <v>0</v>
      </c>
      <c r="G321" s="22">
        <f t="shared" si="42"/>
        <v>0</v>
      </c>
      <c r="H321" s="22">
        <f t="shared" si="43"/>
        <v>0</v>
      </c>
      <c r="I321" s="9">
        <f t="shared" si="44"/>
        <v>0</v>
      </c>
      <c r="J321" s="9" t="str">
        <f t="shared" si="36"/>
        <v/>
      </c>
      <c r="K321" s="10">
        <f t="shared" si="37"/>
        <v>0</v>
      </c>
      <c r="L321" s="9" t="str">
        <f t="array" ref="L321">IF(D321&lt;&gt;"",IF(AND(H321&gt;=40,I321&gt;=30),IF(AND($N$2&gt;=$T$2,$N$2&lt;=$U$2),_xlfn.IFS(P321&gt;=$AD$2,$AD$1,P321&gt;=$AC$2,$AC$1,P321&gt;=$AB$2,$AB$1,P321&gt;=$AA$2,$AA$1,P321&gt;=$Z$2,$Z$1,P321&gt;=$Y$2,$Y$1,P321&gt;=$X$2,$X$1,P321&gt;=$W$2,$W$1,P321&lt;$W$2,$V$1),(IF(AND($N$2&gt;=$T$3,$N$2&lt;$U$3),_xlfn.IFS(P321&gt;=$AD$3,$AD$1,P321&gt;=$AC$3,$AC$1,P321&gt;=$AB$3,$AB$1,P321&gt;=$AA$3,$AA$1,P321&gt;=$Z$3,$Z$1,P321&gt;=$Y$3,$Y$1,P321&gt;=$X$3,$X$1,P321&gt;=$W$3,$W$1,P321&lt;$W$2,$V$1),(IF(AND($N$2&gt;=$T$4,$N$2&lt;$U$4),_xlfn.IFS(P321&gt;=$AD$4,$AD$1,P321&gt;=$AC$4,$AC$1,P321&gt;=$AB$4,$AB$1,P321&gt;=$AA$4,$AA$1,P321&gt;=$Z$4,$Z$1,P321&gt;=$Y$4,$Y$1,P321&gt;=$X$4,$X$1,P321&gt;=$W$4,$W$1,P321&lt;$W$2,$V$1),(IF(AND($N$2&gt;=$T$5,$N$2&lt;$U$5),_xlfn.IFS(P321&gt;=$AD$5,$AD$1,P321&gt;=$AC$5,$AC$1,P321&gt;=$AB$5,$AB$1,P321&gt;=$AA$5,$AA$1,P321&gt;=$Z$5,$Z$1,P321&gt;=$Y$5,$Y$1,P321&gt;=$X$5,$X$1,P321&gt;=$W$5,$W$1,P321&lt;$W$2,$V$1),(IF(AND($N$2&gt;=$T$6,$N$2&lt;$U$6),_xlfn.IFS(P321&gt;=$AD$6,$AD$1,P321&gt;=$AC$6,$AC$1,P321&gt;=$AB$6,$AB$1,P321&gt;=$AA$6,$AA$1,P321&gt;=$Z$6,$Z$1,P321&gt;=$Y$6,$Y$1,P321&gt;=$X$6,$X$1,P321&gt;=$W$6,$W$1,P321&lt;$W$2,$V$1),(IF(AND($N$2&gt;=$T$7,$N$2&lt;$U$7),_xlfn.IFS(P321&gt;=$AD$7,$AD$1,P321&gt;=$AC$7,$AC$1,P321&gt;=$AB$7,$AB$1,P321&gt;=$AA$7,$AA$1,P321&gt;=$Z$7,$Z$1,P321&gt;=$Y$7,$Y$1,P321&gt;=$X$7,$X$1,P321&gt;=$W$7,$W$1,P321&lt;$W$2,$V$1),(IF(AND($N$2&gt;=$T$8,$N$2&lt;$U$8),_xlfn.IFS(P321&gt;=$AD$8,$AD$1,P321&gt;=$AC$8,$AC$1,P321&gt;=$AB$8,$AB$1,P321&gt;=$AA$8,$AA$1,P321&gt;=$Z$8,$Z$1,P321&gt;=$Y$8,$Y$1,P321&gt;=$X$8,$X$1,P321&gt;=$W$8,$W$1,P321&lt;$W$2,$V$1),(IF(AND($N$2&gt;=$T$9,$N$2&lt;$U$9),_xlfn.IFS(P321&gt;=$AD$9,$AD$1,P321&gt;=$AC$9,$AC$1,P321&gt;=$AB$9,$AB$1,P321&gt;=$AA$9,$AA$1,P321&gt;=$Z$9,$Z$1,P321&gt;=$Y$9,$Y$1,P321&gt;=$X$9,$X$1,P321&gt;=$W$9,$W$1),$W$1))))))))))))))),IF(AND($N$2&gt;=$T$2,$N$2&lt;=$U$2),IF(P321&gt;=$W$2,$W$1,$V$1),IF(AND($N$2&gt;=$T$3,$N$2&lt;$U$3),IF(P321&gt;=$W$3,$W$1,$V$1),IF(AND($N$2&gt;=$T$4,$N$2&lt;$U$4),IF(P321&gt;=$W$4,$W$1,$V$1),IF(AND($N$2&gt;=$T$5,$N$2&lt;$U$5),IF(P321&gt;=$W$5,$W$1,$V$1),IF(AND($N$2&gt;=$T$6,$N$2&lt;$U$6),IF(P321&gt;=$W$6,$W$1,$V$1),IF(AND($N$2&gt;=$T$7,$N$2&lt;$U$7),IF(P321&gt;=$W$7,$W$1,$V$1),IF(AND($N$2&gt;=$T$8,$N$2&lt;$U$8),IF(P321&gt;=$W$8,$W$1,$V$1),IF(AND($N$2&gt;=$T$9,$N$2&lt;$U$9),IF(P321&gt;=$W$9,$W$1,$V$1),""))))))))),"")</f>
        <v/>
      </c>
      <c r="M321" s="9" t="str">
        <f t="array" ref="M321">IF(E321&lt;&gt;"",IF(AND(E321&lt;&gt;"GR",E321&gt;=40,J321&gt;=30),_xlfn.IFS(Q321&gt;=$AG$2,$AD$19,Q321&gt;=$AG$3,$AC$19,Q321&gt;=$AG$4,$AB$19,Q321&gt;=$AG$5,$AA$19,Q321&gt;=$AG$6,$Z$19,Q321&gt;=$AG$7,$Y$19,Q321&gt;=$AG$8,$X$19,Q321&gt;=$AG$9,$V$19),L321),"")</f>
        <v/>
      </c>
      <c r="N321" s="9"/>
      <c r="O321" s="9"/>
      <c r="P321" s="9">
        <f t="shared" si="38"/>
        <v>0</v>
      </c>
      <c r="Q321" s="9">
        <f t="shared" si="39"/>
        <v>0</v>
      </c>
      <c r="R321" s="9">
        <f t="shared" si="40"/>
        <v>-3.2</v>
      </c>
    </row>
    <row r="322" spans="1:18" x14ac:dyDescent="0.25">
      <c r="A322" s="3" t="s">
        <v>8</v>
      </c>
      <c r="B322" s="3">
        <v>321</v>
      </c>
      <c r="C322" s="3"/>
      <c r="D322" s="3"/>
      <c r="E322" s="3"/>
      <c r="F322" s="22">
        <f t="shared" si="41"/>
        <v>0</v>
      </c>
      <c r="G322" s="22">
        <f t="shared" si="42"/>
        <v>0</v>
      </c>
      <c r="H322" s="22">
        <f t="shared" si="43"/>
        <v>0</v>
      </c>
      <c r="I322" s="9">
        <f t="shared" si="44"/>
        <v>0</v>
      </c>
      <c r="J322" s="9" t="str">
        <f t="shared" ref="J322:J331" si="45">IF(E322&lt;&gt;"",ROUND(IF(E322&lt;&gt;"GR",((G322*0.4)+(E322*0.6)),I322),2),"")</f>
        <v/>
      </c>
      <c r="K322" s="10">
        <f t="shared" ref="K322:K331" si="46">I322*I322</f>
        <v>0</v>
      </c>
      <c r="L322" s="9" t="str">
        <f t="array" ref="L322">IF(D322&lt;&gt;"",IF(AND(H322&gt;=40,I322&gt;=30),IF(AND($N$2&gt;=$T$2,$N$2&lt;=$U$2),_xlfn.IFS(P322&gt;=$AD$2,$AD$1,P322&gt;=$AC$2,$AC$1,P322&gt;=$AB$2,$AB$1,P322&gt;=$AA$2,$AA$1,P322&gt;=$Z$2,$Z$1,P322&gt;=$Y$2,$Y$1,P322&gt;=$X$2,$X$1,P322&gt;=$W$2,$W$1,P322&lt;$W$2,$V$1),(IF(AND($N$2&gt;=$T$3,$N$2&lt;$U$3),_xlfn.IFS(P322&gt;=$AD$3,$AD$1,P322&gt;=$AC$3,$AC$1,P322&gt;=$AB$3,$AB$1,P322&gt;=$AA$3,$AA$1,P322&gt;=$Z$3,$Z$1,P322&gt;=$Y$3,$Y$1,P322&gt;=$X$3,$X$1,P322&gt;=$W$3,$W$1,P322&lt;$W$2,$V$1),(IF(AND($N$2&gt;=$T$4,$N$2&lt;$U$4),_xlfn.IFS(P322&gt;=$AD$4,$AD$1,P322&gt;=$AC$4,$AC$1,P322&gt;=$AB$4,$AB$1,P322&gt;=$AA$4,$AA$1,P322&gt;=$Z$4,$Z$1,P322&gt;=$Y$4,$Y$1,P322&gt;=$X$4,$X$1,P322&gt;=$W$4,$W$1,P322&lt;$W$2,$V$1),(IF(AND($N$2&gt;=$T$5,$N$2&lt;$U$5),_xlfn.IFS(P322&gt;=$AD$5,$AD$1,P322&gt;=$AC$5,$AC$1,P322&gt;=$AB$5,$AB$1,P322&gt;=$AA$5,$AA$1,P322&gt;=$Z$5,$Z$1,P322&gt;=$Y$5,$Y$1,P322&gt;=$X$5,$X$1,P322&gt;=$W$5,$W$1,P322&lt;$W$2,$V$1),(IF(AND($N$2&gt;=$T$6,$N$2&lt;$U$6),_xlfn.IFS(P322&gt;=$AD$6,$AD$1,P322&gt;=$AC$6,$AC$1,P322&gt;=$AB$6,$AB$1,P322&gt;=$AA$6,$AA$1,P322&gt;=$Z$6,$Z$1,P322&gt;=$Y$6,$Y$1,P322&gt;=$X$6,$X$1,P322&gt;=$W$6,$W$1,P322&lt;$W$2,$V$1),(IF(AND($N$2&gt;=$T$7,$N$2&lt;$U$7),_xlfn.IFS(P322&gt;=$AD$7,$AD$1,P322&gt;=$AC$7,$AC$1,P322&gt;=$AB$7,$AB$1,P322&gt;=$AA$7,$AA$1,P322&gt;=$Z$7,$Z$1,P322&gt;=$Y$7,$Y$1,P322&gt;=$X$7,$X$1,P322&gt;=$W$7,$W$1,P322&lt;$W$2,$V$1),(IF(AND($N$2&gt;=$T$8,$N$2&lt;$U$8),_xlfn.IFS(P322&gt;=$AD$8,$AD$1,P322&gt;=$AC$8,$AC$1,P322&gt;=$AB$8,$AB$1,P322&gt;=$AA$8,$AA$1,P322&gt;=$Z$8,$Z$1,P322&gt;=$Y$8,$Y$1,P322&gt;=$X$8,$X$1,P322&gt;=$W$8,$W$1,P322&lt;$W$2,$V$1),(IF(AND($N$2&gt;=$T$9,$N$2&lt;$U$9),_xlfn.IFS(P322&gt;=$AD$9,$AD$1,P322&gt;=$AC$9,$AC$1,P322&gt;=$AB$9,$AB$1,P322&gt;=$AA$9,$AA$1,P322&gt;=$Z$9,$Z$1,P322&gt;=$Y$9,$Y$1,P322&gt;=$X$9,$X$1,P322&gt;=$W$9,$W$1),$W$1))))))))))))))),IF(AND($N$2&gt;=$T$2,$N$2&lt;=$U$2),IF(P322&gt;=$W$2,$W$1,$V$1),IF(AND($N$2&gt;=$T$3,$N$2&lt;$U$3),IF(P322&gt;=$W$3,$W$1,$V$1),IF(AND($N$2&gt;=$T$4,$N$2&lt;$U$4),IF(P322&gt;=$W$4,$W$1,$V$1),IF(AND($N$2&gt;=$T$5,$N$2&lt;$U$5),IF(P322&gt;=$W$5,$W$1,$V$1),IF(AND($N$2&gt;=$T$6,$N$2&lt;$U$6),IF(P322&gt;=$W$6,$W$1,$V$1),IF(AND($N$2&gt;=$T$7,$N$2&lt;$U$7),IF(P322&gt;=$W$7,$W$1,$V$1),IF(AND($N$2&gt;=$T$8,$N$2&lt;$U$8),IF(P322&gt;=$W$8,$W$1,$V$1),IF(AND($N$2&gt;=$T$9,$N$2&lt;$U$9),IF(P322&gt;=$W$9,$W$1,$V$1),""))))))))),"")</f>
        <v/>
      </c>
      <c r="M322" s="9" t="str">
        <f t="array" ref="M322">IF(E322&lt;&gt;"",IF(AND(E322&lt;&gt;"GR",E322&gt;=40,J322&gt;=30),_xlfn.IFS(Q322&gt;=$AG$2,$AD$19,Q322&gt;=$AG$3,$AC$19,Q322&gt;=$AG$4,$AB$19,Q322&gt;=$AG$5,$AA$19,Q322&gt;=$AG$6,$Z$19,Q322&gt;=$AG$7,$Y$19,Q322&gt;=$AG$8,$X$19,Q322&gt;=$AG$9,$V$19),L322),"")</f>
        <v/>
      </c>
      <c r="N322" s="9"/>
      <c r="O322" s="9"/>
      <c r="P322" s="9">
        <f t="shared" ref="P322:P331" si="47">IF(I322&gt;0,ROUND((10*((I322-$N$2)/$O$2)+50),0),0)</f>
        <v>0</v>
      </c>
      <c r="Q322" s="9">
        <f t="shared" ref="Q322:Q331" si="48">IF(AND(E322&lt;&gt;"",E322&lt;&gt;"GR"),IF(J322&gt;0,ROUND((10*((J322-$N$2)/$O$2)+50),0),0),P322)</f>
        <v>0</v>
      </c>
      <c r="R322" s="9">
        <f t="shared" ref="R322:R331" si="49">ROUND(((I322-$N$2)/$O$2),2)</f>
        <v>-3.2</v>
      </c>
    </row>
    <row r="323" spans="1:18" x14ac:dyDescent="0.25">
      <c r="A323" s="3" t="s">
        <v>8</v>
      </c>
      <c r="B323" s="3">
        <v>322</v>
      </c>
      <c r="C323" s="3"/>
      <c r="D323" s="3"/>
      <c r="E323" s="3"/>
      <c r="F323" s="22">
        <f t="shared" ref="F323:F331" si="50">IF(E323="GR",D323,E323)</f>
        <v>0</v>
      </c>
      <c r="G323" s="22">
        <f t="shared" ref="G323:G331" si="51">IF(C323="GR",0,C323)</f>
        <v>0</v>
      </c>
      <c r="H323" s="22">
        <f t="shared" ref="H323:H331" si="52">IF(D323="GR",0,D323)</f>
        <v>0</v>
      </c>
      <c r="I323" s="9">
        <f t="shared" ref="I323:I331" si="53">(G323*0.4)+(H323*0.6)</f>
        <v>0</v>
      </c>
      <c r="J323" s="9" t="str">
        <f t="shared" si="45"/>
        <v/>
      </c>
      <c r="K323" s="10">
        <f t="shared" si="46"/>
        <v>0</v>
      </c>
      <c r="L323" s="9" t="str">
        <f t="array" ref="L323">IF(D323&lt;&gt;"",IF(AND(H323&gt;=40,I323&gt;=30),IF(AND($N$2&gt;=$T$2,$N$2&lt;=$U$2),_xlfn.IFS(P323&gt;=$AD$2,$AD$1,P323&gt;=$AC$2,$AC$1,P323&gt;=$AB$2,$AB$1,P323&gt;=$AA$2,$AA$1,P323&gt;=$Z$2,$Z$1,P323&gt;=$Y$2,$Y$1,P323&gt;=$X$2,$X$1,P323&gt;=$W$2,$W$1,P323&lt;$W$2,$V$1),(IF(AND($N$2&gt;=$T$3,$N$2&lt;$U$3),_xlfn.IFS(P323&gt;=$AD$3,$AD$1,P323&gt;=$AC$3,$AC$1,P323&gt;=$AB$3,$AB$1,P323&gt;=$AA$3,$AA$1,P323&gt;=$Z$3,$Z$1,P323&gt;=$Y$3,$Y$1,P323&gt;=$X$3,$X$1,P323&gt;=$W$3,$W$1,P323&lt;$W$2,$V$1),(IF(AND($N$2&gt;=$T$4,$N$2&lt;$U$4),_xlfn.IFS(P323&gt;=$AD$4,$AD$1,P323&gt;=$AC$4,$AC$1,P323&gt;=$AB$4,$AB$1,P323&gt;=$AA$4,$AA$1,P323&gt;=$Z$4,$Z$1,P323&gt;=$Y$4,$Y$1,P323&gt;=$X$4,$X$1,P323&gt;=$W$4,$W$1,P323&lt;$W$2,$V$1),(IF(AND($N$2&gt;=$T$5,$N$2&lt;$U$5),_xlfn.IFS(P323&gt;=$AD$5,$AD$1,P323&gt;=$AC$5,$AC$1,P323&gt;=$AB$5,$AB$1,P323&gt;=$AA$5,$AA$1,P323&gt;=$Z$5,$Z$1,P323&gt;=$Y$5,$Y$1,P323&gt;=$X$5,$X$1,P323&gt;=$W$5,$W$1,P323&lt;$W$2,$V$1),(IF(AND($N$2&gt;=$T$6,$N$2&lt;$U$6),_xlfn.IFS(P323&gt;=$AD$6,$AD$1,P323&gt;=$AC$6,$AC$1,P323&gt;=$AB$6,$AB$1,P323&gt;=$AA$6,$AA$1,P323&gt;=$Z$6,$Z$1,P323&gt;=$Y$6,$Y$1,P323&gt;=$X$6,$X$1,P323&gt;=$W$6,$W$1,P323&lt;$W$2,$V$1),(IF(AND($N$2&gt;=$T$7,$N$2&lt;$U$7),_xlfn.IFS(P323&gt;=$AD$7,$AD$1,P323&gt;=$AC$7,$AC$1,P323&gt;=$AB$7,$AB$1,P323&gt;=$AA$7,$AA$1,P323&gt;=$Z$7,$Z$1,P323&gt;=$Y$7,$Y$1,P323&gt;=$X$7,$X$1,P323&gt;=$W$7,$W$1,P323&lt;$W$2,$V$1),(IF(AND($N$2&gt;=$T$8,$N$2&lt;$U$8),_xlfn.IFS(P323&gt;=$AD$8,$AD$1,P323&gt;=$AC$8,$AC$1,P323&gt;=$AB$8,$AB$1,P323&gt;=$AA$8,$AA$1,P323&gt;=$Z$8,$Z$1,P323&gt;=$Y$8,$Y$1,P323&gt;=$X$8,$X$1,P323&gt;=$W$8,$W$1,P323&lt;$W$2,$V$1),(IF(AND($N$2&gt;=$T$9,$N$2&lt;$U$9),_xlfn.IFS(P323&gt;=$AD$9,$AD$1,P323&gt;=$AC$9,$AC$1,P323&gt;=$AB$9,$AB$1,P323&gt;=$AA$9,$AA$1,P323&gt;=$Z$9,$Z$1,P323&gt;=$Y$9,$Y$1,P323&gt;=$X$9,$X$1,P323&gt;=$W$9,$W$1),$W$1))))))))))))))),IF(AND($N$2&gt;=$T$2,$N$2&lt;=$U$2),IF(P323&gt;=$W$2,$W$1,$V$1),IF(AND($N$2&gt;=$T$3,$N$2&lt;$U$3),IF(P323&gt;=$W$3,$W$1,$V$1),IF(AND($N$2&gt;=$T$4,$N$2&lt;$U$4),IF(P323&gt;=$W$4,$W$1,$V$1),IF(AND($N$2&gt;=$T$5,$N$2&lt;$U$5),IF(P323&gt;=$W$5,$W$1,$V$1),IF(AND($N$2&gt;=$T$6,$N$2&lt;$U$6),IF(P323&gt;=$W$6,$W$1,$V$1),IF(AND($N$2&gt;=$T$7,$N$2&lt;$U$7),IF(P323&gt;=$W$7,$W$1,$V$1),IF(AND($N$2&gt;=$T$8,$N$2&lt;$U$8),IF(P323&gt;=$W$8,$W$1,$V$1),IF(AND($N$2&gt;=$T$9,$N$2&lt;$U$9),IF(P323&gt;=$W$9,$W$1,$V$1),""))))))))),"")</f>
        <v/>
      </c>
      <c r="M323" s="9" t="str">
        <f t="array" ref="M323">IF(E323&lt;&gt;"",IF(AND(E323&lt;&gt;"GR",E323&gt;=40,J323&gt;=30),_xlfn.IFS(Q323&gt;=$AG$2,$AD$19,Q323&gt;=$AG$3,$AC$19,Q323&gt;=$AG$4,$AB$19,Q323&gt;=$AG$5,$AA$19,Q323&gt;=$AG$6,$Z$19,Q323&gt;=$AG$7,$Y$19,Q323&gt;=$AG$8,$X$19,Q323&gt;=$AG$9,$V$19),L323),"")</f>
        <v/>
      </c>
      <c r="N323" s="9"/>
      <c r="O323" s="9"/>
      <c r="P323" s="9">
        <f t="shared" si="47"/>
        <v>0</v>
      </c>
      <c r="Q323" s="9">
        <f t="shared" si="48"/>
        <v>0</v>
      </c>
      <c r="R323" s="9">
        <f t="shared" si="49"/>
        <v>-3.2</v>
      </c>
    </row>
    <row r="324" spans="1:18" x14ac:dyDescent="0.25">
      <c r="A324" s="3" t="s">
        <v>8</v>
      </c>
      <c r="B324" s="3">
        <v>323</v>
      </c>
      <c r="C324" s="3"/>
      <c r="D324" s="3"/>
      <c r="E324" s="3"/>
      <c r="F324" s="22">
        <f t="shared" si="50"/>
        <v>0</v>
      </c>
      <c r="G324" s="22">
        <f t="shared" si="51"/>
        <v>0</v>
      </c>
      <c r="H324" s="22">
        <f t="shared" si="52"/>
        <v>0</v>
      </c>
      <c r="I324" s="9">
        <f t="shared" si="53"/>
        <v>0</v>
      </c>
      <c r="J324" s="9" t="str">
        <f t="shared" si="45"/>
        <v/>
      </c>
      <c r="K324" s="10">
        <f t="shared" si="46"/>
        <v>0</v>
      </c>
      <c r="L324" s="9" t="str">
        <f t="array" ref="L324">IF(D324&lt;&gt;"",IF(AND(H324&gt;=40,I324&gt;=30),IF(AND($N$2&gt;=$T$2,$N$2&lt;=$U$2),_xlfn.IFS(P324&gt;=$AD$2,$AD$1,P324&gt;=$AC$2,$AC$1,P324&gt;=$AB$2,$AB$1,P324&gt;=$AA$2,$AA$1,P324&gt;=$Z$2,$Z$1,P324&gt;=$Y$2,$Y$1,P324&gt;=$X$2,$X$1,P324&gt;=$W$2,$W$1,P324&lt;$W$2,$V$1),(IF(AND($N$2&gt;=$T$3,$N$2&lt;$U$3),_xlfn.IFS(P324&gt;=$AD$3,$AD$1,P324&gt;=$AC$3,$AC$1,P324&gt;=$AB$3,$AB$1,P324&gt;=$AA$3,$AA$1,P324&gt;=$Z$3,$Z$1,P324&gt;=$Y$3,$Y$1,P324&gt;=$X$3,$X$1,P324&gt;=$W$3,$W$1,P324&lt;$W$2,$V$1),(IF(AND($N$2&gt;=$T$4,$N$2&lt;$U$4),_xlfn.IFS(P324&gt;=$AD$4,$AD$1,P324&gt;=$AC$4,$AC$1,P324&gt;=$AB$4,$AB$1,P324&gt;=$AA$4,$AA$1,P324&gt;=$Z$4,$Z$1,P324&gt;=$Y$4,$Y$1,P324&gt;=$X$4,$X$1,P324&gt;=$W$4,$W$1,P324&lt;$W$2,$V$1),(IF(AND($N$2&gt;=$T$5,$N$2&lt;$U$5),_xlfn.IFS(P324&gt;=$AD$5,$AD$1,P324&gt;=$AC$5,$AC$1,P324&gt;=$AB$5,$AB$1,P324&gt;=$AA$5,$AA$1,P324&gt;=$Z$5,$Z$1,P324&gt;=$Y$5,$Y$1,P324&gt;=$X$5,$X$1,P324&gt;=$W$5,$W$1,P324&lt;$W$2,$V$1),(IF(AND($N$2&gt;=$T$6,$N$2&lt;$U$6),_xlfn.IFS(P324&gt;=$AD$6,$AD$1,P324&gt;=$AC$6,$AC$1,P324&gt;=$AB$6,$AB$1,P324&gt;=$AA$6,$AA$1,P324&gt;=$Z$6,$Z$1,P324&gt;=$Y$6,$Y$1,P324&gt;=$X$6,$X$1,P324&gt;=$W$6,$W$1,P324&lt;$W$2,$V$1),(IF(AND($N$2&gt;=$T$7,$N$2&lt;$U$7),_xlfn.IFS(P324&gt;=$AD$7,$AD$1,P324&gt;=$AC$7,$AC$1,P324&gt;=$AB$7,$AB$1,P324&gt;=$AA$7,$AA$1,P324&gt;=$Z$7,$Z$1,P324&gt;=$Y$7,$Y$1,P324&gt;=$X$7,$X$1,P324&gt;=$W$7,$W$1,P324&lt;$W$2,$V$1),(IF(AND($N$2&gt;=$T$8,$N$2&lt;$U$8),_xlfn.IFS(P324&gt;=$AD$8,$AD$1,P324&gt;=$AC$8,$AC$1,P324&gt;=$AB$8,$AB$1,P324&gt;=$AA$8,$AA$1,P324&gt;=$Z$8,$Z$1,P324&gt;=$Y$8,$Y$1,P324&gt;=$X$8,$X$1,P324&gt;=$W$8,$W$1,P324&lt;$W$2,$V$1),(IF(AND($N$2&gt;=$T$9,$N$2&lt;$U$9),_xlfn.IFS(P324&gt;=$AD$9,$AD$1,P324&gt;=$AC$9,$AC$1,P324&gt;=$AB$9,$AB$1,P324&gt;=$AA$9,$AA$1,P324&gt;=$Z$9,$Z$1,P324&gt;=$Y$9,$Y$1,P324&gt;=$X$9,$X$1,P324&gt;=$W$9,$W$1),$W$1))))))))))))))),IF(AND($N$2&gt;=$T$2,$N$2&lt;=$U$2),IF(P324&gt;=$W$2,$W$1,$V$1),IF(AND($N$2&gt;=$T$3,$N$2&lt;$U$3),IF(P324&gt;=$W$3,$W$1,$V$1),IF(AND($N$2&gt;=$T$4,$N$2&lt;$U$4),IF(P324&gt;=$W$4,$W$1,$V$1),IF(AND($N$2&gt;=$T$5,$N$2&lt;$U$5),IF(P324&gt;=$W$5,$W$1,$V$1),IF(AND($N$2&gt;=$T$6,$N$2&lt;$U$6),IF(P324&gt;=$W$6,$W$1,$V$1),IF(AND($N$2&gt;=$T$7,$N$2&lt;$U$7),IF(P324&gt;=$W$7,$W$1,$V$1),IF(AND($N$2&gt;=$T$8,$N$2&lt;$U$8),IF(P324&gt;=$W$8,$W$1,$V$1),IF(AND($N$2&gt;=$T$9,$N$2&lt;$U$9),IF(P324&gt;=$W$9,$W$1,$V$1),""))))))))),"")</f>
        <v/>
      </c>
      <c r="M324" s="9" t="str">
        <f t="array" ref="M324">IF(E324&lt;&gt;"",IF(AND(E324&lt;&gt;"GR",E324&gt;=40,J324&gt;=30),_xlfn.IFS(Q324&gt;=$AG$2,$AD$19,Q324&gt;=$AG$3,$AC$19,Q324&gt;=$AG$4,$AB$19,Q324&gt;=$AG$5,$AA$19,Q324&gt;=$AG$6,$Z$19,Q324&gt;=$AG$7,$Y$19,Q324&gt;=$AG$8,$X$19,Q324&gt;=$AG$9,$V$19),L324),"")</f>
        <v/>
      </c>
      <c r="N324" s="9"/>
      <c r="O324" s="9"/>
      <c r="P324" s="9">
        <f t="shared" si="47"/>
        <v>0</v>
      </c>
      <c r="Q324" s="9">
        <f t="shared" si="48"/>
        <v>0</v>
      </c>
      <c r="R324" s="9">
        <f t="shared" si="49"/>
        <v>-3.2</v>
      </c>
    </row>
    <row r="325" spans="1:18" x14ac:dyDescent="0.25">
      <c r="A325" s="3" t="s">
        <v>8</v>
      </c>
      <c r="B325" s="3">
        <v>324</v>
      </c>
      <c r="C325" s="3"/>
      <c r="D325" s="3"/>
      <c r="E325" s="3"/>
      <c r="F325" s="22">
        <f t="shared" si="50"/>
        <v>0</v>
      </c>
      <c r="G325" s="22">
        <f t="shared" si="51"/>
        <v>0</v>
      </c>
      <c r="H325" s="22">
        <f t="shared" si="52"/>
        <v>0</v>
      </c>
      <c r="I325" s="9">
        <f t="shared" si="53"/>
        <v>0</v>
      </c>
      <c r="J325" s="9" t="str">
        <f t="shared" si="45"/>
        <v/>
      </c>
      <c r="K325" s="10">
        <f t="shared" si="46"/>
        <v>0</v>
      </c>
      <c r="L325" s="9" t="str">
        <f t="array" ref="L325">IF(D325&lt;&gt;"",IF(AND(H325&gt;=40,I325&gt;=30),IF(AND($N$2&gt;=$T$2,$N$2&lt;=$U$2),_xlfn.IFS(P325&gt;=$AD$2,$AD$1,P325&gt;=$AC$2,$AC$1,P325&gt;=$AB$2,$AB$1,P325&gt;=$AA$2,$AA$1,P325&gt;=$Z$2,$Z$1,P325&gt;=$Y$2,$Y$1,P325&gt;=$X$2,$X$1,P325&gt;=$W$2,$W$1,P325&lt;$W$2,$V$1),(IF(AND($N$2&gt;=$T$3,$N$2&lt;$U$3),_xlfn.IFS(P325&gt;=$AD$3,$AD$1,P325&gt;=$AC$3,$AC$1,P325&gt;=$AB$3,$AB$1,P325&gt;=$AA$3,$AA$1,P325&gt;=$Z$3,$Z$1,P325&gt;=$Y$3,$Y$1,P325&gt;=$X$3,$X$1,P325&gt;=$W$3,$W$1,P325&lt;$W$2,$V$1),(IF(AND($N$2&gt;=$T$4,$N$2&lt;$U$4),_xlfn.IFS(P325&gt;=$AD$4,$AD$1,P325&gt;=$AC$4,$AC$1,P325&gt;=$AB$4,$AB$1,P325&gt;=$AA$4,$AA$1,P325&gt;=$Z$4,$Z$1,P325&gt;=$Y$4,$Y$1,P325&gt;=$X$4,$X$1,P325&gt;=$W$4,$W$1,P325&lt;$W$2,$V$1),(IF(AND($N$2&gt;=$T$5,$N$2&lt;$U$5),_xlfn.IFS(P325&gt;=$AD$5,$AD$1,P325&gt;=$AC$5,$AC$1,P325&gt;=$AB$5,$AB$1,P325&gt;=$AA$5,$AA$1,P325&gt;=$Z$5,$Z$1,P325&gt;=$Y$5,$Y$1,P325&gt;=$X$5,$X$1,P325&gt;=$W$5,$W$1,P325&lt;$W$2,$V$1),(IF(AND($N$2&gt;=$T$6,$N$2&lt;$U$6),_xlfn.IFS(P325&gt;=$AD$6,$AD$1,P325&gt;=$AC$6,$AC$1,P325&gt;=$AB$6,$AB$1,P325&gt;=$AA$6,$AA$1,P325&gt;=$Z$6,$Z$1,P325&gt;=$Y$6,$Y$1,P325&gt;=$X$6,$X$1,P325&gt;=$W$6,$W$1,P325&lt;$W$2,$V$1),(IF(AND($N$2&gt;=$T$7,$N$2&lt;$U$7),_xlfn.IFS(P325&gt;=$AD$7,$AD$1,P325&gt;=$AC$7,$AC$1,P325&gt;=$AB$7,$AB$1,P325&gt;=$AA$7,$AA$1,P325&gt;=$Z$7,$Z$1,P325&gt;=$Y$7,$Y$1,P325&gt;=$X$7,$X$1,P325&gt;=$W$7,$W$1,P325&lt;$W$2,$V$1),(IF(AND($N$2&gt;=$T$8,$N$2&lt;$U$8),_xlfn.IFS(P325&gt;=$AD$8,$AD$1,P325&gt;=$AC$8,$AC$1,P325&gt;=$AB$8,$AB$1,P325&gt;=$AA$8,$AA$1,P325&gt;=$Z$8,$Z$1,P325&gt;=$Y$8,$Y$1,P325&gt;=$X$8,$X$1,P325&gt;=$W$8,$W$1,P325&lt;$W$2,$V$1),(IF(AND($N$2&gt;=$T$9,$N$2&lt;$U$9),_xlfn.IFS(P325&gt;=$AD$9,$AD$1,P325&gt;=$AC$9,$AC$1,P325&gt;=$AB$9,$AB$1,P325&gt;=$AA$9,$AA$1,P325&gt;=$Z$9,$Z$1,P325&gt;=$Y$9,$Y$1,P325&gt;=$X$9,$X$1,P325&gt;=$W$9,$W$1),$W$1))))))))))))))),IF(AND($N$2&gt;=$T$2,$N$2&lt;=$U$2),IF(P325&gt;=$W$2,$W$1,$V$1),IF(AND($N$2&gt;=$T$3,$N$2&lt;$U$3),IF(P325&gt;=$W$3,$W$1,$V$1),IF(AND($N$2&gt;=$T$4,$N$2&lt;$U$4),IF(P325&gt;=$W$4,$W$1,$V$1),IF(AND($N$2&gt;=$T$5,$N$2&lt;$U$5),IF(P325&gt;=$W$5,$W$1,$V$1),IF(AND($N$2&gt;=$T$6,$N$2&lt;$U$6),IF(P325&gt;=$W$6,$W$1,$V$1),IF(AND($N$2&gt;=$T$7,$N$2&lt;$U$7),IF(P325&gt;=$W$7,$W$1,$V$1),IF(AND($N$2&gt;=$T$8,$N$2&lt;$U$8),IF(P325&gt;=$W$8,$W$1,$V$1),IF(AND($N$2&gt;=$T$9,$N$2&lt;$U$9),IF(P325&gt;=$W$9,$W$1,$V$1),""))))))))),"")</f>
        <v/>
      </c>
      <c r="M325" s="9" t="str">
        <f t="array" ref="M325">IF(E325&lt;&gt;"",IF(AND(E325&lt;&gt;"GR",E325&gt;=40,J325&gt;=30),_xlfn.IFS(Q325&gt;=$AG$2,$AD$19,Q325&gt;=$AG$3,$AC$19,Q325&gt;=$AG$4,$AB$19,Q325&gt;=$AG$5,$AA$19,Q325&gt;=$AG$6,$Z$19,Q325&gt;=$AG$7,$Y$19,Q325&gt;=$AG$8,$X$19,Q325&gt;=$AG$9,$V$19),L325),"")</f>
        <v/>
      </c>
      <c r="N325" s="9"/>
      <c r="O325" s="9"/>
      <c r="P325" s="9">
        <f t="shared" si="47"/>
        <v>0</v>
      </c>
      <c r="Q325" s="9">
        <f t="shared" si="48"/>
        <v>0</v>
      </c>
      <c r="R325" s="9">
        <f t="shared" si="49"/>
        <v>-3.2</v>
      </c>
    </row>
    <row r="326" spans="1:18" x14ac:dyDescent="0.25">
      <c r="A326" s="3" t="s">
        <v>8</v>
      </c>
      <c r="B326" s="3">
        <v>325</v>
      </c>
      <c r="C326" s="3"/>
      <c r="D326" s="3"/>
      <c r="E326" s="3"/>
      <c r="F326" s="22">
        <f t="shared" si="50"/>
        <v>0</v>
      </c>
      <c r="G326" s="22">
        <f t="shared" si="51"/>
        <v>0</v>
      </c>
      <c r="H326" s="22">
        <f t="shared" si="52"/>
        <v>0</v>
      </c>
      <c r="I326" s="9">
        <f t="shared" si="53"/>
        <v>0</v>
      </c>
      <c r="J326" s="9" t="str">
        <f t="shared" si="45"/>
        <v/>
      </c>
      <c r="K326" s="10">
        <f t="shared" si="46"/>
        <v>0</v>
      </c>
      <c r="L326" s="9" t="str">
        <f t="array" ref="L326">IF(D326&lt;&gt;"",IF(AND(H326&gt;=40,I326&gt;=30),IF(AND($N$2&gt;=$T$2,$N$2&lt;=$U$2),_xlfn.IFS(P326&gt;=$AD$2,$AD$1,P326&gt;=$AC$2,$AC$1,P326&gt;=$AB$2,$AB$1,P326&gt;=$AA$2,$AA$1,P326&gt;=$Z$2,$Z$1,P326&gt;=$Y$2,$Y$1,P326&gt;=$X$2,$X$1,P326&gt;=$W$2,$W$1,P326&lt;$W$2,$V$1),(IF(AND($N$2&gt;=$T$3,$N$2&lt;$U$3),_xlfn.IFS(P326&gt;=$AD$3,$AD$1,P326&gt;=$AC$3,$AC$1,P326&gt;=$AB$3,$AB$1,P326&gt;=$AA$3,$AA$1,P326&gt;=$Z$3,$Z$1,P326&gt;=$Y$3,$Y$1,P326&gt;=$X$3,$X$1,P326&gt;=$W$3,$W$1,P326&lt;$W$2,$V$1),(IF(AND($N$2&gt;=$T$4,$N$2&lt;$U$4),_xlfn.IFS(P326&gt;=$AD$4,$AD$1,P326&gt;=$AC$4,$AC$1,P326&gt;=$AB$4,$AB$1,P326&gt;=$AA$4,$AA$1,P326&gt;=$Z$4,$Z$1,P326&gt;=$Y$4,$Y$1,P326&gt;=$X$4,$X$1,P326&gt;=$W$4,$W$1,P326&lt;$W$2,$V$1),(IF(AND($N$2&gt;=$T$5,$N$2&lt;$U$5),_xlfn.IFS(P326&gt;=$AD$5,$AD$1,P326&gt;=$AC$5,$AC$1,P326&gt;=$AB$5,$AB$1,P326&gt;=$AA$5,$AA$1,P326&gt;=$Z$5,$Z$1,P326&gt;=$Y$5,$Y$1,P326&gt;=$X$5,$X$1,P326&gt;=$W$5,$W$1,P326&lt;$W$2,$V$1),(IF(AND($N$2&gt;=$T$6,$N$2&lt;$U$6),_xlfn.IFS(P326&gt;=$AD$6,$AD$1,P326&gt;=$AC$6,$AC$1,P326&gt;=$AB$6,$AB$1,P326&gt;=$AA$6,$AA$1,P326&gt;=$Z$6,$Z$1,P326&gt;=$Y$6,$Y$1,P326&gt;=$X$6,$X$1,P326&gt;=$W$6,$W$1,P326&lt;$W$2,$V$1),(IF(AND($N$2&gt;=$T$7,$N$2&lt;$U$7),_xlfn.IFS(P326&gt;=$AD$7,$AD$1,P326&gt;=$AC$7,$AC$1,P326&gt;=$AB$7,$AB$1,P326&gt;=$AA$7,$AA$1,P326&gt;=$Z$7,$Z$1,P326&gt;=$Y$7,$Y$1,P326&gt;=$X$7,$X$1,P326&gt;=$W$7,$W$1,P326&lt;$W$2,$V$1),(IF(AND($N$2&gt;=$T$8,$N$2&lt;$U$8),_xlfn.IFS(P326&gt;=$AD$8,$AD$1,P326&gt;=$AC$8,$AC$1,P326&gt;=$AB$8,$AB$1,P326&gt;=$AA$8,$AA$1,P326&gt;=$Z$8,$Z$1,P326&gt;=$Y$8,$Y$1,P326&gt;=$X$8,$X$1,P326&gt;=$W$8,$W$1,P326&lt;$W$2,$V$1),(IF(AND($N$2&gt;=$T$9,$N$2&lt;$U$9),_xlfn.IFS(P326&gt;=$AD$9,$AD$1,P326&gt;=$AC$9,$AC$1,P326&gt;=$AB$9,$AB$1,P326&gt;=$AA$9,$AA$1,P326&gt;=$Z$9,$Z$1,P326&gt;=$Y$9,$Y$1,P326&gt;=$X$9,$X$1,P326&gt;=$W$9,$W$1),$W$1))))))))))))))),IF(AND($N$2&gt;=$T$2,$N$2&lt;=$U$2),IF(P326&gt;=$W$2,$W$1,$V$1),IF(AND($N$2&gt;=$T$3,$N$2&lt;$U$3),IF(P326&gt;=$W$3,$W$1,$V$1),IF(AND($N$2&gt;=$T$4,$N$2&lt;$U$4),IF(P326&gt;=$W$4,$W$1,$V$1),IF(AND($N$2&gt;=$T$5,$N$2&lt;$U$5),IF(P326&gt;=$W$5,$W$1,$V$1),IF(AND($N$2&gt;=$T$6,$N$2&lt;$U$6),IF(P326&gt;=$W$6,$W$1,$V$1),IF(AND($N$2&gt;=$T$7,$N$2&lt;$U$7),IF(P326&gt;=$W$7,$W$1,$V$1),IF(AND($N$2&gt;=$T$8,$N$2&lt;$U$8),IF(P326&gt;=$W$8,$W$1,$V$1),IF(AND($N$2&gt;=$T$9,$N$2&lt;$U$9),IF(P326&gt;=$W$9,$W$1,$V$1),""))))))))),"")</f>
        <v/>
      </c>
      <c r="M326" s="9" t="str">
        <f t="array" ref="M326">IF(E326&lt;&gt;"",IF(AND(E326&lt;&gt;"GR",E326&gt;=40,J326&gt;=30),_xlfn.IFS(Q326&gt;=$AG$2,$AD$19,Q326&gt;=$AG$3,$AC$19,Q326&gt;=$AG$4,$AB$19,Q326&gt;=$AG$5,$AA$19,Q326&gt;=$AG$6,$Z$19,Q326&gt;=$AG$7,$Y$19,Q326&gt;=$AG$8,$X$19,Q326&gt;=$AG$9,$V$19),L326),"")</f>
        <v/>
      </c>
      <c r="N326" s="9"/>
      <c r="O326" s="9"/>
      <c r="P326" s="9">
        <f t="shared" si="47"/>
        <v>0</v>
      </c>
      <c r="Q326" s="9">
        <f t="shared" si="48"/>
        <v>0</v>
      </c>
      <c r="R326" s="9">
        <f t="shared" si="49"/>
        <v>-3.2</v>
      </c>
    </row>
    <row r="327" spans="1:18" x14ac:dyDescent="0.25">
      <c r="A327" s="3" t="s">
        <v>8</v>
      </c>
      <c r="B327" s="3">
        <v>326</v>
      </c>
      <c r="C327" s="3"/>
      <c r="D327" s="3"/>
      <c r="E327" s="3"/>
      <c r="F327" s="22">
        <f t="shared" si="50"/>
        <v>0</v>
      </c>
      <c r="G327" s="22">
        <f t="shared" si="51"/>
        <v>0</v>
      </c>
      <c r="H327" s="22">
        <f t="shared" si="52"/>
        <v>0</v>
      </c>
      <c r="I327" s="9">
        <f t="shared" si="53"/>
        <v>0</v>
      </c>
      <c r="J327" s="9" t="str">
        <f t="shared" si="45"/>
        <v/>
      </c>
      <c r="K327" s="10">
        <f t="shared" si="46"/>
        <v>0</v>
      </c>
      <c r="L327" s="9" t="str">
        <f t="array" ref="L327">IF(D327&lt;&gt;"",IF(AND(H327&gt;=40,I327&gt;=30),IF(AND($N$2&gt;=$T$2,$N$2&lt;=$U$2),_xlfn.IFS(P327&gt;=$AD$2,$AD$1,P327&gt;=$AC$2,$AC$1,P327&gt;=$AB$2,$AB$1,P327&gt;=$AA$2,$AA$1,P327&gt;=$Z$2,$Z$1,P327&gt;=$Y$2,$Y$1,P327&gt;=$X$2,$X$1,P327&gt;=$W$2,$W$1,P327&lt;$W$2,$V$1),(IF(AND($N$2&gt;=$T$3,$N$2&lt;$U$3),_xlfn.IFS(P327&gt;=$AD$3,$AD$1,P327&gt;=$AC$3,$AC$1,P327&gt;=$AB$3,$AB$1,P327&gt;=$AA$3,$AA$1,P327&gt;=$Z$3,$Z$1,P327&gt;=$Y$3,$Y$1,P327&gt;=$X$3,$X$1,P327&gt;=$W$3,$W$1,P327&lt;$W$2,$V$1),(IF(AND($N$2&gt;=$T$4,$N$2&lt;$U$4),_xlfn.IFS(P327&gt;=$AD$4,$AD$1,P327&gt;=$AC$4,$AC$1,P327&gt;=$AB$4,$AB$1,P327&gt;=$AA$4,$AA$1,P327&gt;=$Z$4,$Z$1,P327&gt;=$Y$4,$Y$1,P327&gt;=$X$4,$X$1,P327&gt;=$W$4,$W$1,P327&lt;$W$2,$V$1),(IF(AND($N$2&gt;=$T$5,$N$2&lt;$U$5),_xlfn.IFS(P327&gt;=$AD$5,$AD$1,P327&gt;=$AC$5,$AC$1,P327&gt;=$AB$5,$AB$1,P327&gt;=$AA$5,$AA$1,P327&gt;=$Z$5,$Z$1,P327&gt;=$Y$5,$Y$1,P327&gt;=$X$5,$X$1,P327&gt;=$W$5,$W$1,P327&lt;$W$2,$V$1),(IF(AND($N$2&gt;=$T$6,$N$2&lt;$U$6),_xlfn.IFS(P327&gt;=$AD$6,$AD$1,P327&gt;=$AC$6,$AC$1,P327&gt;=$AB$6,$AB$1,P327&gt;=$AA$6,$AA$1,P327&gt;=$Z$6,$Z$1,P327&gt;=$Y$6,$Y$1,P327&gt;=$X$6,$X$1,P327&gt;=$W$6,$W$1,P327&lt;$W$2,$V$1),(IF(AND($N$2&gt;=$T$7,$N$2&lt;$U$7),_xlfn.IFS(P327&gt;=$AD$7,$AD$1,P327&gt;=$AC$7,$AC$1,P327&gt;=$AB$7,$AB$1,P327&gt;=$AA$7,$AA$1,P327&gt;=$Z$7,$Z$1,P327&gt;=$Y$7,$Y$1,P327&gt;=$X$7,$X$1,P327&gt;=$W$7,$W$1,P327&lt;$W$2,$V$1),(IF(AND($N$2&gt;=$T$8,$N$2&lt;$U$8),_xlfn.IFS(P327&gt;=$AD$8,$AD$1,P327&gt;=$AC$8,$AC$1,P327&gt;=$AB$8,$AB$1,P327&gt;=$AA$8,$AA$1,P327&gt;=$Z$8,$Z$1,P327&gt;=$Y$8,$Y$1,P327&gt;=$X$8,$X$1,P327&gt;=$W$8,$W$1,P327&lt;$W$2,$V$1),(IF(AND($N$2&gt;=$T$9,$N$2&lt;$U$9),_xlfn.IFS(P327&gt;=$AD$9,$AD$1,P327&gt;=$AC$9,$AC$1,P327&gt;=$AB$9,$AB$1,P327&gt;=$AA$9,$AA$1,P327&gt;=$Z$9,$Z$1,P327&gt;=$Y$9,$Y$1,P327&gt;=$X$9,$X$1,P327&gt;=$W$9,$W$1),$W$1))))))))))))))),IF(AND($N$2&gt;=$T$2,$N$2&lt;=$U$2),IF(P327&gt;=$W$2,$W$1,$V$1),IF(AND($N$2&gt;=$T$3,$N$2&lt;$U$3),IF(P327&gt;=$W$3,$W$1,$V$1),IF(AND($N$2&gt;=$T$4,$N$2&lt;$U$4),IF(P327&gt;=$W$4,$W$1,$V$1),IF(AND($N$2&gt;=$T$5,$N$2&lt;$U$5),IF(P327&gt;=$W$5,$W$1,$V$1),IF(AND($N$2&gt;=$T$6,$N$2&lt;$U$6),IF(P327&gt;=$W$6,$W$1,$V$1),IF(AND($N$2&gt;=$T$7,$N$2&lt;$U$7),IF(P327&gt;=$W$7,$W$1,$V$1),IF(AND($N$2&gt;=$T$8,$N$2&lt;$U$8),IF(P327&gt;=$W$8,$W$1,$V$1),IF(AND($N$2&gt;=$T$9,$N$2&lt;$U$9),IF(P327&gt;=$W$9,$W$1,$V$1),""))))))))),"")</f>
        <v/>
      </c>
      <c r="M327" s="9" t="str">
        <f t="array" ref="M327">IF(E327&lt;&gt;"",IF(AND(E327&lt;&gt;"GR",E327&gt;=40,J327&gt;=30),_xlfn.IFS(Q327&gt;=$AG$2,$AD$19,Q327&gt;=$AG$3,$AC$19,Q327&gt;=$AG$4,$AB$19,Q327&gt;=$AG$5,$AA$19,Q327&gt;=$AG$6,$Z$19,Q327&gt;=$AG$7,$Y$19,Q327&gt;=$AG$8,$X$19,Q327&gt;=$AG$9,$V$19),L327),"")</f>
        <v/>
      </c>
      <c r="N327" s="9"/>
      <c r="O327" s="9"/>
      <c r="P327" s="9">
        <f t="shared" si="47"/>
        <v>0</v>
      </c>
      <c r="Q327" s="9">
        <f t="shared" si="48"/>
        <v>0</v>
      </c>
      <c r="R327" s="9">
        <f t="shared" si="49"/>
        <v>-3.2</v>
      </c>
    </row>
    <row r="328" spans="1:18" x14ac:dyDescent="0.25">
      <c r="A328" s="3" t="s">
        <v>8</v>
      </c>
      <c r="B328" s="3">
        <v>327</v>
      </c>
      <c r="C328" s="3"/>
      <c r="D328" s="3"/>
      <c r="E328" s="3"/>
      <c r="F328" s="22">
        <f t="shared" si="50"/>
        <v>0</v>
      </c>
      <c r="G328" s="22">
        <f t="shared" si="51"/>
        <v>0</v>
      </c>
      <c r="H328" s="22">
        <f t="shared" si="52"/>
        <v>0</v>
      </c>
      <c r="I328" s="9">
        <f t="shared" si="53"/>
        <v>0</v>
      </c>
      <c r="J328" s="9" t="str">
        <f t="shared" si="45"/>
        <v/>
      </c>
      <c r="K328" s="10">
        <f t="shared" si="46"/>
        <v>0</v>
      </c>
      <c r="L328" s="9" t="str">
        <f t="array" ref="L328">IF(D328&lt;&gt;"",IF(AND(H328&gt;=40,I328&gt;=30),IF(AND($N$2&gt;=$T$2,$N$2&lt;=$U$2),_xlfn.IFS(P328&gt;=$AD$2,$AD$1,P328&gt;=$AC$2,$AC$1,P328&gt;=$AB$2,$AB$1,P328&gt;=$AA$2,$AA$1,P328&gt;=$Z$2,$Z$1,P328&gt;=$Y$2,$Y$1,P328&gt;=$X$2,$X$1,P328&gt;=$W$2,$W$1,P328&lt;$W$2,$V$1),(IF(AND($N$2&gt;=$T$3,$N$2&lt;$U$3),_xlfn.IFS(P328&gt;=$AD$3,$AD$1,P328&gt;=$AC$3,$AC$1,P328&gt;=$AB$3,$AB$1,P328&gt;=$AA$3,$AA$1,P328&gt;=$Z$3,$Z$1,P328&gt;=$Y$3,$Y$1,P328&gt;=$X$3,$X$1,P328&gt;=$W$3,$W$1,P328&lt;$W$2,$V$1),(IF(AND($N$2&gt;=$T$4,$N$2&lt;$U$4),_xlfn.IFS(P328&gt;=$AD$4,$AD$1,P328&gt;=$AC$4,$AC$1,P328&gt;=$AB$4,$AB$1,P328&gt;=$AA$4,$AA$1,P328&gt;=$Z$4,$Z$1,P328&gt;=$Y$4,$Y$1,P328&gt;=$X$4,$X$1,P328&gt;=$W$4,$W$1,P328&lt;$W$2,$V$1),(IF(AND($N$2&gt;=$T$5,$N$2&lt;$U$5),_xlfn.IFS(P328&gt;=$AD$5,$AD$1,P328&gt;=$AC$5,$AC$1,P328&gt;=$AB$5,$AB$1,P328&gt;=$AA$5,$AA$1,P328&gt;=$Z$5,$Z$1,P328&gt;=$Y$5,$Y$1,P328&gt;=$X$5,$X$1,P328&gt;=$W$5,$W$1,P328&lt;$W$2,$V$1),(IF(AND($N$2&gt;=$T$6,$N$2&lt;$U$6),_xlfn.IFS(P328&gt;=$AD$6,$AD$1,P328&gt;=$AC$6,$AC$1,P328&gt;=$AB$6,$AB$1,P328&gt;=$AA$6,$AA$1,P328&gt;=$Z$6,$Z$1,P328&gt;=$Y$6,$Y$1,P328&gt;=$X$6,$X$1,P328&gt;=$W$6,$W$1,P328&lt;$W$2,$V$1),(IF(AND($N$2&gt;=$T$7,$N$2&lt;$U$7),_xlfn.IFS(P328&gt;=$AD$7,$AD$1,P328&gt;=$AC$7,$AC$1,P328&gt;=$AB$7,$AB$1,P328&gt;=$AA$7,$AA$1,P328&gt;=$Z$7,$Z$1,P328&gt;=$Y$7,$Y$1,P328&gt;=$X$7,$X$1,P328&gt;=$W$7,$W$1,P328&lt;$W$2,$V$1),(IF(AND($N$2&gt;=$T$8,$N$2&lt;$U$8),_xlfn.IFS(P328&gt;=$AD$8,$AD$1,P328&gt;=$AC$8,$AC$1,P328&gt;=$AB$8,$AB$1,P328&gt;=$AA$8,$AA$1,P328&gt;=$Z$8,$Z$1,P328&gt;=$Y$8,$Y$1,P328&gt;=$X$8,$X$1,P328&gt;=$W$8,$W$1,P328&lt;$W$2,$V$1),(IF(AND($N$2&gt;=$T$9,$N$2&lt;$U$9),_xlfn.IFS(P328&gt;=$AD$9,$AD$1,P328&gt;=$AC$9,$AC$1,P328&gt;=$AB$9,$AB$1,P328&gt;=$AA$9,$AA$1,P328&gt;=$Z$9,$Z$1,P328&gt;=$Y$9,$Y$1,P328&gt;=$X$9,$X$1,P328&gt;=$W$9,$W$1),$W$1))))))))))))))),IF(AND($N$2&gt;=$T$2,$N$2&lt;=$U$2),IF(P328&gt;=$W$2,$W$1,$V$1),IF(AND($N$2&gt;=$T$3,$N$2&lt;$U$3),IF(P328&gt;=$W$3,$W$1,$V$1),IF(AND($N$2&gt;=$T$4,$N$2&lt;$U$4),IF(P328&gt;=$W$4,$W$1,$V$1),IF(AND($N$2&gt;=$T$5,$N$2&lt;$U$5),IF(P328&gt;=$W$5,$W$1,$V$1),IF(AND($N$2&gt;=$T$6,$N$2&lt;$U$6),IF(P328&gt;=$W$6,$W$1,$V$1),IF(AND($N$2&gt;=$T$7,$N$2&lt;$U$7),IF(P328&gt;=$W$7,$W$1,$V$1),IF(AND($N$2&gt;=$T$8,$N$2&lt;$U$8),IF(P328&gt;=$W$8,$W$1,$V$1),IF(AND($N$2&gt;=$T$9,$N$2&lt;$U$9),IF(P328&gt;=$W$9,$W$1,$V$1),""))))))))),"")</f>
        <v/>
      </c>
      <c r="M328" s="9" t="str">
        <f t="array" ref="M328">IF(E328&lt;&gt;"",IF(AND(E328&lt;&gt;"GR",E328&gt;=40,J328&gt;=30),_xlfn.IFS(Q328&gt;=$AG$2,$AD$19,Q328&gt;=$AG$3,$AC$19,Q328&gt;=$AG$4,$AB$19,Q328&gt;=$AG$5,$AA$19,Q328&gt;=$AG$6,$Z$19,Q328&gt;=$AG$7,$Y$19,Q328&gt;=$AG$8,$X$19,Q328&gt;=$AG$9,$V$19),L328),"")</f>
        <v/>
      </c>
      <c r="N328" s="9"/>
      <c r="O328" s="9"/>
      <c r="P328" s="9">
        <f t="shared" si="47"/>
        <v>0</v>
      </c>
      <c r="Q328" s="9">
        <f t="shared" si="48"/>
        <v>0</v>
      </c>
      <c r="R328" s="9">
        <f t="shared" si="49"/>
        <v>-3.2</v>
      </c>
    </row>
    <row r="329" spans="1:18" x14ac:dyDescent="0.25">
      <c r="A329" s="3" t="s">
        <v>8</v>
      </c>
      <c r="B329" s="3">
        <v>328</v>
      </c>
      <c r="C329" s="3"/>
      <c r="D329" s="3"/>
      <c r="E329" s="3"/>
      <c r="F329" s="22">
        <f t="shared" si="50"/>
        <v>0</v>
      </c>
      <c r="G329" s="22">
        <f t="shared" si="51"/>
        <v>0</v>
      </c>
      <c r="H329" s="22">
        <f t="shared" si="52"/>
        <v>0</v>
      </c>
      <c r="I329" s="9">
        <f t="shared" si="53"/>
        <v>0</v>
      </c>
      <c r="J329" s="9" t="str">
        <f t="shared" si="45"/>
        <v/>
      </c>
      <c r="K329" s="10">
        <f t="shared" si="46"/>
        <v>0</v>
      </c>
      <c r="L329" s="9" t="str">
        <f t="array" ref="L329">IF(D329&lt;&gt;"",IF(AND(H329&gt;=40,I329&gt;=30),IF(AND($N$2&gt;=$T$2,$N$2&lt;=$U$2),_xlfn.IFS(P329&gt;=$AD$2,$AD$1,P329&gt;=$AC$2,$AC$1,P329&gt;=$AB$2,$AB$1,P329&gt;=$AA$2,$AA$1,P329&gt;=$Z$2,$Z$1,P329&gt;=$Y$2,$Y$1,P329&gt;=$X$2,$X$1,P329&gt;=$W$2,$W$1,P329&lt;$W$2,$V$1),(IF(AND($N$2&gt;=$T$3,$N$2&lt;$U$3),_xlfn.IFS(P329&gt;=$AD$3,$AD$1,P329&gt;=$AC$3,$AC$1,P329&gt;=$AB$3,$AB$1,P329&gt;=$AA$3,$AA$1,P329&gt;=$Z$3,$Z$1,P329&gt;=$Y$3,$Y$1,P329&gt;=$X$3,$X$1,P329&gt;=$W$3,$W$1,P329&lt;$W$2,$V$1),(IF(AND($N$2&gt;=$T$4,$N$2&lt;$U$4),_xlfn.IFS(P329&gt;=$AD$4,$AD$1,P329&gt;=$AC$4,$AC$1,P329&gt;=$AB$4,$AB$1,P329&gt;=$AA$4,$AA$1,P329&gt;=$Z$4,$Z$1,P329&gt;=$Y$4,$Y$1,P329&gt;=$X$4,$X$1,P329&gt;=$W$4,$W$1,P329&lt;$W$2,$V$1),(IF(AND($N$2&gt;=$T$5,$N$2&lt;$U$5),_xlfn.IFS(P329&gt;=$AD$5,$AD$1,P329&gt;=$AC$5,$AC$1,P329&gt;=$AB$5,$AB$1,P329&gt;=$AA$5,$AA$1,P329&gt;=$Z$5,$Z$1,P329&gt;=$Y$5,$Y$1,P329&gt;=$X$5,$X$1,P329&gt;=$W$5,$W$1,P329&lt;$W$2,$V$1),(IF(AND($N$2&gt;=$T$6,$N$2&lt;$U$6),_xlfn.IFS(P329&gt;=$AD$6,$AD$1,P329&gt;=$AC$6,$AC$1,P329&gt;=$AB$6,$AB$1,P329&gt;=$AA$6,$AA$1,P329&gt;=$Z$6,$Z$1,P329&gt;=$Y$6,$Y$1,P329&gt;=$X$6,$X$1,P329&gt;=$W$6,$W$1,P329&lt;$W$2,$V$1),(IF(AND($N$2&gt;=$T$7,$N$2&lt;$U$7),_xlfn.IFS(P329&gt;=$AD$7,$AD$1,P329&gt;=$AC$7,$AC$1,P329&gt;=$AB$7,$AB$1,P329&gt;=$AA$7,$AA$1,P329&gt;=$Z$7,$Z$1,P329&gt;=$Y$7,$Y$1,P329&gt;=$X$7,$X$1,P329&gt;=$W$7,$W$1,P329&lt;$W$2,$V$1),(IF(AND($N$2&gt;=$T$8,$N$2&lt;$U$8),_xlfn.IFS(P329&gt;=$AD$8,$AD$1,P329&gt;=$AC$8,$AC$1,P329&gt;=$AB$8,$AB$1,P329&gt;=$AA$8,$AA$1,P329&gt;=$Z$8,$Z$1,P329&gt;=$Y$8,$Y$1,P329&gt;=$X$8,$X$1,P329&gt;=$W$8,$W$1,P329&lt;$W$2,$V$1),(IF(AND($N$2&gt;=$T$9,$N$2&lt;$U$9),_xlfn.IFS(P329&gt;=$AD$9,$AD$1,P329&gt;=$AC$9,$AC$1,P329&gt;=$AB$9,$AB$1,P329&gt;=$AA$9,$AA$1,P329&gt;=$Z$9,$Z$1,P329&gt;=$Y$9,$Y$1,P329&gt;=$X$9,$X$1,P329&gt;=$W$9,$W$1),$W$1))))))))))))))),IF(AND($N$2&gt;=$T$2,$N$2&lt;=$U$2),IF(P329&gt;=$W$2,$W$1,$V$1),IF(AND($N$2&gt;=$T$3,$N$2&lt;$U$3),IF(P329&gt;=$W$3,$W$1,$V$1),IF(AND($N$2&gt;=$T$4,$N$2&lt;$U$4),IF(P329&gt;=$W$4,$W$1,$V$1),IF(AND($N$2&gt;=$T$5,$N$2&lt;$U$5),IF(P329&gt;=$W$5,$W$1,$V$1),IF(AND($N$2&gt;=$T$6,$N$2&lt;$U$6),IF(P329&gt;=$W$6,$W$1,$V$1),IF(AND($N$2&gt;=$T$7,$N$2&lt;$U$7),IF(P329&gt;=$W$7,$W$1,$V$1),IF(AND($N$2&gt;=$T$8,$N$2&lt;$U$8),IF(P329&gt;=$W$8,$W$1,$V$1),IF(AND($N$2&gt;=$T$9,$N$2&lt;$U$9),IF(P329&gt;=$W$9,$W$1,$V$1),""))))))))),"")</f>
        <v/>
      </c>
      <c r="M329" s="9" t="str">
        <f t="array" ref="M329">IF(E329&lt;&gt;"",IF(AND(E329&lt;&gt;"GR",E329&gt;=40,J329&gt;=30),_xlfn.IFS(Q329&gt;=$AG$2,$AD$19,Q329&gt;=$AG$3,$AC$19,Q329&gt;=$AG$4,$AB$19,Q329&gt;=$AG$5,$AA$19,Q329&gt;=$AG$6,$Z$19,Q329&gt;=$AG$7,$Y$19,Q329&gt;=$AG$8,$X$19,Q329&gt;=$AG$9,$V$19),L329),"")</f>
        <v/>
      </c>
      <c r="N329" s="9"/>
      <c r="O329" s="9"/>
      <c r="P329" s="9">
        <f t="shared" si="47"/>
        <v>0</v>
      </c>
      <c r="Q329" s="9">
        <f t="shared" si="48"/>
        <v>0</v>
      </c>
      <c r="R329" s="9">
        <f t="shared" si="49"/>
        <v>-3.2</v>
      </c>
    </row>
    <row r="330" spans="1:18" x14ac:dyDescent="0.25">
      <c r="A330" s="3" t="s">
        <v>8</v>
      </c>
      <c r="B330" s="3">
        <v>329</v>
      </c>
      <c r="C330" s="3"/>
      <c r="D330" s="3"/>
      <c r="E330" s="3"/>
      <c r="F330" s="22">
        <f t="shared" si="50"/>
        <v>0</v>
      </c>
      <c r="G330" s="22">
        <f t="shared" si="51"/>
        <v>0</v>
      </c>
      <c r="H330" s="22">
        <f t="shared" si="52"/>
        <v>0</v>
      </c>
      <c r="I330" s="9">
        <f t="shared" si="53"/>
        <v>0</v>
      </c>
      <c r="J330" s="9" t="str">
        <f t="shared" si="45"/>
        <v/>
      </c>
      <c r="K330" s="10">
        <f t="shared" si="46"/>
        <v>0</v>
      </c>
      <c r="L330" s="9" t="str">
        <f t="array" ref="L330">IF(D330&lt;&gt;"",IF(AND(H330&gt;=40,I330&gt;=30),IF(AND($N$2&gt;=$T$2,$N$2&lt;=$U$2),_xlfn.IFS(P330&gt;=$AD$2,$AD$1,P330&gt;=$AC$2,$AC$1,P330&gt;=$AB$2,$AB$1,P330&gt;=$AA$2,$AA$1,P330&gt;=$Z$2,$Z$1,P330&gt;=$Y$2,$Y$1,P330&gt;=$X$2,$X$1,P330&gt;=$W$2,$W$1,P330&lt;$W$2,$V$1),(IF(AND($N$2&gt;=$T$3,$N$2&lt;$U$3),_xlfn.IFS(P330&gt;=$AD$3,$AD$1,P330&gt;=$AC$3,$AC$1,P330&gt;=$AB$3,$AB$1,P330&gt;=$AA$3,$AA$1,P330&gt;=$Z$3,$Z$1,P330&gt;=$Y$3,$Y$1,P330&gt;=$X$3,$X$1,P330&gt;=$W$3,$W$1,P330&lt;$W$2,$V$1),(IF(AND($N$2&gt;=$T$4,$N$2&lt;$U$4),_xlfn.IFS(P330&gt;=$AD$4,$AD$1,P330&gt;=$AC$4,$AC$1,P330&gt;=$AB$4,$AB$1,P330&gt;=$AA$4,$AA$1,P330&gt;=$Z$4,$Z$1,P330&gt;=$Y$4,$Y$1,P330&gt;=$X$4,$X$1,P330&gt;=$W$4,$W$1,P330&lt;$W$2,$V$1),(IF(AND($N$2&gt;=$T$5,$N$2&lt;$U$5),_xlfn.IFS(P330&gt;=$AD$5,$AD$1,P330&gt;=$AC$5,$AC$1,P330&gt;=$AB$5,$AB$1,P330&gt;=$AA$5,$AA$1,P330&gt;=$Z$5,$Z$1,P330&gt;=$Y$5,$Y$1,P330&gt;=$X$5,$X$1,P330&gt;=$W$5,$W$1,P330&lt;$W$2,$V$1),(IF(AND($N$2&gt;=$T$6,$N$2&lt;$U$6),_xlfn.IFS(P330&gt;=$AD$6,$AD$1,P330&gt;=$AC$6,$AC$1,P330&gt;=$AB$6,$AB$1,P330&gt;=$AA$6,$AA$1,P330&gt;=$Z$6,$Z$1,P330&gt;=$Y$6,$Y$1,P330&gt;=$X$6,$X$1,P330&gt;=$W$6,$W$1,P330&lt;$W$2,$V$1),(IF(AND($N$2&gt;=$T$7,$N$2&lt;$U$7),_xlfn.IFS(P330&gt;=$AD$7,$AD$1,P330&gt;=$AC$7,$AC$1,P330&gt;=$AB$7,$AB$1,P330&gt;=$AA$7,$AA$1,P330&gt;=$Z$7,$Z$1,P330&gt;=$Y$7,$Y$1,P330&gt;=$X$7,$X$1,P330&gt;=$W$7,$W$1,P330&lt;$W$2,$V$1),(IF(AND($N$2&gt;=$T$8,$N$2&lt;$U$8),_xlfn.IFS(P330&gt;=$AD$8,$AD$1,P330&gt;=$AC$8,$AC$1,P330&gt;=$AB$8,$AB$1,P330&gt;=$AA$8,$AA$1,P330&gt;=$Z$8,$Z$1,P330&gt;=$Y$8,$Y$1,P330&gt;=$X$8,$X$1,P330&gt;=$W$8,$W$1,P330&lt;$W$2,$V$1),(IF(AND($N$2&gt;=$T$9,$N$2&lt;$U$9),_xlfn.IFS(P330&gt;=$AD$9,$AD$1,P330&gt;=$AC$9,$AC$1,P330&gt;=$AB$9,$AB$1,P330&gt;=$AA$9,$AA$1,P330&gt;=$Z$9,$Z$1,P330&gt;=$Y$9,$Y$1,P330&gt;=$X$9,$X$1,P330&gt;=$W$9,$W$1),$W$1))))))))))))))),IF(AND($N$2&gt;=$T$2,$N$2&lt;=$U$2),IF(P330&gt;=$W$2,$W$1,$V$1),IF(AND($N$2&gt;=$T$3,$N$2&lt;$U$3),IF(P330&gt;=$W$3,$W$1,$V$1),IF(AND($N$2&gt;=$T$4,$N$2&lt;$U$4),IF(P330&gt;=$W$4,$W$1,$V$1),IF(AND($N$2&gt;=$T$5,$N$2&lt;$U$5),IF(P330&gt;=$W$5,$W$1,$V$1),IF(AND($N$2&gt;=$T$6,$N$2&lt;$U$6),IF(P330&gt;=$W$6,$W$1,$V$1),IF(AND($N$2&gt;=$T$7,$N$2&lt;$U$7),IF(P330&gt;=$W$7,$W$1,$V$1),IF(AND($N$2&gt;=$T$8,$N$2&lt;$U$8),IF(P330&gt;=$W$8,$W$1,$V$1),IF(AND($N$2&gt;=$T$9,$N$2&lt;$U$9),IF(P330&gt;=$W$9,$W$1,$V$1),""))))))))),"")</f>
        <v/>
      </c>
      <c r="M330" s="9" t="str">
        <f t="array" ref="M330">IF(E330&lt;&gt;"",IF(AND(E330&lt;&gt;"GR",E330&gt;=40,J330&gt;=30),_xlfn.IFS(Q330&gt;=$AG$2,$AD$19,Q330&gt;=$AG$3,$AC$19,Q330&gt;=$AG$4,$AB$19,Q330&gt;=$AG$5,$AA$19,Q330&gt;=$AG$6,$Z$19,Q330&gt;=$AG$7,$Y$19,Q330&gt;=$AG$8,$X$19,Q330&gt;=$AG$9,$V$19),L330),"")</f>
        <v/>
      </c>
      <c r="N330" s="9"/>
      <c r="O330" s="9"/>
      <c r="P330" s="9">
        <f t="shared" si="47"/>
        <v>0</v>
      </c>
      <c r="Q330" s="9">
        <f t="shared" si="48"/>
        <v>0</v>
      </c>
      <c r="R330" s="9">
        <f t="shared" si="49"/>
        <v>-3.2</v>
      </c>
    </row>
    <row r="331" spans="1:18" x14ac:dyDescent="0.25">
      <c r="A331" s="3" t="s">
        <v>8</v>
      </c>
      <c r="B331" s="3">
        <v>330</v>
      </c>
      <c r="C331" s="3"/>
      <c r="D331" s="3"/>
      <c r="E331" s="3"/>
      <c r="F331" s="22">
        <f t="shared" si="50"/>
        <v>0</v>
      </c>
      <c r="G331" s="22">
        <f t="shared" si="51"/>
        <v>0</v>
      </c>
      <c r="H331" s="22">
        <f t="shared" si="52"/>
        <v>0</v>
      </c>
      <c r="I331" s="9">
        <f t="shared" si="53"/>
        <v>0</v>
      </c>
      <c r="J331" s="9" t="str">
        <f t="shared" si="45"/>
        <v/>
      </c>
      <c r="K331" s="10">
        <f t="shared" si="46"/>
        <v>0</v>
      </c>
      <c r="L331" s="9" t="str">
        <f t="array" ref="L331">IF(D331&lt;&gt;"",IF(AND(H331&gt;=40,I331&gt;=30),IF(AND($N$2&gt;=$T$2,$N$2&lt;=$U$2),_xlfn.IFS(P331&gt;=$AD$2,$AD$1,P331&gt;=$AC$2,$AC$1,P331&gt;=$AB$2,$AB$1,P331&gt;=$AA$2,$AA$1,P331&gt;=$Z$2,$Z$1,P331&gt;=$Y$2,$Y$1,P331&gt;=$X$2,$X$1,P331&gt;=$W$2,$W$1,P331&lt;$W$2,$V$1),(IF(AND($N$2&gt;=$T$3,$N$2&lt;$U$3),_xlfn.IFS(P331&gt;=$AD$3,$AD$1,P331&gt;=$AC$3,$AC$1,P331&gt;=$AB$3,$AB$1,P331&gt;=$AA$3,$AA$1,P331&gt;=$Z$3,$Z$1,P331&gt;=$Y$3,$Y$1,P331&gt;=$X$3,$X$1,P331&gt;=$W$3,$W$1,P331&lt;$W$2,$V$1),(IF(AND($N$2&gt;=$T$4,$N$2&lt;$U$4),_xlfn.IFS(P331&gt;=$AD$4,$AD$1,P331&gt;=$AC$4,$AC$1,P331&gt;=$AB$4,$AB$1,P331&gt;=$AA$4,$AA$1,P331&gt;=$Z$4,$Z$1,P331&gt;=$Y$4,$Y$1,P331&gt;=$X$4,$X$1,P331&gt;=$W$4,$W$1,P331&lt;$W$2,$V$1),(IF(AND($N$2&gt;=$T$5,$N$2&lt;$U$5),_xlfn.IFS(P331&gt;=$AD$5,$AD$1,P331&gt;=$AC$5,$AC$1,P331&gt;=$AB$5,$AB$1,P331&gt;=$AA$5,$AA$1,P331&gt;=$Z$5,$Z$1,P331&gt;=$Y$5,$Y$1,P331&gt;=$X$5,$X$1,P331&gt;=$W$5,$W$1,P331&lt;$W$2,$V$1),(IF(AND($N$2&gt;=$T$6,$N$2&lt;$U$6),_xlfn.IFS(P331&gt;=$AD$6,$AD$1,P331&gt;=$AC$6,$AC$1,P331&gt;=$AB$6,$AB$1,P331&gt;=$AA$6,$AA$1,P331&gt;=$Z$6,$Z$1,P331&gt;=$Y$6,$Y$1,P331&gt;=$X$6,$X$1,P331&gt;=$W$6,$W$1,P331&lt;$W$2,$V$1),(IF(AND($N$2&gt;=$T$7,$N$2&lt;$U$7),_xlfn.IFS(P331&gt;=$AD$7,$AD$1,P331&gt;=$AC$7,$AC$1,P331&gt;=$AB$7,$AB$1,P331&gt;=$AA$7,$AA$1,P331&gt;=$Z$7,$Z$1,P331&gt;=$Y$7,$Y$1,P331&gt;=$X$7,$X$1,P331&gt;=$W$7,$W$1,P331&lt;$W$2,$V$1),(IF(AND($N$2&gt;=$T$8,$N$2&lt;$U$8),_xlfn.IFS(P331&gt;=$AD$8,$AD$1,P331&gt;=$AC$8,$AC$1,P331&gt;=$AB$8,$AB$1,P331&gt;=$AA$8,$AA$1,P331&gt;=$Z$8,$Z$1,P331&gt;=$Y$8,$Y$1,P331&gt;=$X$8,$X$1,P331&gt;=$W$8,$W$1,P331&lt;$W$2,$V$1),(IF(AND($N$2&gt;=$T$9,$N$2&lt;$U$9),_xlfn.IFS(P331&gt;=$AD$9,$AD$1,P331&gt;=$AC$9,$AC$1,P331&gt;=$AB$9,$AB$1,P331&gt;=$AA$9,$AA$1,P331&gt;=$Z$9,$Z$1,P331&gt;=$Y$9,$Y$1,P331&gt;=$X$9,$X$1,P331&gt;=$W$9,$W$1),$W$1))))))))))))))),IF(AND($N$2&gt;=$T$2,$N$2&lt;=$U$2),IF(P331&gt;=$W$2,$W$1,$V$1),IF(AND($N$2&gt;=$T$3,$N$2&lt;$U$3),IF(P331&gt;=$W$3,$W$1,$V$1),IF(AND($N$2&gt;=$T$4,$N$2&lt;$U$4),IF(P331&gt;=$W$4,$W$1,$V$1),IF(AND($N$2&gt;=$T$5,$N$2&lt;$U$5),IF(P331&gt;=$W$5,$W$1,$V$1),IF(AND($N$2&gt;=$T$6,$N$2&lt;$U$6),IF(P331&gt;=$W$6,$W$1,$V$1),IF(AND($N$2&gt;=$T$7,$N$2&lt;$U$7),IF(P331&gt;=$W$7,$W$1,$V$1),IF(AND($N$2&gt;=$T$8,$N$2&lt;$U$8),IF(P331&gt;=$W$8,$W$1,$V$1),IF(AND($N$2&gt;=$T$9,$N$2&lt;$U$9),IF(P331&gt;=$W$9,$W$1,$V$1),""))))))))),"")</f>
        <v/>
      </c>
      <c r="M331" s="9" t="str">
        <f t="array" ref="M331">IF(E331&lt;&gt;"",IF(AND(E331&lt;&gt;"GR",E331&gt;=40,J331&gt;=30),_xlfn.IFS(Q331&gt;=$AG$2,$AD$19,Q331&gt;=$AG$3,$AC$19,Q331&gt;=$AG$4,$AB$19,Q331&gt;=$AG$5,$AA$19,Q331&gt;=$AG$6,$Z$19,Q331&gt;=$AG$7,$Y$19,Q331&gt;=$AG$8,$X$19,Q331&gt;=$AG$9,$V$19),L331),"")</f>
        <v/>
      </c>
      <c r="N331" s="9"/>
      <c r="O331" s="9"/>
      <c r="P331" s="9">
        <f t="shared" si="47"/>
        <v>0</v>
      </c>
      <c r="Q331" s="9">
        <f t="shared" si="48"/>
        <v>0</v>
      </c>
      <c r="R331" s="9">
        <f t="shared" si="49"/>
        <v>-3.2</v>
      </c>
    </row>
    <row r="332" spans="1:18" x14ac:dyDescent="0.25">
      <c r="F332" s="23"/>
      <c r="G332" s="23"/>
      <c r="H332" s="23"/>
    </row>
    <row r="333" spans="1:18" x14ac:dyDescent="0.25">
      <c r="F333" s="23"/>
      <c r="G333" s="23"/>
      <c r="H333" s="23"/>
    </row>
    <row r="334" spans="1:18" x14ac:dyDescent="0.25">
      <c r="F334" s="23"/>
      <c r="G334" s="23"/>
      <c r="H334" s="23"/>
    </row>
    <row r="335" spans="1:18" x14ac:dyDescent="0.25">
      <c r="F335" s="23"/>
      <c r="G335" s="23"/>
      <c r="H335" s="23"/>
    </row>
    <row r="336" spans="1:18" x14ac:dyDescent="0.25">
      <c r="F336" s="23"/>
      <c r="G336" s="23"/>
      <c r="H336" s="23"/>
    </row>
    <row r="337" spans="6:8" x14ac:dyDescent="0.25">
      <c r="F337" s="23"/>
      <c r="G337" s="23"/>
      <c r="H337" s="23"/>
    </row>
    <row r="338" spans="6:8" x14ac:dyDescent="0.25">
      <c r="F338" s="23"/>
      <c r="G338" s="23"/>
      <c r="H338" s="23"/>
    </row>
    <row r="339" spans="6:8" x14ac:dyDescent="0.25">
      <c r="F339" s="23"/>
      <c r="G339" s="23"/>
      <c r="H339" s="23"/>
    </row>
  </sheetData>
  <mergeCells count="13">
    <mergeCell ref="S25:U25"/>
    <mergeCell ref="AG25:AH25"/>
    <mergeCell ref="T1:U1"/>
    <mergeCell ref="N3:O3"/>
    <mergeCell ref="N4:O4"/>
    <mergeCell ref="AG19:AH19"/>
    <mergeCell ref="S18:AH18"/>
    <mergeCell ref="AG20:AH20"/>
    <mergeCell ref="S20:U20"/>
    <mergeCell ref="S19:U19"/>
    <mergeCell ref="S23:AH23"/>
    <mergeCell ref="S24:U24"/>
    <mergeCell ref="AG24:AH24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6"/>
  <sheetViews>
    <sheetView workbookViewId="0">
      <selection activeCell="W10" sqref="W10"/>
    </sheetView>
  </sheetViews>
  <sheetFormatPr defaultRowHeight="15" x14ac:dyDescent="0.25"/>
  <cols>
    <col min="5" max="6" width="0" hidden="1" customWidth="1"/>
    <col min="9" max="15" width="8.28515625" bestFit="1" customWidth="1"/>
    <col min="16" max="16" width="7" bestFit="1" customWidth="1"/>
    <col min="17" max="17" width="5.5703125" bestFit="1" customWidth="1"/>
    <col min="18" max="18" width="8.28515625" bestFit="1" customWidth="1"/>
    <col min="21" max="21" width="13.85546875" customWidth="1"/>
  </cols>
  <sheetData>
    <row r="1" spans="1:34" ht="105" x14ac:dyDescent="0.25">
      <c r="A1" s="6" t="s">
        <v>21</v>
      </c>
      <c r="B1" s="25" t="s">
        <v>23</v>
      </c>
      <c r="C1" s="25" t="s">
        <v>24</v>
      </c>
      <c r="D1" s="25" t="s">
        <v>33</v>
      </c>
      <c r="E1" s="17" t="s">
        <v>46</v>
      </c>
      <c r="F1" s="17" t="s">
        <v>42</v>
      </c>
      <c r="G1" s="7" t="s">
        <v>45</v>
      </c>
      <c r="H1" s="7" t="s">
        <v>56</v>
      </c>
      <c r="I1" s="7" t="s">
        <v>47</v>
      </c>
      <c r="J1" s="7" t="s">
        <v>48</v>
      </c>
      <c r="K1" s="7" t="s">
        <v>49</v>
      </c>
      <c r="L1" s="7" t="s">
        <v>50</v>
      </c>
      <c r="M1" s="7" t="s">
        <v>51</v>
      </c>
      <c r="N1" s="7" t="s">
        <v>52</v>
      </c>
      <c r="O1" s="7" t="s">
        <v>53</v>
      </c>
      <c r="P1" s="7" t="s">
        <v>55</v>
      </c>
      <c r="Q1" s="7" t="s">
        <v>57</v>
      </c>
      <c r="R1" s="7" t="s">
        <v>39</v>
      </c>
    </row>
    <row r="2" spans="1:34" x14ac:dyDescent="0.25">
      <c r="A2" s="3">
        <v>1</v>
      </c>
      <c r="B2" s="3">
        <v>69</v>
      </c>
      <c r="C2" s="3">
        <v>94</v>
      </c>
      <c r="D2" s="3" t="s">
        <v>34</v>
      </c>
      <c r="E2" s="16">
        <f t="shared" ref="E2:F65" si="0">IF(B2="GR",0,B2)</f>
        <v>69</v>
      </c>
      <c r="F2" s="16">
        <f t="shared" si="0"/>
        <v>94</v>
      </c>
      <c r="G2" s="9">
        <f>(E2*0.4)+(F2*0.6)</f>
        <v>84</v>
      </c>
      <c r="H2" s="9">
        <f>IF(AND(D2&lt;&gt;"",D2&lt;&gt;"GR"),(B2*0.4)+(D2*0.6),G2)</f>
        <v>84</v>
      </c>
      <c r="I2" s="9">
        <f>IF(AND(G2&gt;=30,F2&gt;=40),G2,"")</f>
        <v>84</v>
      </c>
      <c r="J2" s="9" t="str">
        <f>IF(I2&lt;&gt;"",IF(_xlfn.RANK.EQ(I2,$I$2:$I$326,0)&lt;=ROUND(COUNTIFS($G$2:$G$326,"&gt;=30",$F$2:$F$326,"&gt;=40")/100*$AD$9,0),"",G2),"")</f>
        <v/>
      </c>
      <c r="K2" s="9" t="str">
        <f>IF(J2&lt;&gt;"",IF(_xlfn.RANK.EQ(J2,$J$2:$J$326,0)&lt;=ROUND(COUNTIFS($G$2:$G$326,"&gt;=30",$F$2:$F$326,"&gt;=40")/100*$AC$9,0),"",G2),"")</f>
        <v/>
      </c>
      <c r="L2" s="9" t="str">
        <f>IF(K2&lt;&gt;"",IF(_xlfn.RANK.EQ(K2,$K$2:$K$326,0)&lt;=ROUND(COUNTIFS($G$2:$G$326,"&gt;=30",$F$2:$F$326,"&gt;=40")/100*$AB$9,0),"",G2),"")</f>
        <v/>
      </c>
      <c r="M2" s="9" t="str">
        <f>IF(L2&lt;&gt;"",IF(_xlfn.RANK.EQ(L2,$L$2:$L$326,0)&lt;=ROUND(COUNTIFS($G$2:$G$326,"&gt;=30",$F$2:$F$326,"&gt;=40")/100*$AA$9,0),"",G2),"")</f>
        <v/>
      </c>
      <c r="N2" s="9" t="str">
        <f>IF(M2&lt;&gt;"",IF(_xlfn.RANK.EQ(M2,$M$2:$M$326,0)&lt;=ROUND(COUNTIFS($G$2:$G$326,"&gt;=30",$F$2:$F$326,"&gt;=40")/100*$Z$9,0),"",G2),"")</f>
        <v/>
      </c>
      <c r="O2" s="9" t="str">
        <f>IF(N2&lt;&gt;"",IF(_xlfn.RANK.EQ(N2,$N$2:$N$326,0)&lt;=ROUND(COUNTIFS($G$2:$G$326,"&gt;=30",$F$2:$F$326,"&gt;=40")/100*$Y$9,0),"",G2),"")</f>
        <v/>
      </c>
      <c r="P2" s="9" t="str">
        <f>IF(C2&lt;&gt;"",IF(AND(F2&gt;=40,G2&gt;=30),IF(_xlfn.RANK.EQ(I2,$I$2:$I$326,0)&lt;=ROUND(COUNTIFS($G$2:$G$326,"&gt;=30",$F$2:$F$326,"&gt;=40")/100*$AD$9,0),$AD$8,IF(_xlfn.RANK.EQ(J2,$J$2:$J$326,0)&lt;=ROUND(COUNTIFS($G$2:$G$326,"&gt;=30",$F$2:$F$326,"&gt;=40")/100*$AC$9,0),$AC$8,IF(_xlfn.RANK.EQ(K2,$K$2:$K$326,0)&lt;=ROUND(COUNTIFS($G$2:$G$326,"&gt;=30",$F$2:$F$326,"&gt;=40")/100*$AB$9,0),$AB$8,IF(_xlfn.RANK.EQ(L2,$L$2:$L$326,0)&lt;=ROUND(COUNTIFS($G$2:$G$326,"&gt;=30",$F$2:$F$326,"&gt;=40")/100*$AA$9,0),$AA$8,IF(_xlfn.RANK.EQ(M2,$M$2:$M$326,0)&lt;=ROUND(COUNTIFS($G$2:$G$326,"&gt;=30",$F$2:$F$326,"&gt;=40")/100*$Z$9,0),$Z$8,IF(_xlfn.RANK.EQ(N2,$N$2:$N$326,0)&lt;=ROUND(COUNTIFS($G$2:$G$326,"&gt;=30",$F$2:$F$326,"&gt;=40")/100*$Y$9,0),$Y$8,$X$8)))))),IF(G2&gt;=$W$9,$W$8,$V$8)),"")</f>
        <v>AA</v>
      </c>
      <c r="Q2" s="9" t="str">
        <f t="array" ref="Q2">IF(D2&lt;&gt;"",IF(D2&lt;&gt;"GR",IF(AND(D2&gt;=40,H2&gt;=30),_xlfn.IFS(H2&gt;=$AD$11,"AA",H2&gt;=$AC$11,"BA",H2&gt;=$AB$11,"BB",H2&gt;=$AA$11,"CB",H2&gt;=$Z$11,"CC",H2&gt;=$Y$11,"DC",H2&gt;=50,"DD"),IF(H2&gt;=$W$9,"FD","FF")),P2),"")</f>
        <v>AA</v>
      </c>
      <c r="R2" s="9">
        <f t="shared" ref="R2:R65" si="1">IF(AND(F2&gt;=55,G2&gt;=50),_xlfn.RANK.EQ(G2,$G$2:$G$326,0),0)</f>
        <v>1</v>
      </c>
    </row>
    <row r="3" spans="1:34" x14ac:dyDescent="0.25">
      <c r="A3" s="3">
        <v>2</v>
      </c>
      <c r="B3" s="3">
        <v>75</v>
      </c>
      <c r="C3" s="3">
        <v>87</v>
      </c>
      <c r="D3" s="3" t="s">
        <v>34</v>
      </c>
      <c r="E3" s="16">
        <f t="shared" si="0"/>
        <v>75</v>
      </c>
      <c r="F3" s="16">
        <f t="shared" si="0"/>
        <v>87</v>
      </c>
      <c r="G3" s="9">
        <f t="shared" ref="G3:G66" si="2">(E3*0.4)+(F3*0.6)</f>
        <v>82.199999999999989</v>
      </c>
      <c r="H3" s="9">
        <f t="shared" ref="H3:H66" si="3">IF(AND(D3&lt;&gt;"",D3&lt;&gt;"GR"),(B3*0.4)+(D3*0.6),G3)</f>
        <v>82.199999999999989</v>
      </c>
      <c r="I3" s="9">
        <f t="shared" ref="I3:I66" si="4">IF(AND(G3&gt;=30,F3&gt;=40),G3,"")</f>
        <v>82.199999999999989</v>
      </c>
      <c r="J3" s="9" t="str">
        <f t="shared" ref="J3:J66" si="5">IF(I3&lt;&gt;"",IF(_xlfn.RANK.EQ(I3,$I$2:$I$326,0)&lt;=ROUND(COUNTIFS($G$2:$G$326,"&gt;=30",$F$2:$F$326,"&gt;=40")/100*$AD$9,0),"",G3),"")</f>
        <v/>
      </c>
      <c r="K3" s="9" t="str">
        <f t="shared" ref="K3:K66" si="6">IF(J3&lt;&gt;"",IF(_xlfn.RANK.EQ(J3,$J$2:$J$326,0)&lt;=ROUND(COUNTIFS($G$2:$G$326,"&gt;=30",$F$2:$F$326,"&gt;=40")/100*$AC$9,0),"",G3),"")</f>
        <v/>
      </c>
      <c r="L3" s="9" t="str">
        <f t="shared" ref="L3:L66" si="7">IF(K3&lt;&gt;"",IF(_xlfn.RANK.EQ(K3,$K$2:$K$326,0)&lt;=ROUND(COUNTIFS($G$2:$G$326,"&gt;=30",$F$2:$F$326,"&gt;=40")/100*$AB$9,0),"",G3),"")</f>
        <v/>
      </c>
      <c r="M3" s="9" t="str">
        <f t="shared" ref="M3:M66" si="8">IF(L3&lt;&gt;"",IF(_xlfn.RANK.EQ(L3,$L$2:$L$326,0)&lt;=ROUND(COUNTIFS($G$2:$G$326,"&gt;=30",$F$2:$F$326,"&gt;=40")/100*$AA$9,0),"",G3),"")</f>
        <v/>
      </c>
      <c r="N3" s="9" t="str">
        <f t="shared" ref="N3:N66" si="9">IF(M3&lt;&gt;"",IF(_xlfn.RANK.EQ(M3,$M$2:$M$326,0)&lt;=ROUND(COUNTIFS($G$2:$G$326,"&gt;=30",$F$2:$F$326,"&gt;=40")/100*$Z$9,0),"",G3),"")</f>
        <v/>
      </c>
      <c r="O3" s="9" t="str">
        <f t="shared" ref="O3:O66" si="10">IF(N3&lt;&gt;"",IF(_xlfn.RANK.EQ(N3,$N$2:$N$326,0)&lt;=ROUND(COUNTIFS($G$2:$G$326,"&gt;=30",$F$2:$F$326,"&gt;=40")/100*$Y$9,0),"",G3),"")</f>
        <v/>
      </c>
      <c r="P3" s="9" t="str">
        <f t="shared" ref="P3:P66" si="11">IF(C3&lt;&gt;"",IF(AND(F3&gt;=40,G3&gt;=30),IF(_xlfn.RANK.EQ(I3,$I$2:$I$326,0)&lt;=ROUND(COUNTIFS($G$2:$G$326,"&gt;=30",$F$2:$F$326,"&gt;=40")/100*$AD$9,0),$AD$8,IF(_xlfn.RANK.EQ(J3,$J$2:$J$326,0)&lt;=ROUND(COUNTIFS($G$2:$G$326,"&gt;=30",$F$2:$F$326,"&gt;=40")/100*$AC$9,0),$AC$8,IF(_xlfn.RANK.EQ(K3,$K$2:$K$326,0)&lt;=ROUND(COUNTIFS($G$2:$G$326,"&gt;=30",$F$2:$F$326,"&gt;=40")/100*$AB$9,0),$AB$8,IF(_xlfn.RANK.EQ(L3,$L$2:$L$326,0)&lt;=ROUND(COUNTIFS($G$2:$G$326,"&gt;=30",$F$2:$F$326,"&gt;=40")/100*$AA$9,0),$AA$8,IF(_xlfn.RANK.EQ(M3,$M$2:$M$326,0)&lt;=ROUND(COUNTIFS($G$2:$G$326,"&gt;=30",$F$2:$F$326,"&gt;=40")/100*$Z$9,0),$Z$8,IF(_xlfn.RANK.EQ(N3,$N$2:$N$326,0)&lt;=ROUND(COUNTIFS($G$2:$G$326,"&gt;=30",$F$2:$F$326,"&gt;=40")/100*$Y$9,0),$Y$8,$X$8)))))),IF(G3&gt;=$W$9,$W$8,$V$8)),"")</f>
        <v>AA</v>
      </c>
      <c r="Q3" s="9" t="str">
        <f t="array" ref="Q3">IF(D3&lt;&gt;"",IF(D3&lt;&gt;"GR",IF(AND(D3&gt;=40,H3&gt;=30),_xlfn.IFS(H3&gt;=$AD$11,"AA",H3&gt;=$AC$11,"BA",H3&gt;=$AB$11,"BB",H3&gt;=$AA$11,"CB",H3&gt;=$Z$11,"CC",H3&gt;=$Y$11,"DC",H3&gt;=50,"DD"),IF(H3&gt;=$W$9,"FD","FF")),P3),"")</f>
        <v>AA</v>
      </c>
      <c r="R3" s="9">
        <f t="shared" si="1"/>
        <v>2</v>
      </c>
    </row>
    <row r="4" spans="1:34" x14ac:dyDescent="0.25">
      <c r="A4" s="3">
        <v>3</v>
      </c>
      <c r="B4" s="3">
        <v>70</v>
      </c>
      <c r="C4" s="3">
        <v>87</v>
      </c>
      <c r="D4" s="3" t="s">
        <v>34</v>
      </c>
      <c r="E4" s="16">
        <f t="shared" si="0"/>
        <v>70</v>
      </c>
      <c r="F4" s="16">
        <f t="shared" si="0"/>
        <v>87</v>
      </c>
      <c r="G4" s="9">
        <f t="shared" si="2"/>
        <v>80.199999999999989</v>
      </c>
      <c r="H4" s="9">
        <f t="shared" si="3"/>
        <v>80.199999999999989</v>
      </c>
      <c r="I4" s="9">
        <f t="shared" si="4"/>
        <v>80.199999999999989</v>
      </c>
      <c r="J4" s="9" t="str">
        <f t="shared" si="5"/>
        <v/>
      </c>
      <c r="K4" s="9" t="str">
        <f t="shared" si="6"/>
        <v/>
      </c>
      <c r="L4" s="9" t="str">
        <f t="shared" si="7"/>
        <v/>
      </c>
      <c r="M4" s="9" t="str">
        <f t="shared" si="8"/>
        <v/>
      </c>
      <c r="N4" s="9" t="str">
        <f t="shared" si="9"/>
        <v/>
      </c>
      <c r="O4" s="9" t="str">
        <f t="shared" si="10"/>
        <v/>
      </c>
      <c r="P4" s="9" t="str">
        <f t="shared" si="11"/>
        <v>AA</v>
      </c>
      <c r="Q4" s="9" t="str">
        <f t="array" ref="Q4">IF(D4&lt;&gt;"",IF(D4&lt;&gt;"GR",IF(AND(D4&gt;=40,H4&gt;=30),_xlfn.IFS(H4&gt;=$AD$11,"AA",H4&gt;=$AC$11,"BA",H4&gt;=$AB$11,"BB",H4&gt;=$AA$11,"CB",H4&gt;=$Z$11,"CC",H4&gt;=$Y$11,"DC",H4&gt;=50,"DD"),IF(H4&gt;=$W$9,"FD","FF")),P4),"")</f>
        <v>AA</v>
      </c>
      <c r="R4" s="9">
        <f t="shared" si="1"/>
        <v>3</v>
      </c>
      <c r="S4" s="33"/>
      <c r="T4" s="33"/>
      <c r="U4" s="33"/>
      <c r="V4" s="9" t="s">
        <v>11</v>
      </c>
      <c r="W4" s="9" t="s">
        <v>12</v>
      </c>
      <c r="X4" s="9" t="s">
        <v>6</v>
      </c>
      <c r="Y4" s="9" t="s">
        <v>5</v>
      </c>
      <c r="Z4" s="9" t="s">
        <v>4</v>
      </c>
      <c r="AA4" s="9" t="s">
        <v>3</v>
      </c>
      <c r="AB4" s="9" t="s">
        <v>2</v>
      </c>
      <c r="AC4" s="9" t="s">
        <v>1</v>
      </c>
      <c r="AD4" s="9" t="s">
        <v>0</v>
      </c>
      <c r="AE4" s="9" t="s">
        <v>27</v>
      </c>
      <c r="AF4" s="9" t="s">
        <v>28</v>
      </c>
      <c r="AG4" s="36" t="s">
        <v>29</v>
      </c>
      <c r="AH4" s="37"/>
    </row>
    <row r="5" spans="1:34" x14ac:dyDescent="0.25">
      <c r="A5" s="3">
        <v>4</v>
      </c>
      <c r="B5" s="3">
        <v>62</v>
      </c>
      <c r="C5" s="3">
        <v>92</v>
      </c>
      <c r="D5" s="3" t="s">
        <v>34</v>
      </c>
      <c r="E5" s="16">
        <f t="shared" si="0"/>
        <v>62</v>
      </c>
      <c r="F5" s="16">
        <f t="shared" si="0"/>
        <v>92</v>
      </c>
      <c r="G5" s="9">
        <f t="shared" si="2"/>
        <v>80</v>
      </c>
      <c r="H5" s="9">
        <f t="shared" si="3"/>
        <v>80</v>
      </c>
      <c r="I5" s="9">
        <f t="shared" si="4"/>
        <v>80</v>
      </c>
      <c r="J5" s="9" t="str">
        <f t="shared" si="5"/>
        <v/>
      </c>
      <c r="K5" s="9" t="str">
        <f t="shared" si="6"/>
        <v/>
      </c>
      <c r="L5" s="9" t="str">
        <f t="shared" si="7"/>
        <v/>
      </c>
      <c r="M5" s="9" t="str">
        <f t="shared" si="8"/>
        <v/>
      </c>
      <c r="N5" s="9" t="str">
        <f t="shared" si="9"/>
        <v/>
      </c>
      <c r="O5" s="9" t="str">
        <f t="shared" si="10"/>
        <v/>
      </c>
      <c r="P5" s="9" t="str">
        <f t="shared" si="11"/>
        <v>AA</v>
      </c>
      <c r="Q5" s="9" t="str">
        <f t="array" ref="Q5">IF(D5&lt;&gt;"",IF(D5&lt;&gt;"GR",IF(AND(D5&gt;=40,H5&gt;=30),_xlfn.IFS(H5&gt;=$AD$11,"AA",H5&gt;=$AC$11,"BA",H5&gt;=$AB$11,"BB",H5&gt;=$AA$11,"CB",H5&gt;=$Z$11,"CC",H5&gt;=$Y$11,"DC",H5&gt;=50,"DD"),IF(H5&gt;=$W$9,"FD","FF")),P5),"")</f>
        <v>AA</v>
      </c>
      <c r="R5" s="9">
        <f t="shared" si="1"/>
        <v>4</v>
      </c>
      <c r="S5" s="33" t="s">
        <v>59</v>
      </c>
      <c r="T5" s="33"/>
      <c r="U5" s="33"/>
      <c r="V5" s="14">
        <f>COUNTIFS($P$2:$P$326,"&lt;&gt;""",$P$2:$P$326,"FF")</f>
        <v>83</v>
      </c>
      <c r="W5" s="14">
        <f>COUNTIFS($P$2:$P$326,"&lt;&gt;""",$P$2:$P$326,"FD")</f>
        <v>42</v>
      </c>
      <c r="X5" s="14">
        <f>COUNTIFS($P$2:$P$326,"&lt;&gt;""",$P$2:$P$326,"DD")</f>
        <v>15</v>
      </c>
      <c r="Y5" s="14">
        <f>COUNTIFS($P$2:$P$326,"&lt;&gt;""",$P$2:$P$326,"DC")</f>
        <v>24</v>
      </c>
      <c r="Z5" s="14">
        <f>COUNTIFS($P$2:$P$326,"&lt;&gt;""",$P$2:$P$326,"CC")</f>
        <v>36</v>
      </c>
      <c r="AA5" s="14">
        <f>COUNTIFS($P$2:$P$326,"&lt;&gt;""",$P$2:$P$326,"CB")</f>
        <v>45</v>
      </c>
      <c r="AB5" s="14">
        <f>COUNTIFS($P$2:$P$326,"&lt;&gt;""",$P$2:$P$326,"BB")</f>
        <v>36</v>
      </c>
      <c r="AC5" s="14">
        <f>COUNTIFS($P$2:$P$326,"&lt;&gt;""",$P$2:$P$326,"BA")</f>
        <v>23</v>
      </c>
      <c r="AD5" s="14">
        <f>COUNTIFS($P$2:$P$326,"&lt;&gt;""",$P$2:$P$326,"AA")</f>
        <v>9</v>
      </c>
      <c r="AE5" s="9">
        <f>X5+Y5+Z5+AA5+AB5+AC5+AD5</f>
        <v>188</v>
      </c>
      <c r="AF5" s="14">
        <f>V5+W5</f>
        <v>125</v>
      </c>
      <c r="AG5" s="33">
        <f>AE5+AF5</f>
        <v>313</v>
      </c>
      <c r="AH5" s="33"/>
    </row>
    <row r="6" spans="1:34" x14ac:dyDescent="0.25">
      <c r="A6" s="3">
        <v>5</v>
      </c>
      <c r="B6" s="3">
        <v>63</v>
      </c>
      <c r="C6" s="3">
        <v>89</v>
      </c>
      <c r="D6" s="3" t="s">
        <v>34</v>
      </c>
      <c r="E6" s="16">
        <f t="shared" si="0"/>
        <v>63</v>
      </c>
      <c r="F6" s="16">
        <f t="shared" si="0"/>
        <v>89</v>
      </c>
      <c r="G6" s="9">
        <f t="shared" si="2"/>
        <v>78.599999999999994</v>
      </c>
      <c r="H6" s="9">
        <f t="shared" si="3"/>
        <v>78.599999999999994</v>
      </c>
      <c r="I6" s="9">
        <f t="shared" si="4"/>
        <v>78.599999999999994</v>
      </c>
      <c r="J6" s="9" t="str">
        <f t="shared" si="5"/>
        <v/>
      </c>
      <c r="K6" s="9" t="str">
        <f t="shared" si="6"/>
        <v/>
      </c>
      <c r="L6" s="9" t="str">
        <f t="shared" si="7"/>
        <v/>
      </c>
      <c r="M6" s="9" t="str">
        <f t="shared" si="8"/>
        <v/>
      </c>
      <c r="N6" s="9" t="str">
        <f t="shared" si="9"/>
        <v/>
      </c>
      <c r="O6" s="9" t="str">
        <f t="shared" si="10"/>
        <v/>
      </c>
      <c r="P6" s="9" t="str">
        <f t="shared" si="11"/>
        <v>AA</v>
      </c>
      <c r="Q6" s="9" t="str">
        <f t="array" ref="Q6">IF(D6&lt;&gt;"",IF(D6&lt;&gt;"GR",IF(AND(D6&gt;=40,H6&gt;=30),_xlfn.IFS(H6&gt;=$AD$11,"AA",H6&gt;=$AC$11,"BA",H6&gt;=$AB$11,"BB",H6&gt;=$AA$11,"CB",H6&gt;=$Z$11,"CC",H6&gt;=$Y$11,"DC",H6&gt;=50,"DD"),IF(H6&gt;=$W$9,"FD","FF")),P6),"")</f>
        <v>AA</v>
      </c>
      <c r="R6" s="9">
        <f t="shared" si="1"/>
        <v>5</v>
      </c>
      <c r="S6" s="33" t="s">
        <v>60</v>
      </c>
      <c r="T6" s="33"/>
      <c r="U6" s="33"/>
      <c r="V6" s="14">
        <f ca="1">COUNTIFS($Q$2:$Q$326,"&lt;&gt;""",$Q$2:$Q$326,"FF")</f>
        <v>63</v>
      </c>
      <c r="W6" s="14">
        <f ca="1">COUNTIFS($Q$2:$Q$326,"&lt;&gt;""",$Q$2:$Q$326,"FD")</f>
        <v>28</v>
      </c>
      <c r="X6" s="14">
        <f ca="1">COUNTIFS($Q$2:$Q$326,"&lt;&gt;""",$Q$2:$Q$326,"DD")</f>
        <v>15</v>
      </c>
      <c r="Y6" s="14">
        <f ca="1">COUNTIFS($Q$2:$Q$326,"&lt;&gt;""",$Q$2:$Q$326,"DC")</f>
        <v>24</v>
      </c>
      <c r="Z6" s="14">
        <f ca="1">COUNTIFS($Q$2:$Q$326,"&lt;&gt;""",$Q$2:$Q$326,"CC")</f>
        <v>36</v>
      </c>
      <c r="AA6" s="14">
        <f ca="1">COUNTIFS($Q$2:$Q$326,"&lt;&gt;""",$Q$2:$Q$326,"CB")</f>
        <v>45</v>
      </c>
      <c r="AB6" s="14">
        <f ca="1">COUNTIFS($Q$2:$Q$326,"&lt;&gt;""",$Q$2:$Q$326,"BB")</f>
        <v>36</v>
      </c>
      <c r="AC6" s="14">
        <f ca="1">COUNTIFS($Q$2:$Q$326,"&lt;&gt;""",$Q$2:$Q$326,"BA")</f>
        <v>23</v>
      </c>
      <c r="AD6" s="14">
        <f ca="1">COUNTIFS($Q$2:$Q$326,"&lt;&gt;""",$Q$2:$Q$326,"AA")</f>
        <v>9</v>
      </c>
      <c r="AE6" s="9">
        <f ca="1">X6+Y6+Z6+AA6+AB6+AC6+AD6</f>
        <v>188</v>
      </c>
      <c r="AF6" s="14">
        <f ca="1">V6+W6</f>
        <v>91</v>
      </c>
      <c r="AG6" s="33">
        <f ca="1">AE6+AF6</f>
        <v>279</v>
      </c>
      <c r="AH6" s="33"/>
    </row>
    <row r="7" spans="1:34" x14ac:dyDescent="0.25">
      <c r="A7" s="3">
        <v>6</v>
      </c>
      <c r="B7" s="3">
        <v>68</v>
      </c>
      <c r="C7" s="3">
        <v>82</v>
      </c>
      <c r="D7" s="3" t="s">
        <v>34</v>
      </c>
      <c r="E7" s="16">
        <f t="shared" si="0"/>
        <v>68</v>
      </c>
      <c r="F7" s="16">
        <f t="shared" si="0"/>
        <v>82</v>
      </c>
      <c r="G7" s="9">
        <f t="shared" si="2"/>
        <v>76.400000000000006</v>
      </c>
      <c r="H7" s="9">
        <f t="shared" si="3"/>
        <v>76.400000000000006</v>
      </c>
      <c r="I7" s="9">
        <f t="shared" si="4"/>
        <v>76.400000000000006</v>
      </c>
      <c r="J7" s="9" t="str">
        <f t="shared" si="5"/>
        <v/>
      </c>
      <c r="K7" s="9" t="str">
        <f t="shared" si="6"/>
        <v/>
      </c>
      <c r="L7" s="9" t="str">
        <f t="shared" si="7"/>
        <v/>
      </c>
      <c r="M7" s="9" t="str">
        <f t="shared" si="8"/>
        <v/>
      </c>
      <c r="N7" s="9" t="str">
        <f t="shared" si="9"/>
        <v/>
      </c>
      <c r="O7" s="9" t="str">
        <f t="shared" si="10"/>
        <v/>
      </c>
      <c r="P7" s="9" t="str">
        <f t="shared" si="11"/>
        <v>AA</v>
      </c>
      <c r="Q7" s="9" t="str">
        <f t="array" ref="Q7">IF(D7&lt;&gt;"",IF(D7&lt;&gt;"GR",IF(AND(D7&gt;=40,H7&gt;=30),_xlfn.IFS(H7&gt;=$AD$11,"AA",H7&gt;=$AC$11,"BA",H7&gt;=$AB$11,"BB",H7&gt;=$AA$11,"CB",H7&gt;=$Z$11,"CC",H7&gt;=$Y$11,"DC",H7&gt;=50,"DD"),IF(H7&gt;=$W$9,"FD","FF")),P7),"")</f>
        <v>AA</v>
      </c>
      <c r="R7" s="9">
        <f t="shared" si="1"/>
        <v>6</v>
      </c>
    </row>
    <row r="8" spans="1:34" x14ac:dyDescent="0.25">
      <c r="A8" s="3">
        <v>7</v>
      </c>
      <c r="B8" s="3">
        <v>68</v>
      </c>
      <c r="C8" s="3">
        <v>79</v>
      </c>
      <c r="D8" s="3" t="s">
        <v>34</v>
      </c>
      <c r="E8" s="16">
        <f t="shared" si="0"/>
        <v>68</v>
      </c>
      <c r="F8" s="16">
        <f t="shared" si="0"/>
        <v>79</v>
      </c>
      <c r="G8" s="9">
        <f t="shared" si="2"/>
        <v>74.599999999999994</v>
      </c>
      <c r="H8" s="9">
        <f t="shared" si="3"/>
        <v>74.599999999999994</v>
      </c>
      <c r="I8" s="9">
        <f t="shared" si="4"/>
        <v>74.599999999999994</v>
      </c>
      <c r="J8" s="9" t="str">
        <f t="shared" si="5"/>
        <v/>
      </c>
      <c r="K8" s="9" t="str">
        <f t="shared" si="6"/>
        <v/>
      </c>
      <c r="L8" s="9" t="str">
        <f t="shared" si="7"/>
        <v/>
      </c>
      <c r="M8" s="9" t="str">
        <f t="shared" si="8"/>
        <v/>
      </c>
      <c r="N8" s="9" t="str">
        <f t="shared" si="9"/>
        <v/>
      </c>
      <c r="O8" s="9" t="str">
        <f t="shared" si="10"/>
        <v/>
      </c>
      <c r="P8" s="9" t="str">
        <f t="shared" si="11"/>
        <v>AA</v>
      </c>
      <c r="Q8" s="9" t="str">
        <f t="array" ref="Q8">IF(D8&lt;&gt;"",IF(D8&lt;&gt;"GR",IF(AND(D8&gt;=40,H8&gt;=30),_xlfn.IFS(H8&gt;=$AD$11,"AA",H8&gt;=$AC$11,"BA",H8&gt;=$AB$11,"BB",H8&gt;=$AA$11,"CB",H8&gt;=$Z$11,"CC",H8&gt;=$Y$11,"DC",H8&gt;=50,"DD"),IF(H8&gt;=$W$9,"FD","FF")),P8),"")</f>
        <v>AA</v>
      </c>
      <c r="R8" s="9">
        <f t="shared" si="1"/>
        <v>7</v>
      </c>
      <c r="S8" s="33" t="s">
        <v>54</v>
      </c>
      <c r="T8" s="33"/>
      <c r="U8" s="33"/>
      <c r="V8" s="9" t="s">
        <v>11</v>
      </c>
      <c r="W8" s="9" t="s">
        <v>12</v>
      </c>
      <c r="X8" s="9" t="s">
        <v>6</v>
      </c>
      <c r="Y8" s="9" t="s">
        <v>5</v>
      </c>
      <c r="Z8" s="9" t="s">
        <v>4</v>
      </c>
      <c r="AA8" s="9" t="s">
        <v>3</v>
      </c>
      <c r="AB8" s="9" t="s">
        <v>2</v>
      </c>
      <c r="AC8" s="9" t="s">
        <v>1</v>
      </c>
      <c r="AD8" s="9" t="s">
        <v>0</v>
      </c>
    </row>
    <row r="9" spans="1:34" x14ac:dyDescent="0.25">
      <c r="A9" s="3">
        <v>8</v>
      </c>
      <c r="B9" s="3">
        <v>66</v>
      </c>
      <c r="C9" s="3">
        <v>80</v>
      </c>
      <c r="D9" s="3" t="s">
        <v>34</v>
      </c>
      <c r="E9" s="16">
        <f t="shared" si="0"/>
        <v>66</v>
      </c>
      <c r="F9" s="16">
        <f t="shared" si="0"/>
        <v>80</v>
      </c>
      <c r="G9" s="9">
        <f t="shared" si="2"/>
        <v>74.400000000000006</v>
      </c>
      <c r="H9" s="9">
        <f t="shared" si="3"/>
        <v>74.400000000000006</v>
      </c>
      <c r="I9" s="9">
        <f t="shared" si="4"/>
        <v>74.400000000000006</v>
      </c>
      <c r="J9" s="9" t="str">
        <f t="shared" si="5"/>
        <v/>
      </c>
      <c r="K9" s="9" t="str">
        <f t="shared" si="6"/>
        <v/>
      </c>
      <c r="L9" s="9" t="str">
        <f t="shared" si="7"/>
        <v/>
      </c>
      <c r="M9" s="9" t="str">
        <f t="shared" si="8"/>
        <v/>
      </c>
      <c r="N9" s="9" t="str">
        <f t="shared" si="9"/>
        <v/>
      </c>
      <c r="O9" s="9" t="str">
        <f t="shared" si="10"/>
        <v/>
      </c>
      <c r="P9" s="9" t="str">
        <f t="shared" si="11"/>
        <v>AA</v>
      </c>
      <c r="Q9" s="9" t="str">
        <f t="array" ref="Q9">IF(D9&lt;&gt;"",IF(D9&lt;&gt;"GR",IF(AND(D9&gt;=40,H9&gt;=30),_xlfn.IFS(H9&gt;=$AD$11,"AA",H9&gt;=$AC$11,"BA",H9&gt;=$AB$11,"BB",H9&gt;=$AA$11,"CB",H9&gt;=$Z$11,"CC",H9&gt;=$Y$11,"DC",H9&gt;=50,"DD"),IF(H9&gt;=$W$9,"FD","FF")),P9),"")</f>
        <v>AA</v>
      </c>
      <c r="R9" s="9">
        <f t="shared" si="1"/>
        <v>8</v>
      </c>
      <c r="S9" s="33" t="s">
        <v>62</v>
      </c>
      <c r="T9" s="33"/>
      <c r="U9" s="33"/>
      <c r="V9" s="20">
        <v>0</v>
      </c>
      <c r="W9" s="20">
        <v>20</v>
      </c>
      <c r="X9" s="20">
        <v>8</v>
      </c>
      <c r="Y9" s="20">
        <v>13</v>
      </c>
      <c r="Z9" s="20">
        <v>19</v>
      </c>
      <c r="AA9" s="20">
        <v>24</v>
      </c>
      <c r="AB9" s="20">
        <v>19</v>
      </c>
      <c r="AC9" s="20">
        <v>12</v>
      </c>
      <c r="AD9" s="20">
        <v>5</v>
      </c>
      <c r="AE9" s="24">
        <f>SUM(X9:AD9)</f>
        <v>100</v>
      </c>
    </row>
    <row r="10" spans="1:34" x14ac:dyDescent="0.25">
      <c r="A10" s="3">
        <v>9</v>
      </c>
      <c r="B10" s="3">
        <v>51</v>
      </c>
      <c r="C10" s="3">
        <v>90</v>
      </c>
      <c r="D10" s="3" t="s">
        <v>34</v>
      </c>
      <c r="E10" s="16">
        <f t="shared" si="0"/>
        <v>51</v>
      </c>
      <c r="F10" s="16">
        <f t="shared" si="0"/>
        <v>90</v>
      </c>
      <c r="G10" s="9">
        <f t="shared" si="2"/>
        <v>74.400000000000006</v>
      </c>
      <c r="H10" s="9">
        <f t="shared" si="3"/>
        <v>74.400000000000006</v>
      </c>
      <c r="I10" s="9">
        <f t="shared" si="4"/>
        <v>74.400000000000006</v>
      </c>
      <c r="J10" s="9" t="str">
        <f t="shared" si="5"/>
        <v/>
      </c>
      <c r="K10" s="9" t="str">
        <f t="shared" si="6"/>
        <v/>
      </c>
      <c r="L10" s="9" t="str">
        <f t="shared" si="7"/>
        <v/>
      </c>
      <c r="M10" s="9" t="str">
        <f t="shared" si="8"/>
        <v/>
      </c>
      <c r="N10" s="9" t="str">
        <f t="shared" si="9"/>
        <v/>
      </c>
      <c r="O10" s="9" t="str">
        <f t="shared" si="10"/>
        <v/>
      </c>
      <c r="P10" s="9" t="str">
        <f t="shared" si="11"/>
        <v>AA</v>
      </c>
      <c r="Q10" s="9" t="str">
        <f t="array" ref="Q10">IF(D10&lt;&gt;"",IF(D10&lt;&gt;"GR",IF(AND(D10&gt;=40,H10&gt;=30),_xlfn.IFS(H10&gt;=$AD$11,"AA",H10&gt;=$AC$11,"BA",H10&gt;=$AB$11,"BB",H10&gt;=$AA$11,"CB",H10&gt;=$Z$11,"CC",H10&gt;=$Y$11,"DC",H10&gt;=50,"DD"),IF(H10&gt;=$W$9,"FD","FF")),P10),"")</f>
        <v>AA</v>
      </c>
      <c r="R10" s="9">
        <f t="shared" si="1"/>
        <v>8</v>
      </c>
      <c r="S10" s="33" t="s">
        <v>61</v>
      </c>
      <c r="T10" s="33"/>
      <c r="U10" s="33"/>
      <c r="V10" s="4">
        <f t="array" ref="V10">MAX(IF($P$2:$P$331="FF",$G$2:$G$331))</f>
        <v>19.399999999999999</v>
      </c>
      <c r="W10" s="4">
        <f t="array" ref="W10">MAX(IF($P$2:$P$331="FD",$G$2:$G$331))</f>
        <v>38.799999999999997</v>
      </c>
      <c r="X10" s="4">
        <f t="array" ref="X10">MAX(IF($P$2:$P$331="DD",$G$2:$G$331))</f>
        <v>35.200000000000003</v>
      </c>
      <c r="Y10" s="4">
        <f t="array" ref="Y10">MAX(IF($P$2:$P$331="DC",$G$2:$G$331))</f>
        <v>39.799999999999997</v>
      </c>
      <c r="Z10" s="4">
        <f t="array" ref="Z10">MAX(IF($P$2:$P$331="CC",$G$2:$G$331))</f>
        <v>47</v>
      </c>
      <c r="AA10" s="4">
        <f t="array" ref="AA10">MAX(IF($P$2:$P$331="CB",$G$2:$G$331))</f>
        <v>54</v>
      </c>
      <c r="AB10" s="4">
        <f t="array" ref="AB10">MAX(IF($P$2:$P$331="BB",$G$2:$G$331))</f>
        <v>63.2</v>
      </c>
      <c r="AC10" s="4">
        <f t="array" ref="AC10">MAX(IF($P$2:$P$331="BA",$G$2:$G$331))</f>
        <v>73.8</v>
      </c>
      <c r="AD10" s="4">
        <f t="array" ref="AD10">MAX(IF($P$2:$P$331="AA",$G$2:$G$331))</f>
        <v>84</v>
      </c>
    </row>
    <row r="11" spans="1:34" x14ac:dyDescent="0.25">
      <c r="A11" s="3">
        <v>10</v>
      </c>
      <c r="B11" s="3">
        <v>57</v>
      </c>
      <c r="C11" s="3">
        <v>85</v>
      </c>
      <c r="D11" s="3" t="s">
        <v>34</v>
      </c>
      <c r="E11" s="16">
        <f t="shared" si="0"/>
        <v>57</v>
      </c>
      <c r="F11" s="16">
        <f t="shared" si="0"/>
        <v>85</v>
      </c>
      <c r="G11" s="9">
        <f t="shared" si="2"/>
        <v>73.8</v>
      </c>
      <c r="H11" s="9">
        <f t="shared" si="3"/>
        <v>73.8</v>
      </c>
      <c r="I11" s="9">
        <f t="shared" si="4"/>
        <v>73.8</v>
      </c>
      <c r="J11" s="9">
        <f t="shared" si="5"/>
        <v>73.8</v>
      </c>
      <c r="K11" s="9" t="str">
        <f t="shared" si="6"/>
        <v/>
      </c>
      <c r="L11" s="9" t="str">
        <f t="shared" si="7"/>
        <v/>
      </c>
      <c r="M11" s="9" t="str">
        <f t="shared" si="8"/>
        <v/>
      </c>
      <c r="N11" s="9" t="str">
        <f t="shared" si="9"/>
        <v/>
      </c>
      <c r="O11" s="9" t="str">
        <f t="shared" si="10"/>
        <v/>
      </c>
      <c r="P11" s="9" t="str">
        <f t="shared" si="11"/>
        <v>BA</v>
      </c>
      <c r="Q11" s="9" t="str">
        <f t="array" ref="Q11">IF(D11&lt;&gt;"",IF(D11&lt;&gt;"GR",IF(AND(D11&gt;=40,H11&gt;=30),_xlfn.IFS(H11&gt;=$AD$11,"AA",H11&gt;=$AC$11,"BA",H11&gt;=$AB$11,"BB",H11&gt;=$AA$11,"CB",H11&gt;=$Z$11,"CC",H11&gt;=$Y$11,"DC",H11&gt;=50,"DD"),IF(H11&gt;=$W$9,"FD","FF")),P11),"")</f>
        <v>BA</v>
      </c>
      <c r="R11" s="9">
        <f t="shared" si="1"/>
        <v>10</v>
      </c>
      <c r="S11" s="33" t="s">
        <v>58</v>
      </c>
      <c r="T11" s="33"/>
      <c r="U11" s="33"/>
      <c r="V11" s="20">
        <f t="array" ref="V11">MIN(IF($P$2:$P$331="FF",$G$2:$G$331))</f>
        <v>0</v>
      </c>
      <c r="W11" s="20">
        <f t="array" ref="W11">MIN(IF($P$2:$P$331="FD",$G$2:$G$331))</f>
        <v>20</v>
      </c>
      <c r="X11" s="20">
        <f t="array" ref="X11">MIN(IF($P$2:$P$331="DD",$G$2:$G$331))</f>
        <v>30.2</v>
      </c>
      <c r="Y11" s="20">
        <f t="array" ref="Y11">MIN(IF($P$2:$P$331="DC",$G$2:$G$331))</f>
        <v>35.4</v>
      </c>
      <c r="Z11" s="20">
        <f t="array" ref="Z11">MIN(IF($P$2:$P$331="CC",$G$2:$G$331))</f>
        <v>40.200000000000003</v>
      </c>
      <c r="AA11" s="20">
        <f t="array" ref="AA11">MIN(IF($P$2:$P$331="CB",$G$2:$G$331))</f>
        <v>47.199999999999996</v>
      </c>
      <c r="AB11" s="20">
        <f t="array" ref="AB11">MIN(IF($P$2:$P$331="BB",$G$2:$G$331))</f>
        <v>54.399999999999991</v>
      </c>
      <c r="AC11" s="20">
        <f t="array" ref="AC11">MIN(IF($P$2:$P$331="BA",$G$2:$G$331))</f>
        <v>63.400000000000006</v>
      </c>
      <c r="AD11" s="20">
        <f t="array" ref="AD11">MIN(IF($P$2:$P$331="AA",$G$2:$G$331))</f>
        <v>74.400000000000006</v>
      </c>
    </row>
    <row r="12" spans="1:34" x14ac:dyDescent="0.25">
      <c r="A12" s="3">
        <v>11</v>
      </c>
      <c r="B12" s="3">
        <v>60</v>
      </c>
      <c r="C12" s="3">
        <v>83</v>
      </c>
      <c r="D12" s="3" t="s">
        <v>34</v>
      </c>
      <c r="E12" s="16">
        <f t="shared" si="0"/>
        <v>60</v>
      </c>
      <c r="F12" s="16">
        <f t="shared" si="0"/>
        <v>83</v>
      </c>
      <c r="G12" s="9">
        <f t="shared" si="2"/>
        <v>73.8</v>
      </c>
      <c r="H12" s="9">
        <f t="shared" si="3"/>
        <v>73.8</v>
      </c>
      <c r="I12" s="9">
        <f t="shared" si="4"/>
        <v>73.8</v>
      </c>
      <c r="J12" s="9">
        <f t="shared" si="5"/>
        <v>73.8</v>
      </c>
      <c r="K12" s="9" t="str">
        <f t="shared" si="6"/>
        <v/>
      </c>
      <c r="L12" s="9" t="str">
        <f t="shared" si="7"/>
        <v/>
      </c>
      <c r="M12" s="9" t="str">
        <f t="shared" si="8"/>
        <v/>
      </c>
      <c r="N12" s="9" t="str">
        <f t="shared" si="9"/>
        <v/>
      </c>
      <c r="O12" s="9" t="str">
        <f t="shared" si="10"/>
        <v/>
      </c>
      <c r="P12" s="9" t="str">
        <f t="shared" si="11"/>
        <v>BA</v>
      </c>
      <c r="Q12" s="9" t="str">
        <f t="array" ref="Q12">IF(D12&lt;&gt;"",IF(D12&lt;&gt;"GR",IF(AND(D12&gt;=40,H12&gt;=30),_xlfn.IFS(H12&gt;=$AD$11,"AA",H12&gt;=$AC$11,"BA",H12&gt;=$AB$11,"BB",H12&gt;=$AA$11,"CB",H12&gt;=$Z$11,"CC",H12&gt;=$Y$11,"DC",H12&gt;=50,"DD"),IF(H12&gt;=$W$9,"FD","FF")),P12),"")</f>
        <v>BA</v>
      </c>
      <c r="R12" s="9">
        <f t="shared" si="1"/>
        <v>10</v>
      </c>
    </row>
    <row r="13" spans="1:34" x14ac:dyDescent="0.25">
      <c r="A13" s="3">
        <v>12</v>
      </c>
      <c r="B13" s="3">
        <v>56</v>
      </c>
      <c r="C13" s="3">
        <v>83</v>
      </c>
      <c r="D13" s="3" t="s">
        <v>34</v>
      </c>
      <c r="E13" s="16">
        <f t="shared" si="0"/>
        <v>56</v>
      </c>
      <c r="F13" s="16">
        <f t="shared" si="0"/>
        <v>83</v>
      </c>
      <c r="G13" s="9">
        <f t="shared" si="2"/>
        <v>72.2</v>
      </c>
      <c r="H13" s="9">
        <f t="shared" si="3"/>
        <v>72.2</v>
      </c>
      <c r="I13" s="9">
        <f t="shared" si="4"/>
        <v>72.2</v>
      </c>
      <c r="J13" s="9">
        <f t="shared" si="5"/>
        <v>72.2</v>
      </c>
      <c r="K13" s="9" t="str">
        <f t="shared" si="6"/>
        <v/>
      </c>
      <c r="L13" s="9" t="str">
        <f t="shared" si="7"/>
        <v/>
      </c>
      <c r="M13" s="9" t="str">
        <f t="shared" si="8"/>
        <v/>
      </c>
      <c r="N13" s="9" t="str">
        <f t="shared" si="9"/>
        <v/>
      </c>
      <c r="O13" s="9" t="str">
        <f t="shared" si="10"/>
        <v/>
      </c>
      <c r="P13" s="9" t="str">
        <f t="shared" si="11"/>
        <v>BA</v>
      </c>
      <c r="Q13" s="9" t="str">
        <f t="array" ref="Q13">IF(D13&lt;&gt;"",IF(D13&lt;&gt;"GR",IF(AND(D13&gt;=40,H13&gt;=30),_xlfn.IFS(H13&gt;=$AD$11,"AA",H13&gt;=$AC$11,"BA",H13&gt;=$AB$11,"BB",H13&gt;=$AA$11,"CB",H13&gt;=$Z$11,"CC",H13&gt;=$Y$11,"DC",H13&gt;=50,"DD"),IF(H13&gt;=$W$9,"FD","FF")),P13),"")</f>
        <v>BA</v>
      </c>
      <c r="R13" s="9">
        <f t="shared" si="1"/>
        <v>12</v>
      </c>
      <c r="AF13" s="1"/>
      <c r="AG13" s="1"/>
      <c r="AH13" s="1"/>
    </row>
    <row r="14" spans="1:34" x14ac:dyDescent="0.25">
      <c r="A14" s="3">
        <v>13</v>
      </c>
      <c r="B14" s="3">
        <v>52</v>
      </c>
      <c r="C14" s="3">
        <v>85</v>
      </c>
      <c r="D14" s="3" t="s">
        <v>34</v>
      </c>
      <c r="E14" s="16">
        <f t="shared" si="0"/>
        <v>52</v>
      </c>
      <c r="F14" s="16">
        <f t="shared" si="0"/>
        <v>85</v>
      </c>
      <c r="G14" s="9">
        <f t="shared" si="2"/>
        <v>71.8</v>
      </c>
      <c r="H14" s="9">
        <f t="shared" si="3"/>
        <v>71.8</v>
      </c>
      <c r="I14" s="9">
        <f t="shared" si="4"/>
        <v>71.8</v>
      </c>
      <c r="J14" s="9">
        <f t="shared" si="5"/>
        <v>71.8</v>
      </c>
      <c r="K14" s="9" t="str">
        <f t="shared" si="6"/>
        <v/>
      </c>
      <c r="L14" s="9" t="str">
        <f t="shared" si="7"/>
        <v/>
      </c>
      <c r="M14" s="9" t="str">
        <f t="shared" si="8"/>
        <v/>
      </c>
      <c r="N14" s="9" t="str">
        <f t="shared" si="9"/>
        <v/>
      </c>
      <c r="O14" s="9" t="str">
        <f t="shared" si="10"/>
        <v/>
      </c>
      <c r="P14" s="9" t="str">
        <f t="shared" si="11"/>
        <v>BA</v>
      </c>
      <c r="Q14" s="9" t="str">
        <f t="array" ref="Q14">IF(D14&lt;&gt;"",IF(D14&lt;&gt;"GR",IF(AND(D14&gt;=40,H14&gt;=30),_xlfn.IFS(H14&gt;=$AD$11,"AA",H14&gt;=$AC$11,"BA",H14&gt;=$AB$11,"BB",H14&gt;=$AA$11,"CB",H14&gt;=$Z$11,"CC",H14&gt;=$Y$11,"DC",H14&gt;=50,"DD"),IF(H14&gt;=$W$9,"FD","FF")),P14),"")</f>
        <v>BA</v>
      </c>
      <c r="R14" s="9">
        <f t="shared" si="1"/>
        <v>13</v>
      </c>
    </row>
    <row r="15" spans="1:34" x14ac:dyDescent="0.25">
      <c r="A15" s="3">
        <v>14</v>
      </c>
      <c r="B15" s="3">
        <v>57</v>
      </c>
      <c r="C15" s="3">
        <v>81</v>
      </c>
      <c r="D15" s="3" t="s">
        <v>34</v>
      </c>
      <c r="E15" s="16">
        <f t="shared" si="0"/>
        <v>57</v>
      </c>
      <c r="F15" s="16">
        <f t="shared" si="0"/>
        <v>81</v>
      </c>
      <c r="G15" s="9">
        <f t="shared" si="2"/>
        <v>71.400000000000006</v>
      </c>
      <c r="H15" s="9">
        <f t="shared" si="3"/>
        <v>71.400000000000006</v>
      </c>
      <c r="I15" s="9">
        <f t="shared" si="4"/>
        <v>71.400000000000006</v>
      </c>
      <c r="J15" s="9">
        <f t="shared" si="5"/>
        <v>71.400000000000006</v>
      </c>
      <c r="K15" s="9" t="str">
        <f t="shared" si="6"/>
        <v/>
      </c>
      <c r="L15" s="9" t="str">
        <f t="shared" si="7"/>
        <v/>
      </c>
      <c r="M15" s="9" t="str">
        <f t="shared" si="8"/>
        <v/>
      </c>
      <c r="N15" s="9" t="str">
        <f t="shared" si="9"/>
        <v/>
      </c>
      <c r="O15" s="9" t="str">
        <f t="shared" si="10"/>
        <v/>
      </c>
      <c r="P15" s="9" t="str">
        <f t="shared" si="11"/>
        <v>BA</v>
      </c>
      <c r="Q15" s="9" t="str">
        <f t="array" ref="Q15">IF(D15&lt;&gt;"",IF(D15&lt;&gt;"GR",IF(AND(D15&gt;=40,H15&gt;=30),_xlfn.IFS(H15&gt;=$AD$11,"AA",H15&gt;=$AC$11,"BA",H15&gt;=$AB$11,"BB",H15&gt;=$AA$11,"CB",H15&gt;=$Z$11,"CC",H15&gt;=$Y$11,"DC",H15&gt;=50,"DD"),IF(H15&gt;=$W$9,"FD","FF")),P15),"")</f>
        <v>BA</v>
      </c>
      <c r="R15" s="9">
        <f t="shared" si="1"/>
        <v>14</v>
      </c>
    </row>
    <row r="16" spans="1:34" x14ac:dyDescent="0.25">
      <c r="A16" s="3">
        <v>15</v>
      </c>
      <c r="B16" s="3">
        <v>52</v>
      </c>
      <c r="C16" s="3">
        <v>84</v>
      </c>
      <c r="D16" s="3" t="s">
        <v>34</v>
      </c>
      <c r="E16" s="16">
        <f t="shared" si="0"/>
        <v>52</v>
      </c>
      <c r="F16" s="16">
        <f t="shared" si="0"/>
        <v>84</v>
      </c>
      <c r="G16" s="9">
        <f t="shared" si="2"/>
        <v>71.2</v>
      </c>
      <c r="H16" s="9">
        <f t="shared" si="3"/>
        <v>71.2</v>
      </c>
      <c r="I16" s="9">
        <f t="shared" si="4"/>
        <v>71.2</v>
      </c>
      <c r="J16" s="9">
        <f t="shared" si="5"/>
        <v>71.2</v>
      </c>
      <c r="K16" s="9" t="str">
        <f t="shared" si="6"/>
        <v/>
      </c>
      <c r="L16" s="9" t="str">
        <f t="shared" si="7"/>
        <v/>
      </c>
      <c r="M16" s="9" t="str">
        <f t="shared" si="8"/>
        <v/>
      </c>
      <c r="N16" s="9" t="str">
        <f t="shared" si="9"/>
        <v/>
      </c>
      <c r="O16" s="9" t="str">
        <f t="shared" si="10"/>
        <v/>
      </c>
      <c r="P16" s="9" t="str">
        <f t="shared" si="11"/>
        <v>BA</v>
      </c>
      <c r="Q16" s="9" t="str">
        <f t="array" ref="Q16">IF(D16&lt;&gt;"",IF(D16&lt;&gt;"GR",IF(AND(D16&gt;=40,H16&gt;=30),_xlfn.IFS(H16&gt;=$AD$11,"AA",H16&gt;=$AC$11,"BA",H16&gt;=$AB$11,"BB",H16&gt;=$AA$11,"CB",H16&gt;=$Z$11,"CC",H16&gt;=$Y$11,"DC",H16&gt;=50,"DD"),IF(H16&gt;=$W$9,"FD","FF")),P16),"")</f>
        <v>BA</v>
      </c>
      <c r="R16" s="9">
        <f t="shared" si="1"/>
        <v>15</v>
      </c>
    </row>
    <row r="17" spans="1:18" x14ac:dyDescent="0.25">
      <c r="A17" s="3">
        <v>16</v>
      </c>
      <c r="B17" s="3">
        <v>50</v>
      </c>
      <c r="C17" s="3">
        <v>83</v>
      </c>
      <c r="D17" s="3" t="s">
        <v>34</v>
      </c>
      <c r="E17" s="16">
        <f t="shared" si="0"/>
        <v>50</v>
      </c>
      <c r="F17" s="16">
        <f t="shared" si="0"/>
        <v>83</v>
      </c>
      <c r="G17" s="9">
        <f t="shared" si="2"/>
        <v>69.8</v>
      </c>
      <c r="H17" s="9">
        <f t="shared" si="3"/>
        <v>69.8</v>
      </c>
      <c r="I17" s="9">
        <f t="shared" si="4"/>
        <v>69.8</v>
      </c>
      <c r="J17" s="9">
        <f t="shared" si="5"/>
        <v>69.8</v>
      </c>
      <c r="K17" s="9" t="str">
        <f t="shared" si="6"/>
        <v/>
      </c>
      <c r="L17" s="9" t="str">
        <f t="shared" si="7"/>
        <v/>
      </c>
      <c r="M17" s="9" t="str">
        <f t="shared" si="8"/>
        <v/>
      </c>
      <c r="N17" s="9" t="str">
        <f t="shared" si="9"/>
        <v/>
      </c>
      <c r="O17" s="9" t="str">
        <f t="shared" si="10"/>
        <v/>
      </c>
      <c r="P17" s="9" t="str">
        <f t="shared" si="11"/>
        <v>BA</v>
      </c>
      <c r="Q17" s="9" t="str">
        <f t="array" ref="Q17">IF(D17&lt;&gt;"",IF(D17&lt;&gt;"GR",IF(AND(D17&gt;=40,H17&gt;=30),_xlfn.IFS(H17&gt;=$AD$11,"AA",H17&gt;=$AC$11,"BA",H17&gt;=$AB$11,"BB",H17&gt;=$AA$11,"CB",H17&gt;=$Z$11,"CC",H17&gt;=$Y$11,"DC",H17&gt;=50,"DD"),IF(H17&gt;=$W$9,"FD","FF")),P17),"")</f>
        <v>BA</v>
      </c>
      <c r="R17" s="9">
        <f t="shared" si="1"/>
        <v>16</v>
      </c>
    </row>
    <row r="18" spans="1:18" x14ac:dyDescent="0.25">
      <c r="A18" s="3">
        <v>17</v>
      </c>
      <c r="B18" s="3">
        <v>60</v>
      </c>
      <c r="C18" s="3">
        <v>75</v>
      </c>
      <c r="D18" s="3" t="s">
        <v>34</v>
      </c>
      <c r="E18" s="16">
        <f t="shared" si="0"/>
        <v>60</v>
      </c>
      <c r="F18" s="16">
        <f t="shared" si="0"/>
        <v>75</v>
      </c>
      <c r="G18" s="9">
        <f t="shared" si="2"/>
        <v>69</v>
      </c>
      <c r="H18" s="9">
        <f t="shared" si="3"/>
        <v>69</v>
      </c>
      <c r="I18" s="9">
        <f t="shared" si="4"/>
        <v>69</v>
      </c>
      <c r="J18" s="9">
        <f t="shared" si="5"/>
        <v>69</v>
      </c>
      <c r="K18" s="9" t="str">
        <f t="shared" si="6"/>
        <v/>
      </c>
      <c r="L18" s="9" t="str">
        <f t="shared" si="7"/>
        <v/>
      </c>
      <c r="M18" s="9" t="str">
        <f t="shared" si="8"/>
        <v/>
      </c>
      <c r="N18" s="9" t="str">
        <f t="shared" si="9"/>
        <v/>
      </c>
      <c r="O18" s="9" t="str">
        <f t="shared" si="10"/>
        <v/>
      </c>
      <c r="P18" s="9" t="str">
        <f t="shared" si="11"/>
        <v>BA</v>
      </c>
      <c r="Q18" s="9" t="str">
        <f t="array" ref="Q18">IF(D18&lt;&gt;"",IF(D18&lt;&gt;"GR",IF(AND(D18&gt;=40,H18&gt;=30),_xlfn.IFS(H18&gt;=$AD$11,"AA",H18&gt;=$AC$11,"BA",H18&gt;=$AB$11,"BB",H18&gt;=$AA$11,"CB",H18&gt;=$Z$11,"CC",H18&gt;=$Y$11,"DC",H18&gt;=50,"DD"),IF(H18&gt;=$W$9,"FD","FF")),P18),"")</f>
        <v>BA</v>
      </c>
      <c r="R18" s="9">
        <f t="shared" si="1"/>
        <v>17</v>
      </c>
    </row>
    <row r="19" spans="1:18" x14ac:dyDescent="0.25">
      <c r="A19" s="3">
        <v>18</v>
      </c>
      <c r="B19" s="3">
        <v>51</v>
      </c>
      <c r="C19" s="3">
        <v>79</v>
      </c>
      <c r="D19" s="3" t="s">
        <v>34</v>
      </c>
      <c r="E19" s="16">
        <f t="shared" si="0"/>
        <v>51</v>
      </c>
      <c r="F19" s="16">
        <f t="shared" si="0"/>
        <v>79</v>
      </c>
      <c r="G19" s="9">
        <f t="shared" si="2"/>
        <v>67.8</v>
      </c>
      <c r="H19" s="9">
        <f t="shared" si="3"/>
        <v>67.8</v>
      </c>
      <c r="I19" s="9">
        <f t="shared" si="4"/>
        <v>67.8</v>
      </c>
      <c r="J19" s="9">
        <f t="shared" si="5"/>
        <v>67.8</v>
      </c>
      <c r="K19" s="9" t="str">
        <f t="shared" si="6"/>
        <v/>
      </c>
      <c r="L19" s="9" t="str">
        <f t="shared" si="7"/>
        <v/>
      </c>
      <c r="M19" s="9" t="str">
        <f t="shared" si="8"/>
        <v/>
      </c>
      <c r="N19" s="9" t="str">
        <f t="shared" si="9"/>
        <v/>
      </c>
      <c r="O19" s="9" t="str">
        <f t="shared" si="10"/>
        <v/>
      </c>
      <c r="P19" s="9" t="str">
        <f t="shared" si="11"/>
        <v>BA</v>
      </c>
      <c r="Q19" s="9" t="str">
        <f t="array" ref="Q19">IF(D19&lt;&gt;"",IF(D19&lt;&gt;"GR",IF(AND(D19&gt;=40,H19&gt;=30),_xlfn.IFS(H19&gt;=$AD$11,"AA",H19&gt;=$AC$11,"BA",H19&gt;=$AB$11,"BB",H19&gt;=$AA$11,"CB",H19&gt;=$Z$11,"CC",H19&gt;=$Y$11,"DC",H19&gt;=50,"DD"),IF(H19&gt;=$W$9,"FD","FF")),P19),"")</f>
        <v>BA</v>
      </c>
      <c r="R19" s="9">
        <f t="shared" si="1"/>
        <v>18</v>
      </c>
    </row>
    <row r="20" spans="1:18" x14ac:dyDescent="0.25">
      <c r="A20" s="3">
        <v>19</v>
      </c>
      <c r="B20" s="3">
        <v>60</v>
      </c>
      <c r="C20" s="3">
        <v>71</v>
      </c>
      <c r="D20" s="3" t="s">
        <v>34</v>
      </c>
      <c r="E20" s="16">
        <f t="shared" si="0"/>
        <v>60</v>
      </c>
      <c r="F20" s="16">
        <f t="shared" si="0"/>
        <v>71</v>
      </c>
      <c r="G20" s="9">
        <f t="shared" si="2"/>
        <v>66.599999999999994</v>
      </c>
      <c r="H20" s="9">
        <f t="shared" si="3"/>
        <v>66.599999999999994</v>
      </c>
      <c r="I20" s="9">
        <f t="shared" si="4"/>
        <v>66.599999999999994</v>
      </c>
      <c r="J20" s="9">
        <f t="shared" si="5"/>
        <v>66.599999999999994</v>
      </c>
      <c r="K20" s="9" t="str">
        <f t="shared" si="6"/>
        <v/>
      </c>
      <c r="L20" s="9" t="str">
        <f t="shared" si="7"/>
        <v/>
      </c>
      <c r="M20" s="9" t="str">
        <f t="shared" si="8"/>
        <v/>
      </c>
      <c r="N20" s="9" t="str">
        <f t="shared" si="9"/>
        <v/>
      </c>
      <c r="O20" s="9" t="str">
        <f t="shared" si="10"/>
        <v/>
      </c>
      <c r="P20" s="9" t="str">
        <f t="shared" si="11"/>
        <v>BA</v>
      </c>
      <c r="Q20" s="9" t="str">
        <f t="array" ref="Q20">IF(D20&lt;&gt;"",IF(D20&lt;&gt;"GR",IF(AND(D20&gt;=40,H20&gt;=30),_xlfn.IFS(H20&gt;=$AD$11,"AA",H20&gt;=$AC$11,"BA",H20&gt;=$AB$11,"BB",H20&gt;=$AA$11,"CB",H20&gt;=$Z$11,"CC",H20&gt;=$Y$11,"DC",H20&gt;=50,"DD"),IF(H20&gt;=$W$9,"FD","FF")),P20),"")</f>
        <v>BA</v>
      </c>
      <c r="R20" s="9">
        <f t="shared" si="1"/>
        <v>19</v>
      </c>
    </row>
    <row r="21" spans="1:18" x14ac:dyDescent="0.25">
      <c r="A21" s="3">
        <v>20</v>
      </c>
      <c r="B21" s="3">
        <v>52</v>
      </c>
      <c r="C21" s="3">
        <v>76</v>
      </c>
      <c r="D21" s="3" t="s">
        <v>34</v>
      </c>
      <c r="E21" s="16">
        <f t="shared" si="0"/>
        <v>52</v>
      </c>
      <c r="F21" s="16">
        <f t="shared" si="0"/>
        <v>76</v>
      </c>
      <c r="G21" s="9">
        <f t="shared" si="2"/>
        <v>66.400000000000006</v>
      </c>
      <c r="H21" s="9">
        <f t="shared" si="3"/>
        <v>66.400000000000006</v>
      </c>
      <c r="I21" s="9">
        <f t="shared" si="4"/>
        <v>66.400000000000006</v>
      </c>
      <c r="J21" s="9">
        <f t="shared" si="5"/>
        <v>66.400000000000006</v>
      </c>
      <c r="K21" s="9" t="str">
        <f t="shared" si="6"/>
        <v/>
      </c>
      <c r="L21" s="9" t="str">
        <f t="shared" si="7"/>
        <v/>
      </c>
      <c r="M21" s="9" t="str">
        <f t="shared" si="8"/>
        <v/>
      </c>
      <c r="N21" s="9" t="str">
        <f t="shared" si="9"/>
        <v/>
      </c>
      <c r="O21" s="9" t="str">
        <f t="shared" si="10"/>
        <v/>
      </c>
      <c r="P21" s="9" t="str">
        <f t="shared" si="11"/>
        <v>BA</v>
      </c>
      <c r="Q21" s="9" t="str">
        <f t="array" ref="Q21">IF(D21&lt;&gt;"",IF(D21&lt;&gt;"GR",IF(AND(D21&gt;=40,H21&gt;=30),_xlfn.IFS(H21&gt;=$AD$11,"AA",H21&gt;=$AC$11,"BA",H21&gt;=$AB$11,"BB",H21&gt;=$AA$11,"CB",H21&gt;=$Z$11,"CC",H21&gt;=$Y$11,"DC",H21&gt;=50,"DD"),IF(H21&gt;=$W$9,"FD","FF")),P21),"")</f>
        <v>BA</v>
      </c>
      <c r="R21" s="9">
        <f t="shared" si="1"/>
        <v>20</v>
      </c>
    </row>
    <row r="22" spans="1:18" x14ac:dyDescent="0.25">
      <c r="A22" s="3">
        <v>21</v>
      </c>
      <c r="B22" s="3">
        <v>43</v>
      </c>
      <c r="C22" s="3">
        <v>82</v>
      </c>
      <c r="D22" s="3" t="s">
        <v>34</v>
      </c>
      <c r="E22" s="16">
        <f t="shared" si="0"/>
        <v>43</v>
      </c>
      <c r="F22" s="16">
        <f t="shared" si="0"/>
        <v>82</v>
      </c>
      <c r="G22" s="9">
        <f t="shared" si="2"/>
        <v>66.399999999999991</v>
      </c>
      <c r="H22" s="9">
        <f t="shared" si="3"/>
        <v>66.399999999999991</v>
      </c>
      <c r="I22" s="9">
        <f t="shared" si="4"/>
        <v>66.399999999999991</v>
      </c>
      <c r="J22" s="9">
        <f t="shared" si="5"/>
        <v>66.399999999999991</v>
      </c>
      <c r="K22" s="9" t="str">
        <f t="shared" si="6"/>
        <v/>
      </c>
      <c r="L22" s="9" t="str">
        <f t="shared" si="7"/>
        <v/>
      </c>
      <c r="M22" s="9" t="str">
        <f t="shared" si="8"/>
        <v/>
      </c>
      <c r="N22" s="9" t="str">
        <f t="shared" si="9"/>
        <v/>
      </c>
      <c r="O22" s="9" t="str">
        <f t="shared" si="10"/>
        <v/>
      </c>
      <c r="P22" s="9" t="str">
        <f t="shared" si="11"/>
        <v>BA</v>
      </c>
      <c r="Q22" s="9" t="str">
        <f t="array" ref="Q22">IF(D22&lt;&gt;"",IF(D22&lt;&gt;"GR",IF(AND(D22&gt;=40,H22&gt;=30),_xlfn.IFS(H22&gt;=$AD$11,"AA",H22&gt;=$AC$11,"BA",H22&gt;=$AB$11,"BB",H22&gt;=$AA$11,"CB",H22&gt;=$Z$11,"CC",H22&gt;=$Y$11,"DC",H22&gt;=50,"DD"),IF(H22&gt;=$W$9,"FD","FF")),P22),"")</f>
        <v>BA</v>
      </c>
      <c r="R22" s="9">
        <f t="shared" si="1"/>
        <v>21</v>
      </c>
    </row>
    <row r="23" spans="1:18" x14ac:dyDescent="0.25">
      <c r="A23" s="3">
        <v>22</v>
      </c>
      <c r="B23" s="3">
        <v>43</v>
      </c>
      <c r="C23" s="3">
        <v>82</v>
      </c>
      <c r="D23" s="3" t="s">
        <v>34</v>
      </c>
      <c r="E23" s="16">
        <f t="shared" si="0"/>
        <v>43</v>
      </c>
      <c r="F23" s="16">
        <f t="shared" si="0"/>
        <v>82</v>
      </c>
      <c r="G23" s="9">
        <f t="shared" si="2"/>
        <v>66.399999999999991</v>
      </c>
      <c r="H23" s="9">
        <f t="shared" si="3"/>
        <v>66.399999999999991</v>
      </c>
      <c r="I23" s="9">
        <f t="shared" si="4"/>
        <v>66.399999999999991</v>
      </c>
      <c r="J23" s="9">
        <f t="shared" si="5"/>
        <v>66.399999999999991</v>
      </c>
      <c r="K23" s="9" t="str">
        <f t="shared" si="6"/>
        <v/>
      </c>
      <c r="L23" s="9" t="str">
        <f t="shared" si="7"/>
        <v/>
      </c>
      <c r="M23" s="9" t="str">
        <f t="shared" si="8"/>
        <v/>
      </c>
      <c r="N23" s="9" t="str">
        <f t="shared" si="9"/>
        <v/>
      </c>
      <c r="O23" s="9" t="str">
        <f t="shared" si="10"/>
        <v/>
      </c>
      <c r="P23" s="9" t="str">
        <f t="shared" si="11"/>
        <v>BA</v>
      </c>
      <c r="Q23" s="9" t="str">
        <f t="array" ref="Q23">IF(D23&lt;&gt;"",IF(D23&lt;&gt;"GR",IF(AND(D23&gt;=40,H23&gt;=30),_xlfn.IFS(H23&gt;=$AD$11,"AA",H23&gt;=$AC$11,"BA",H23&gt;=$AB$11,"BB",H23&gt;=$AA$11,"CB",H23&gt;=$Z$11,"CC",H23&gt;=$Y$11,"DC",H23&gt;=50,"DD"),IF(H23&gt;=$W$9,"FD","FF")),P23),"")</f>
        <v>BA</v>
      </c>
      <c r="R23" s="9">
        <f t="shared" si="1"/>
        <v>21</v>
      </c>
    </row>
    <row r="24" spans="1:18" x14ac:dyDescent="0.25">
      <c r="A24" s="3">
        <v>23</v>
      </c>
      <c r="B24" s="3">
        <v>49</v>
      </c>
      <c r="C24" s="3">
        <v>77</v>
      </c>
      <c r="D24" s="3" t="s">
        <v>34</v>
      </c>
      <c r="E24" s="16">
        <f t="shared" si="0"/>
        <v>49</v>
      </c>
      <c r="F24" s="16">
        <f t="shared" si="0"/>
        <v>77</v>
      </c>
      <c r="G24" s="9">
        <f t="shared" si="2"/>
        <v>65.8</v>
      </c>
      <c r="H24" s="9">
        <f t="shared" si="3"/>
        <v>65.8</v>
      </c>
      <c r="I24" s="9">
        <f t="shared" si="4"/>
        <v>65.8</v>
      </c>
      <c r="J24" s="9">
        <f t="shared" si="5"/>
        <v>65.8</v>
      </c>
      <c r="K24" s="9" t="str">
        <f t="shared" si="6"/>
        <v/>
      </c>
      <c r="L24" s="9" t="str">
        <f t="shared" si="7"/>
        <v/>
      </c>
      <c r="M24" s="9" t="str">
        <f t="shared" si="8"/>
        <v/>
      </c>
      <c r="N24" s="9" t="str">
        <f t="shared" si="9"/>
        <v/>
      </c>
      <c r="O24" s="9" t="str">
        <f t="shared" si="10"/>
        <v/>
      </c>
      <c r="P24" s="9" t="str">
        <f t="shared" si="11"/>
        <v>BA</v>
      </c>
      <c r="Q24" s="9" t="str">
        <f t="array" ref="Q24">IF(D24&lt;&gt;"",IF(D24&lt;&gt;"GR",IF(AND(D24&gt;=40,H24&gt;=30),_xlfn.IFS(H24&gt;=$AD$11,"AA",H24&gt;=$AC$11,"BA",H24&gt;=$AB$11,"BB",H24&gt;=$AA$11,"CB",H24&gt;=$Z$11,"CC",H24&gt;=$Y$11,"DC",H24&gt;=50,"DD"),IF(H24&gt;=$W$9,"FD","FF")),P24),"")</f>
        <v>BA</v>
      </c>
      <c r="R24" s="9">
        <f t="shared" si="1"/>
        <v>23</v>
      </c>
    </row>
    <row r="25" spans="1:18" x14ac:dyDescent="0.25">
      <c r="A25" s="3">
        <v>24</v>
      </c>
      <c r="B25" s="3">
        <v>52</v>
      </c>
      <c r="C25" s="3">
        <v>74</v>
      </c>
      <c r="D25" s="3" t="s">
        <v>34</v>
      </c>
      <c r="E25" s="16">
        <f t="shared" si="0"/>
        <v>52</v>
      </c>
      <c r="F25" s="16">
        <f t="shared" si="0"/>
        <v>74</v>
      </c>
      <c r="G25" s="9">
        <f t="shared" si="2"/>
        <v>65.2</v>
      </c>
      <c r="H25" s="9">
        <f t="shared" si="3"/>
        <v>65.2</v>
      </c>
      <c r="I25" s="9">
        <f t="shared" si="4"/>
        <v>65.2</v>
      </c>
      <c r="J25" s="9">
        <f t="shared" si="5"/>
        <v>65.2</v>
      </c>
      <c r="K25" s="9" t="str">
        <f t="shared" si="6"/>
        <v/>
      </c>
      <c r="L25" s="9" t="str">
        <f t="shared" si="7"/>
        <v/>
      </c>
      <c r="M25" s="9" t="str">
        <f t="shared" si="8"/>
        <v/>
      </c>
      <c r="N25" s="9" t="str">
        <f t="shared" si="9"/>
        <v/>
      </c>
      <c r="O25" s="9" t="str">
        <f t="shared" si="10"/>
        <v/>
      </c>
      <c r="P25" s="9" t="str">
        <f t="shared" si="11"/>
        <v>BA</v>
      </c>
      <c r="Q25" s="9" t="str">
        <f t="array" ref="Q25">IF(D25&lt;&gt;"",IF(D25&lt;&gt;"GR",IF(AND(D25&gt;=40,H25&gt;=30),_xlfn.IFS(H25&gt;=$AD$11,"AA",H25&gt;=$AC$11,"BA",H25&gt;=$AB$11,"BB",H25&gt;=$AA$11,"CB",H25&gt;=$Z$11,"CC",H25&gt;=$Y$11,"DC",H25&gt;=50,"DD"),IF(H25&gt;=$W$9,"FD","FF")),P25),"")</f>
        <v>BA</v>
      </c>
      <c r="R25" s="9">
        <f t="shared" si="1"/>
        <v>24</v>
      </c>
    </row>
    <row r="26" spans="1:18" x14ac:dyDescent="0.25">
      <c r="A26" s="3">
        <v>25</v>
      </c>
      <c r="B26" s="3">
        <v>41</v>
      </c>
      <c r="C26" s="3">
        <v>81</v>
      </c>
      <c r="D26" s="3" t="s">
        <v>34</v>
      </c>
      <c r="E26" s="16">
        <f t="shared" si="0"/>
        <v>41</v>
      </c>
      <c r="F26" s="16">
        <f t="shared" si="0"/>
        <v>81</v>
      </c>
      <c r="G26" s="9">
        <f t="shared" si="2"/>
        <v>65</v>
      </c>
      <c r="H26" s="9">
        <f t="shared" si="3"/>
        <v>65</v>
      </c>
      <c r="I26" s="9">
        <f t="shared" si="4"/>
        <v>65</v>
      </c>
      <c r="J26" s="9">
        <f t="shared" si="5"/>
        <v>65</v>
      </c>
      <c r="K26" s="9" t="str">
        <f t="shared" si="6"/>
        <v/>
      </c>
      <c r="L26" s="9" t="str">
        <f t="shared" si="7"/>
        <v/>
      </c>
      <c r="M26" s="9" t="str">
        <f t="shared" si="8"/>
        <v/>
      </c>
      <c r="N26" s="9" t="str">
        <f t="shared" si="9"/>
        <v/>
      </c>
      <c r="O26" s="9" t="str">
        <f t="shared" si="10"/>
        <v/>
      </c>
      <c r="P26" s="9" t="str">
        <f t="shared" si="11"/>
        <v>BA</v>
      </c>
      <c r="Q26" s="9" t="str">
        <f t="array" ref="Q26">IF(D26&lt;&gt;"",IF(D26&lt;&gt;"GR",IF(AND(D26&gt;=40,H26&gt;=30),_xlfn.IFS(H26&gt;=$AD$11,"AA",H26&gt;=$AC$11,"BA",H26&gt;=$AB$11,"BB",H26&gt;=$AA$11,"CB",H26&gt;=$Z$11,"CC",H26&gt;=$Y$11,"DC",H26&gt;=50,"DD"),IF(H26&gt;=$W$9,"FD","FF")),P26),"")</f>
        <v>BA</v>
      </c>
      <c r="R26" s="9">
        <f t="shared" si="1"/>
        <v>25</v>
      </c>
    </row>
    <row r="27" spans="1:18" x14ac:dyDescent="0.25">
      <c r="A27" s="3">
        <v>26</v>
      </c>
      <c r="B27" s="3">
        <v>45</v>
      </c>
      <c r="C27" s="3">
        <v>78</v>
      </c>
      <c r="D27" s="3" t="s">
        <v>34</v>
      </c>
      <c r="E27" s="16">
        <f t="shared" si="0"/>
        <v>45</v>
      </c>
      <c r="F27" s="16">
        <f t="shared" si="0"/>
        <v>78</v>
      </c>
      <c r="G27" s="9">
        <f t="shared" si="2"/>
        <v>64.8</v>
      </c>
      <c r="H27" s="9">
        <f t="shared" si="3"/>
        <v>64.8</v>
      </c>
      <c r="I27" s="9">
        <f t="shared" si="4"/>
        <v>64.8</v>
      </c>
      <c r="J27" s="9">
        <f t="shared" si="5"/>
        <v>64.8</v>
      </c>
      <c r="K27" s="9" t="str">
        <f t="shared" si="6"/>
        <v/>
      </c>
      <c r="L27" s="9" t="str">
        <f t="shared" si="7"/>
        <v/>
      </c>
      <c r="M27" s="9" t="str">
        <f t="shared" si="8"/>
        <v/>
      </c>
      <c r="N27" s="9" t="str">
        <f t="shared" si="9"/>
        <v/>
      </c>
      <c r="O27" s="9" t="str">
        <f t="shared" si="10"/>
        <v/>
      </c>
      <c r="P27" s="9" t="str">
        <f t="shared" si="11"/>
        <v>BA</v>
      </c>
      <c r="Q27" s="9" t="str">
        <f t="array" ref="Q27">IF(D27&lt;&gt;"",IF(D27&lt;&gt;"GR",IF(AND(D27&gt;=40,H27&gt;=30),_xlfn.IFS(H27&gt;=$AD$11,"AA",H27&gt;=$AC$11,"BA",H27&gt;=$AB$11,"BB",H27&gt;=$AA$11,"CB",H27&gt;=$Z$11,"CC",H27&gt;=$Y$11,"DC",H27&gt;=50,"DD"),IF(H27&gt;=$W$9,"FD","FF")),P27),"")</f>
        <v>BA</v>
      </c>
      <c r="R27" s="9">
        <f t="shared" si="1"/>
        <v>27</v>
      </c>
    </row>
    <row r="28" spans="1:18" x14ac:dyDescent="0.25">
      <c r="A28" s="3">
        <v>27</v>
      </c>
      <c r="B28" s="3">
        <v>48</v>
      </c>
      <c r="C28" s="3">
        <v>76</v>
      </c>
      <c r="D28" s="3" t="s">
        <v>34</v>
      </c>
      <c r="E28" s="16">
        <f t="shared" si="0"/>
        <v>48</v>
      </c>
      <c r="F28" s="16">
        <f t="shared" si="0"/>
        <v>76</v>
      </c>
      <c r="G28" s="9">
        <f t="shared" si="2"/>
        <v>64.800000000000011</v>
      </c>
      <c r="H28" s="9">
        <f t="shared" si="3"/>
        <v>64.800000000000011</v>
      </c>
      <c r="I28" s="9">
        <f t="shared" si="4"/>
        <v>64.800000000000011</v>
      </c>
      <c r="J28" s="9">
        <f t="shared" si="5"/>
        <v>64.800000000000011</v>
      </c>
      <c r="K28" s="9" t="str">
        <f t="shared" si="6"/>
        <v/>
      </c>
      <c r="L28" s="9" t="str">
        <f t="shared" si="7"/>
        <v/>
      </c>
      <c r="M28" s="9" t="str">
        <f t="shared" si="8"/>
        <v/>
      </c>
      <c r="N28" s="9" t="str">
        <f t="shared" si="9"/>
        <v/>
      </c>
      <c r="O28" s="9" t="str">
        <f t="shared" si="10"/>
        <v/>
      </c>
      <c r="P28" s="9" t="str">
        <f t="shared" si="11"/>
        <v>BA</v>
      </c>
      <c r="Q28" s="9" t="str">
        <f t="array" ref="Q28">IF(D28&lt;&gt;"",IF(D28&lt;&gt;"GR",IF(AND(D28&gt;=40,H28&gt;=30),_xlfn.IFS(H28&gt;=$AD$11,"AA",H28&gt;=$AC$11,"BA",H28&gt;=$AB$11,"BB",H28&gt;=$AA$11,"CB",H28&gt;=$Z$11,"CC",H28&gt;=$Y$11,"DC",H28&gt;=50,"DD"),IF(H28&gt;=$W$9,"FD","FF")),P28),"")</f>
        <v>BA</v>
      </c>
      <c r="R28" s="9">
        <f t="shared" si="1"/>
        <v>26</v>
      </c>
    </row>
    <row r="29" spans="1:18" x14ac:dyDescent="0.25">
      <c r="A29" s="3">
        <v>28</v>
      </c>
      <c r="B29" s="3">
        <v>42</v>
      </c>
      <c r="C29" s="3">
        <v>80</v>
      </c>
      <c r="D29" s="3" t="s">
        <v>34</v>
      </c>
      <c r="E29" s="16">
        <f t="shared" si="0"/>
        <v>42</v>
      </c>
      <c r="F29" s="16">
        <f t="shared" si="0"/>
        <v>80</v>
      </c>
      <c r="G29" s="9">
        <f t="shared" si="2"/>
        <v>64.8</v>
      </c>
      <c r="H29" s="9">
        <f t="shared" si="3"/>
        <v>64.8</v>
      </c>
      <c r="I29" s="9">
        <f t="shared" si="4"/>
        <v>64.8</v>
      </c>
      <c r="J29" s="9">
        <f t="shared" si="5"/>
        <v>64.8</v>
      </c>
      <c r="K29" s="9" t="str">
        <f t="shared" si="6"/>
        <v/>
      </c>
      <c r="L29" s="9" t="str">
        <f t="shared" si="7"/>
        <v/>
      </c>
      <c r="M29" s="9" t="str">
        <f t="shared" si="8"/>
        <v/>
      </c>
      <c r="N29" s="9" t="str">
        <f t="shared" si="9"/>
        <v/>
      </c>
      <c r="O29" s="9" t="str">
        <f t="shared" si="10"/>
        <v/>
      </c>
      <c r="P29" s="9" t="str">
        <f t="shared" si="11"/>
        <v>BA</v>
      </c>
      <c r="Q29" s="9" t="str">
        <f t="array" ref="Q29">IF(D29&lt;&gt;"",IF(D29&lt;&gt;"GR",IF(AND(D29&gt;=40,H29&gt;=30),_xlfn.IFS(H29&gt;=$AD$11,"AA",H29&gt;=$AC$11,"BA",H29&gt;=$AB$11,"BB",H29&gt;=$AA$11,"CB",H29&gt;=$Z$11,"CC",H29&gt;=$Y$11,"DC",H29&gt;=50,"DD"),IF(H29&gt;=$W$9,"FD","FF")),P29),"")</f>
        <v>BA</v>
      </c>
      <c r="R29" s="9">
        <f t="shared" si="1"/>
        <v>27</v>
      </c>
    </row>
    <row r="30" spans="1:18" x14ac:dyDescent="0.25">
      <c r="A30" s="3">
        <v>29</v>
      </c>
      <c r="B30" s="3">
        <v>35</v>
      </c>
      <c r="C30" s="3">
        <v>84</v>
      </c>
      <c r="D30" s="3" t="s">
        <v>34</v>
      </c>
      <c r="E30" s="16">
        <f t="shared" si="0"/>
        <v>35</v>
      </c>
      <c r="F30" s="16">
        <f t="shared" si="0"/>
        <v>84</v>
      </c>
      <c r="G30" s="9">
        <f t="shared" si="2"/>
        <v>64.400000000000006</v>
      </c>
      <c r="H30" s="9">
        <f t="shared" si="3"/>
        <v>64.400000000000006</v>
      </c>
      <c r="I30" s="9">
        <f t="shared" si="4"/>
        <v>64.400000000000006</v>
      </c>
      <c r="J30" s="9">
        <f t="shared" si="5"/>
        <v>64.400000000000006</v>
      </c>
      <c r="K30" s="9" t="str">
        <f t="shared" si="6"/>
        <v/>
      </c>
      <c r="L30" s="9" t="str">
        <f t="shared" si="7"/>
        <v/>
      </c>
      <c r="M30" s="9" t="str">
        <f t="shared" si="8"/>
        <v/>
      </c>
      <c r="N30" s="9" t="str">
        <f t="shared" si="9"/>
        <v/>
      </c>
      <c r="O30" s="9" t="str">
        <f t="shared" si="10"/>
        <v/>
      </c>
      <c r="P30" s="9" t="str">
        <f t="shared" si="11"/>
        <v>BA</v>
      </c>
      <c r="Q30" s="9" t="str">
        <f t="array" ref="Q30">IF(D30&lt;&gt;"",IF(D30&lt;&gt;"GR",IF(AND(D30&gt;=40,H30&gt;=30),_xlfn.IFS(H30&gt;=$AD$11,"AA",H30&gt;=$AC$11,"BA",H30&gt;=$AB$11,"BB",H30&gt;=$AA$11,"CB",H30&gt;=$Z$11,"CC",H30&gt;=$Y$11,"DC",H30&gt;=50,"DD"),IF(H30&gt;=$W$9,"FD","FF")),P30),"")</f>
        <v>BA</v>
      </c>
      <c r="R30" s="9">
        <f t="shared" si="1"/>
        <v>29</v>
      </c>
    </row>
    <row r="31" spans="1:18" x14ac:dyDescent="0.25">
      <c r="A31" s="3">
        <v>30</v>
      </c>
      <c r="B31" s="3">
        <v>36</v>
      </c>
      <c r="C31" s="3">
        <v>83</v>
      </c>
      <c r="D31" s="3" t="s">
        <v>34</v>
      </c>
      <c r="E31" s="16">
        <f t="shared" si="0"/>
        <v>36</v>
      </c>
      <c r="F31" s="16">
        <f t="shared" si="0"/>
        <v>83</v>
      </c>
      <c r="G31" s="9">
        <f t="shared" si="2"/>
        <v>64.2</v>
      </c>
      <c r="H31" s="9">
        <f t="shared" si="3"/>
        <v>64.2</v>
      </c>
      <c r="I31" s="9">
        <f t="shared" si="4"/>
        <v>64.2</v>
      </c>
      <c r="J31" s="9">
        <f t="shared" si="5"/>
        <v>64.2</v>
      </c>
      <c r="K31" s="9" t="str">
        <f t="shared" si="6"/>
        <v/>
      </c>
      <c r="L31" s="9" t="str">
        <f t="shared" si="7"/>
        <v/>
      </c>
      <c r="M31" s="9" t="str">
        <f t="shared" si="8"/>
        <v/>
      </c>
      <c r="N31" s="9" t="str">
        <f t="shared" si="9"/>
        <v/>
      </c>
      <c r="O31" s="9" t="str">
        <f t="shared" si="10"/>
        <v/>
      </c>
      <c r="P31" s="9" t="str">
        <f t="shared" si="11"/>
        <v>BA</v>
      </c>
      <c r="Q31" s="9" t="str">
        <f t="array" ref="Q31">IF(D31&lt;&gt;"",IF(D31&lt;&gt;"GR",IF(AND(D31&gt;=40,H31&gt;=30),_xlfn.IFS(H31&gt;=$AD$11,"AA",H31&gt;=$AC$11,"BA",H31&gt;=$AB$11,"BB",H31&gt;=$AA$11,"CB",H31&gt;=$Z$11,"CC",H31&gt;=$Y$11,"DC",H31&gt;=50,"DD"),IF(H31&gt;=$W$9,"FD","FF")),P31),"")</f>
        <v>BA</v>
      </c>
      <c r="R31" s="9">
        <f t="shared" si="1"/>
        <v>30</v>
      </c>
    </row>
    <row r="32" spans="1:18" x14ac:dyDescent="0.25">
      <c r="A32" s="3">
        <v>31</v>
      </c>
      <c r="B32" s="3">
        <v>38</v>
      </c>
      <c r="C32" s="3">
        <v>81</v>
      </c>
      <c r="D32" s="3" t="s">
        <v>34</v>
      </c>
      <c r="E32" s="16">
        <f t="shared" si="0"/>
        <v>38</v>
      </c>
      <c r="F32" s="16">
        <f t="shared" si="0"/>
        <v>81</v>
      </c>
      <c r="G32" s="9">
        <f t="shared" si="2"/>
        <v>63.800000000000004</v>
      </c>
      <c r="H32" s="9">
        <f t="shared" si="3"/>
        <v>63.800000000000004</v>
      </c>
      <c r="I32" s="9">
        <f t="shared" si="4"/>
        <v>63.800000000000004</v>
      </c>
      <c r="J32" s="9">
        <f t="shared" si="5"/>
        <v>63.800000000000004</v>
      </c>
      <c r="K32" s="9" t="str">
        <f t="shared" si="6"/>
        <v/>
      </c>
      <c r="L32" s="9" t="str">
        <f t="shared" si="7"/>
        <v/>
      </c>
      <c r="M32" s="9" t="str">
        <f t="shared" si="8"/>
        <v/>
      </c>
      <c r="N32" s="9" t="str">
        <f t="shared" si="9"/>
        <v/>
      </c>
      <c r="O32" s="9" t="str">
        <f t="shared" si="10"/>
        <v/>
      </c>
      <c r="P32" s="9" t="str">
        <f t="shared" si="11"/>
        <v>BA</v>
      </c>
      <c r="Q32" s="9" t="str">
        <f t="array" ref="Q32">IF(D32&lt;&gt;"",IF(D32&lt;&gt;"GR",IF(AND(D32&gt;=40,H32&gt;=30),_xlfn.IFS(H32&gt;=$AD$11,"AA",H32&gt;=$AC$11,"BA",H32&gt;=$AB$11,"BB",H32&gt;=$AA$11,"CB",H32&gt;=$Z$11,"CC",H32&gt;=$Y$11,"DC",H32&gt;=50,"DD"),IF(H32&gt;=$W$9,"FD","FF")),P32),"")</f>
        <v>BA</v>
      </c>
      <c r="R32" s="9">
        <f t="shared" si="1"/>
        <v>31</v>
      </c>
    </row>
    <row r="33" spans="1:18" x14ac:dyDescent="0.25">
      <c r="A33" s="3">
        <v>32</v>
      </c>
      <c r="B33" s="3">
        <v>46</v>
      </c>
      <c r="C33" s="3">
        <v>75</v>
      </c>
      <c r="D33" s="3" t="s">
        <v>34</v>
      </c>
      <c r="E33" s="16">
        <f t="shared" si="0"/>
        <v>46</v>
      </c>
      <c r="F33" s="16">
        <f t="shared" si="0"/>
        <v>75</v>
      </c>
      <c r="G33" s="9">
        <f t="shared" si="2"/>
        <v>63.400000000000006</v>
      </c>
      <c r="H33" s="9">
        <f t="shared" si="3"/>
        <v>63.400000000000006</v>
      </c>
      <c r="I33" s="9">
        <f t="shared" si="4"/>
        <v>63.400000000000006</v>
      </c>
      <c r="J33" s="9">
        <f t="shared" si="5"/>
        <v>63.400000000000006</v>
      </c>
      <c r="K33" s="9" t="str">
        <f t="shared" si="6"/>
        <v/>
      </c>
      <c r="L33" s="9" t="str">
        <f t="shared" si="7"/>
        <v/>
      </c>
      <c r="M33" s="9" t="str">
        <f t="shared" si="8"/>
        <v/>
      </c>
      <c r="N33" s="9" t="str">
        <f t="shared" si="9"/>
        <v/>
      </c>
      <c r="O33" s="9" t="str">
        <f t="shared" si="10"/>
        <v/>
      </c>
      <c r="P33" s="9" t="str">
        <f t="shared" si="11"/>
        <v>BA</v>
      </c>
      <c r="Q33" s="9" t="str">
        <f t="array" ref="Q33">IF(D33&lt;&gt;"",IF(D33&lt;&gt;"GR",IF(AND(D33&gt;=40,H33&gt;=30),_xlfn.IFS(H33&gt;=$AD$11,"AA",H33&gt;=$AC$11,"BA",H33&gt;=$AB$11,"BB",H33&gt;=$AA$11,"CB",H33&gt;=$Z$11,"CC",H33&gt;=$Y$11,"DC",H33&gt;=50,"DD"),IF(H33&gt;=$W$9,"FD","FF")),P33),"")</f>
        <v>BA</v>
      </c>
      <c r="R33" s="9">
        <f t="shared" si="1"/>
        <v>32</v>
      </c>
    </row>
    <row r="34" spans="1:18" x14ac:dyDescent="0.25">
      <c r="A34" s="3">
        <v>33</v>
      </c>
      <c r="B34" s="3">
        <v>53</v>
      </c>
      <c r="C34" s="3">
        <v>70</v>
      </c>
      <c r="D34" s="3" t="s">
        <v>34</v>
      </c>
      <c r="E34" s="16">
        <f t="shared" si="0"/>
        <v>53</v>
      </c>
      <c r="F34" s="16">
        <f t="shared" si="0"/>
        <v>70</v>
      </c>
      <c r="G34" s="9">
        <f t="shared" si="2"/>
        <v>63.2</v>
      </c>
      <c r="H34" s="9">
        <f t="shared" si="3"/>
        <v>63.2</v>
      </c>
      <c r="I34" s="9">
        <f t="shared" si="4"/>
        <v>63.2</v>
      </c>
      <c r="J34" s="9">
        <f t="shared" si="5"/>
        <v>63.2</v>
      </c>
      <c r="K34" s="9">
        <f t="shared" si="6"/>
        <v>63.2</v>
      </c>
      <c r="L34" s="9" t="str">
        <f t="shared" si="7"/>
        <v/>
      </c>
      <c r="M34" s="9" t="str">
        <f t="shared" si="8"/>
        <v/>
      </c>
      <c r="N34" s="9" t="str">
        <f t="shared" si="9"/>
        <v/>
      </c>
      <c r="O34" s="9" t="str">
        <f t="shared" si="10"/>
        <v/>
      </c>
      <c r="P34" s="9" t="str">
        <f t="shared" si="11"/>
        <v>BB</v>
      </c>
      <c r="Q34" s="9" t="str">
        <f t="array" ref="Q34">IF(D34&lt;&gt;"",IF(D34&lt;&gt;"GR",IF(AND(D34&gt;=40,H34&gt;=30),_xlfn.IFS(H34&gt;=$AD$11,"AA",H34&gt;=$AC$11,"BA",H34&gt;=$AB$11,"BB",H34&gt;=$AA$11,"CB",H34&gt;=$Z$11,"CC",H34&gt;=$Y$11,"DC",H34&gt;=50,"DD"),IF(H34&gt;=$W$9,"FD","FF")),P34),"")</f>
        <v>BB</v>
      </c>
      <c r="R34" s="9">
        <f t="shared" si="1"/>
        <v>33</v>
      </c>
    </row>
    <row r="35" spans="1:18" x14ac:dyDescent="0.25">
      <c r="A35" s="3">
        <v>34</v>
      </c>
      <c r="B35" s="3">
        <v>63</v>
      </c>
      <c r="C35" s="3">
        <v>63</v>
      </c>
      <c r="D35" s="3" t="s">
        <v>34</v>
      </c>
      <c r="E35" s="16">
        <f t="shared" si="0"/>
        <v>63</v>
      </c>
      <c r="F35" s="16">
        <f t="shared" si="0"/>
        <v>63</v>
      </c>
      <c r="G35" s="9">
        <f t="shared" si="2"/>
        <v>63</v>
      </c>
      <c r="H35" s="9">
        <f t="shared" si="3"/>
        <v>63</v>
      </c>
      <c r="I35" s="9">
        <f t="shared" si="4"/>
        <v>63</v>
      </c>
      <c r="J35" s="9">
        <f t="shared" si="5"/>
        <v>63</v>
      </c>
      <c r="K35" s="9">
        <f t="shared" si="6"/>
        <v>63</v>
      </c>
      <c r="L35" s="9" t="str">
        <f t="shared" si="7"/>
        <v/>
      </c>
      <c r="M35" s="9" t="str">
        <f t="shared" si="8"/>
        <v/>
      </c>
      <c r="N35" s="9" t="str">
        <f t="shared" si="9"/>
        <v/>
      </c>
      <c r="O35" s="9" t="str">
        <f t="shared" si="10"/>
        <v/>
      </c>
      <c r="P35" s="9" t="str">
        <f t="shared" si="11"/>
        <v>BB</v>
      </c>
      <c r="Q35" s="9" t="str">
        <f t="array" ref="Q35">IF(D35&lt;&gt;"",IF(D35&lt;&gt;"GR",IF(AND(D35&gt;=40,H35&gt;=30),_xlfn.IFS(H35&gt;=$AD$11,"AA",H35&gt;=$AC$11,"BA",H35&gt;=$AB$11,"BB",H35&gt;=$AA$11,"CB",H35&gt;=$Z$11,"CC",H35&gt;=$Y$11,"DC",H35&gt;=50,"DD"),IF(H35&gt;=$W$9,"FD","FF")),P35),"")</f>
        <v>BB</v>
      </c>
      <c r="R35" s="9">
        <f t="shared" si="1"/>
        <v>34</v>
      </c>
    </row>
    <row r="36" spans="1:18" x14ac:dyDescent="0.25">
      <c r="A36" s="3">
        <v>35</v>
      </c>
      <c r="B36" s="3">
        <v>32</v>
      </c>
      <c r="C36" s="3">
        <v>82</v>
      </c>
      <c r="D36" s="3" t="s">
        <v>34</v>
      </c>
      <c r="E36" s="16">
        <f t="shared" si="0"/>
        <v>32</v>
      </c>
      <c r="F36" s="16">
        <f t="shared" si="0"/>
        <v>82</v>
      </c>
      <c r="G36" s="9">
        <f t="shared" si="2"/>
        <v>62</v>
      </c>
      <c r="H36" s="9">
        <f t="shared" si="3"/>
        <v>62</v>
      </c>
      <c r="I36" s="9">
        <f t="shared" si="4"/>
        <v>62</v>
      </c>
      <c r="J36" s="9">
        <f t="shared" si="5"/>
        <v>62</v>
      </c>
      <c r="K36" s="9">
        <f t="shared" si="6"/>
        <v>62</v>
      </c>
      <c r="L36" s="9" t="str">
        <f t="shared" si="7"/>
        <v/>
      </c>
      <c r="M36" s="9" t="str">
        <f t="shared" si="8"/>
        <v/>
      </c>
      <c r="N36" s="9" t="str">
        <f t="shared" si="9"/>
        <v/>
      </c>
      <c r="O36" s="9" t="str">
        <f t="shared" si="10"/>
        <v/>
      </c>
      <c r="P36" s="9" t="str">
        <f t="shared" si="11"/>
        <v>BB</v>
      </c>
      <c r="Q36" s="9" t="str">
        <f t="array" ref="Q36">IF(D36&lt;&gt;"",IF(D36&lt;&gt;"GR",IF(AND(D36&gt;=40,H36&gt;=30),_xlfn.IFS(H36&gt;=$AD$11,"AA",H36&gt;=$AC$11,"BA",H36&gt;=$AB$11,"BB",H36&gt;=$AA$11,"CB",H36&gt;=$Z$11,"CC",H36&gt;=$Y$11,"DC",H36&gt;=50,"DD"),IF(H36&gt;=$W$9,"FD","FF")),P36),"")</f>
        <v>BB</v>
      </c>
      <c r="R36" s="9">
        <f t="shared" si="1"/>
        <v>35</v>
      </c>
    </row>
    <row r="37" spans="1:18" x14ac:dyDescent="0.25">
      <c r="A37" s="3">
        <v>36</v>
      </c>
      <c r="B37" s="3">
        <v>33</v>
      </c>
      <c r="C37" s="3">
        <v>81</v>
      </c>
      <c r="D37" s="3" t="s">
        <v>34</v>
      </c>
      <c r="E37" s="16">
        <f t="shared" si="0"/>
        <v>33</v>
      </c>
      <c r="F37" s="16">
        <f t="shared" si="0"/>
        <v>81</v>
      </c>
      <c r="G37" s="9">
        <f t="shared" si="2"/>
        <v>61.800000000000004</v>
      </c>
      <c r="H37" s="9">
        <f t="shared" si="3"/>
        <v>61.800000000000004</v>
      </c>
      <c r="I37" s="9">
        <f t="shared" si="4"/>
        <v>61.800000000000004</v>
      </c>
      <c r="J37" s="9">
        <f t="shared" si="5"/>
        <v>61.800000000000004</v>
      </c>
      <c r="K37" s="9">
        <f t="shared" si="6"/>
        <v>61.800000000000004</v>
      </c>
      <c r="L37" s="9" t="str">
        <f t="shared" si="7"/>
        <v/>
      </c>
      <c r="M37" s="9" t="str">
        <f t="shared" si="8"/>
        <v/>
      </c>
      <c r="N37" s="9" t="str">
        <f t="shared" si="9"/>
        <v/>
      </c>
      <c r="O37" s="9" t="str">
        <f t="shared" si="10"/>
        <v/>
      </c>
      <c r="P37" s="9" t="str">
        <f t="shared" si="11"/>
        <v>BB</v>
      </c>
      <c r="Q37" s="9" t="str">
        <f t="array" ref="Q37">IF(D37&lt;&gt;"",IF(D37&lt;&gt;"GR",IF(AND(D37&gt;=40,H37&gt;=30),_xlfn.IFS(H37&gt;=$AD$11,"AA",H37&gt;=$AC$11,"BA",H37&gt;=$AB$11,"BB",H37&gt;=$AA$11,"CB",H37&gt;=$Z$11,"CC",H37&gt;=$Y$11,"DC",H37&gt;=50,"DD"),IF(H37&gt;=$W$9,"FD","FF")),P37),"")</f>
        <v>BB</v>
      </c>
      <c r="R37" s="9">
        <f t="shared" si="1"/>
        <v>36</v>
      </c>
    </row>
    <row r="38" spans="1:18" x14ac:dyDescent="0.25">
      <c r="A38" s="3">
        <v>37</v>
      </c>
      <c r="B38" s="3">
        <v>57</v>
      </c>
      <c r="C38" s="3">
        <v>65</v>
      </c>
      <c r="D38" s="3" t="s">
        <v>34</v>
      </c>
      <c r="E38" s="16">
        <f t="shared" si="0"/>
        <v>57</v>
      </c>
      <c r="F38" s="16">
        <f t="shared" si="0"/>
        <v>65</v>
      </c>
      <c r="G38" s="9">
        <f t="shared" si="2"/>
        <v>61.8</v>
      </c>
      <c r="H38" s="9">
        <f t="shared" si="3"/>
        <v>61.8</v>
      </c>
      <c r="I38" s="9">
        <f t="shared" si="4"/>
        <v>61.8</v>
      </c>
      <c r="J38" s="9">
        <f t="shared" si="5"/>
        <v>61.8</v>
      </c>
      <c r="K38" s="9">
        <f t="shared" si="6"/>
        <v>61.8</v>
      </c>
      <c r="L38" s="9" t="str">
        <f t="shared" si="7"/>
        <v/>
      </c>
      <c r="M38" s="9" t="str">
        <f t="shared" si="8"/>
        <v/>
      </c>
      <c r="N38" s="9" t="str">
        <f t="shared" si="9"/>
        <v/>
      </c>
      <c r="O38" s="9" t="str">
        <f t="shared" si="10"/>
        <v/>
      </c>
      <c r="P38" s="9" t="str">
        <f t="shared" si="11"/>
        <v>BB</v>
      </c>
      <c r="Q38" s="9" t="str">
        <f t="array" ref="Q38">IF(D38&lt;&gt;"",IF(D38&lt;&gt;"GR",IF(AND(D38&gt;=40,H38&gt;=30),_xlfn.IFS(H38&gt;=$AD$11,"AA",H38&gt;=$AC$11,"BA",H38&gt;=$AB$11,"BB",H38&gt;=$AA$11,"CB",H38&gt;=$Z$11,"CC",H38&gt;=$Y$11,"DC",H38&gt;=50,"DD"),IF(H38&gt;=$W$9,"FD","FF")),P38),"")</f>
        <v>BB</v>
      </c>
      <c r="R38" s="9">
        <f t="shared" si="1"/>
        <v>38</v>
      </c>
    </row>
    <row r="39" spans="1:18" x14ac:dyDescent="0.25">
      <c r="A39" s="3">
        <v>38</v>
      </c>
      <c r="B39" s="3">
        <v>33</v>
      </c>
      <c r="C39" s="3">
        <v>81</v>
      </c>
      <c r="D39" s="3" t="s">
        <v>34</v>
      </c>
      <c r="E39" s="16">
        <f t="shared" si="0"/>
        <v>33</v>
      </c>
      <c r="F39" s="16">
        <f t="shared" si="0"/>
        <v>81</v>
      </c>
      <c r="G39" s="9">
        <f t="shared" si="2"/>
        <v>61.800000000000004</v>
      </c>
      <c r="H39" s="9">
        <f t="shared" si="3"/>
        <v>61.800000000000004</v>
      </c>
      <c r="I39" s="9">
        <f t="shared" si="4"/>
        <v>61.800000000000004</v>
      </c>
      <c r="J39" s="9">
        <f t="shared" si="5"/>
        <v>61.800000000000004</v>
      </c>
      <c r="K39" s="9">
        <f t="shared" si="6"/>
        <v>61.800000000000004</v>
      </c>
      <c r="L39" s="9" t="str">
        <f t="shared" si="7"/>
        <v/>
      </c>
      <c r="M39" s="9" t="str">
        <f t="shared" si="8"/>
        <v/>
      </c>
      <c r="N39" s="9" t="str">
        <f t="shared" si="9"/>
        <v/>
      </c>
      <c r="O39" s="9" t="str">
        <f t="shared" si="10"/>
        <v/>
      </c>
      <c r="P39" s="9" t="str">
        <f t="shared" si="11"/>
        <v>BB</v>
      </c>
      <c r="Q39" s="9" t="str">
        <f t="array" ref="Q39">IF(D39&lt;&gt;"",IF(D39&lt;&gt;"GR",IF(AND(D39&gt;=40,H39&gt;=30),_xlfn.IFS(H39&gt;=$AD$11,"AA",H39&gt;=$AC$11,"BA",H39&gt;=$AB$11,"BB",H39&gt;=$AA$11,"CB",H39&gt;=$Z$11,"CC",H39&gt;=$Y$11,"DC",H39&gt;=50,"DD"),IF(H39&gt;=$W$9,"FD","FF")),P39),"")</f>
        <v>BB</v>
      </c>
      <c r="R39" s="9">
        <f t="shared" si="1"/>
        <v>36</v>
      </c>
    </row>
    <row r="40" spans="1:18" x14ac:dyDescent="0.25">
      <c r="A40" s="3">
        <v>39</v>
      </c>
      <c r="B40" s="3">
        <v>17</v>
      </c>
      <c r="C40" s="3">
        <v>91</v>
      </c>
      <c r="D40" s="3" t="s">
        <v>34</v>
      </c>
      <c r="E40" s="16">
        <f t="shared" si="0"/>
        <v>17</v>
      </c>
      <c r="F40" s="16">
        <f t="shared" si="0"/>
        <v>91</v>
      </c>
      <c r="G40" s="9">
        <f t="shared" si="2"/>
        <v>61.400000000000006</v>
      </c>
      <c r="H40" s="9">
        <f t="shared" si="3"/>
        <v>61.400000000000006</v>
      </c>
      <c r="I40" s="9">
        <f t="shared" si="4"/>
        <v>61.400000000000006</v>
      </c>
      <c r="J40" s="9">
        <f t="shared" si="5"/>
        <v>61.400000000000006</v>
      </c>
      <c r="K40" s="9">
        <f t="shared" si="6"/>
        <v>61.400000000000006</v>
      </c>
      <c r="L40" s="9" t="str">
        <f t="shared" si="7"/>
        <v/>
      </c>
      <c r="M40" s="9" t="str">
        <f t="shared" si="8"/>
        <v/>
      </c>
      <c r="N40" s="9" t="str">
        <f t="shared" si="9"/>
        <v/>
      </c>
      <c r="O40" s="9" t="str">
        <f t="shared" si="10"/>
        <v/>
      </c>
      <c r="P40" s="9" t="str">
        <f t="shared" si="11"/>
        <v>BB</v>
      </c>
      <c r="Q40" s="9" t="str">
        <f t="array" ref="Q40">IF(D40&lt;&gt;"",IF(D40&lt;&gt;"GR",IF(AND(D40&gt;=40,H40&gt;=30),_xlfn.IFS(H40&gt;=$AD$11,"AA",H40&gt;=$AC$11,"BA",H40&gt;=$AB$11,"BB",H40&gt;=$AA$11,"CB",H40&gt;=$Z$11,"CC",H40&gt;=$Y$11,"DC",H40&gt;=50,"DD"),IF(H40&gt;=$W$9,"FD","FF")),P40),"")</f>
        <v>BB</v>
      </c>
      <c r="R40" s="9">
        <f t="shared" si="1"/>
        <v>39</v>
      </c>
    </row>
    <row r="41" spans="1:18" x14ac:dyDescent="0.25">
      <c r="A41" s="3">
        <v>40</v>
      </c>
      <c r="B41" s="3">
        <v>30</v>
      </c>
      <c r="C41" s="3">
        <v>82</v>
      </c>
      <c r="D41" s="3" t="s">
        <v>34</v>
      </c>
      <c r="E41" s="16">
        <f t="shared" si="0"/>
        <v>30</v>
      </c>
      <c r="F41" s="16">
        <f t="shared" si="0"/>
        <v>82</v>
      </c>
      <c r="G41" s="9">
        <f t="shared" si="2"/>
        <v>61.199999999999996</v>
      </c>
      <c r="H41" s="9">
        <f t="shared" si="3"/>
        <v>61.199999999999996</v>
      </c>
      <c r="I41" s="9">
        <f t="shared" si="4"/>
        <v>61.199999999999996</v>
      </c>
      <c r="J41" s="9">
        <f t="shared" si="5"/>
        <v>61.199999999999996</v>
      </c>
      <c r="K41" s="9">
        <f t="shared" si="6"/>
        <v>61.199999999999996</v>
      </c>
      <c r="L41" s="9" t="str">
        <f t="shared" si="7"/>
        <v/>
      </c>
      <c r="M41" s="9" t="str">
        <f t="shared" si="8"/>
        <v/>
      </c>
      <c r="N41" s="9" t="str">
        <f t="shared" si="9"/>
        <v/>
      </c>
      <c r="O41" s="9" t="str">
        <f t="shared" si="10"/>
        <v/>
      </c>
      <c r="P41" s="9" t="str">
        <f t="shared" si="11"/>
        <v>BB</v>
      </c>
      <c r="Q41" s="9" t="str">
        <f t="array" ref="Q41">IF(D41&lt;&gt;"",IF(D41&lt;&gt;"GR",IF(AND(D41&gt;=40,H41&gt;=30),_xlfn.IFS(H41&gt;=$AD$11,"AA",H41&gt;=$AC$11,"BA",H41&gt;=$AB$11,"BB",H41&gt;=$AA$11,"CB",H41&gt;=$Z$11,"CC",H41&gt;=$Y$11,"DC",H41&gt;=50,"DD"),IF(H41&gt;=$W$9,"FD","FF")),P41),"")</f>
        <v>BB</v>
      </c>
      <c r="R41" s="9">
        <f t="shared" si="1"/>
        <v>40</v>
      </c>
    </row>
    <row r="42" spans="1:18" x14ac:dyDescent="0.25">
      <c r="A42" s="3">
        <v>41</v>
      </c>
      <c r="B42" s="3">
        <v>55</v>
      </c>
      <c r="C42" s="3">
        <v>65</v>
      </c>
      <c r="D42" s="3" t="s">
        <v>34</v>
      </c>
      <c r="E42" s="16">
        <f t="shared" si="0"/>
        <v>55</v>
      </c>
      <c r="F42" s="16">
        <f t="shared" si="0"/>
        <v>65</v>
      </c>
      <c r="G42" s="9">
        <f t="shared" si="2"/>
        <v>61</v>
      </c>
      <c r="H42" s="9">
        <f t="shared" si="3"/>
        <v>61</v>
      </c>
      <c r="I42" s="9">
        <f t="shared" si="4"/>
        <v>61</v>
      </c>
      <c r="J42" s="9">
        <f t="shared" si="5"/>
        <v>61</v>
      </c>
      <c r="K42" s="9">
        <f t="shared" si="6"/>
        <v>61</v>
      </c>
      <c r="L42" s="9" t="str">
        <f t="shared" si="7"/>
        <v/>
      </c>
      <c r="M42" s="9" t="str">
        <f t="shared" si="8"/>
        <v/>
      </c>
      <c r="N42" s="9" t="str">
        <f t="shared" si="9"/>
        <v/>
      </c>
      <c r="O42" s="9" t="str">
        <f t="shared" si="10"/>
        <v/>
      </c>
      <c r="P42" s="9" t="str">
        <f t="shared" si="11"/>
        <v>BB</v>
      </c>
      <c r="Q42" s="9" t="str">
        <f t="array" ref="Q42">IF(D42&lt;&gt;"",IF(D42&lt;&gt;"GR",IF(AND(D42&gt;=40,H42&gt;=30),_xlfn.IFS(H42&gt;=$AD$11,"AA",H42&gt;=$AC$11,"BA",H42&gt;=$AB$11,"BB",H42&gt;=$AA$11,"CB",H42&gt;=$Z$11,"CC",H42&gt;=$Y$11,"DC",H42&gt;=50,"DD"),IF(H42&gt;=$W$9,"FD","FF")),P42),"")</f>
        <v>BB</v>
      </c>
      <c r="R42" s="9">
        <f t="shared" si="1"/>
        <v>41</v>
      </c>
    </row>
    <row r="43" spans="1:18" x14ac:dyDescent="0.25">
      <c r="A43" s="3">
        <v>42</v>
      </c>
      <c r="B43" s="3">
        <v>31</v>
      </c>
      <c r="C43" s="3">
        <v>81</v>
      </c>
      <c r="D43" s="3" t="s">
        <v>34</v>
      </c>
      <c r="E43" s="16">
        <f t="shared" si="0"/>
        <v>31</v>
      </c>
      <c r="F43" s="16">
        <f t="shared" si="0"/>
        <v>81</v>
      </c>
      <c r="G43" s="9">
        <f t="shared" si="2"/>
        <v>61</v>
      </c>
      <c r="H43" s="9">
        <f t="shared" si="3"/>
        <v>61</v>
      </c>
      <c r="I43" s="9">
        <f t="shared" si="4"/>
        <v>61</v>
      </c>
      <c r="J43" s="9">
        <f t="shared" si="5"/>
        <v>61</v>
      </c>
      <c r="K43" s="9">
        <f t="shared" si="6"/>
        <v>61</v>
      </c>
      <c r="L43" s="9" t="str">
        <f t="shared" si="7"/>
        <v/>
      </c>
      <c r="M43" s="9" t="str">
        <f t="shared" si="8"/>
        <v/>
      </c>
      <c r="N43" s="9" t="str">
        <f t="shared" si="9"/>
        <v/>
      </c>
      <c r="O43" s="9" t="str">
        <f t="shared" si="10"/>
        <v/>
      </c>
      <c r="P43" s="9" t="str">
        <f t="shared" si="11"/>
        <v>BB</v>
      </c>
      <c r="Q43" s="9" t="str">
        <f t="array" ref="Q43">IF(D43&lt;&gt;"",IF(D43&lt;&gt;"GR",IF(AND(D43&gt;=40,H43&gt;=30),_xlfn.IFS(H43&gt;=$AD$11,"AA",H43&gt;=$AC$11,"BA",H43&gt;=$AB$11,"BB",H43&gt;=$AA$11,"CB",H43&gt;=$Z$11,"CC",H43&gt;=$Y$11,"DC",H43&gt;=50,"DD"),IF(H43&gt;=$W$9,"FD","FF")),P43),"")</f>
        <v>BB</v>
      </c>
      <c r="R43" s="9">
        <f t="shared" si="1"/>
        <v>41</v>
      </c>
    </row>
    <row r="44" spans="1:18" x14ac:dyDescent="0.25">
      <c r="A44" s="3">
        <v>43</v>
      </c>
      <c r="B44" s="3">
        <v>53</v>
      </c>
      <c r="C44" s="3">
        <v>66</v>
      </c>
      <c r="D44" s="3" t="s">
        <v>34</v>
      </c>
      <c r="E44" s="16">
        <f t="shared" si="0"/>
        <v>53</v>
      </c>
      <c r="F44" s="16">
        <f t="shared" si="0"/>
        <v>66</v>
      </c>
      <c r="G44" s="9">
        <f t="shared" si="2"/>
        <v>60.800000000000004</v>
      </c>
      <c r="H44" s="9">
        <f t="shared" si="3"/>
        <v>60.800000000000004</v>
      </c>
      <c r="I44" s="9">
        <f t="shared" si="4"/>
        <v>60.800000000000004</v>
      </c>
      <c r="J44" s="9">
        <f t="shared" si="5"/>
        <v>60.800000000000004</v>
      </c>
      <c r="K44" s="9">
        <f t="shared" si="6"/>
        <v>60.800000000000004</v>
      </c>
      <c r="L44" s="9" t="str">
        <f t="shared" si="7"/>
        <v/>
      </c>
      <c r="M44" s="9" t="str">
        <f t="shared" si="8"/>
        <v/>
      </c>
      <c r="N44" s="9" t="str">
        <f t="shared" si="9"/>
        <v/>
      </c>
      <c r="O44" s="9" t="str">
        <f t="shared" si="10"/>
        <v/>
      </c>
      <c r="P44" s="9" t="str">
        <f t="shared" si="11"/>
        <v>BB</v>
      </c>
      <c r="Q44" s="9" t="str">
        <f t="array" ref="Q44">IF(D44&lt;&gt;"",IF(D44&lt;&gt;"GR",IF(AND(D44&gt;=40,H44&gt;=30),_xlfn.IFS(H44&gt;=$AD$11,"AA",H44&gt;=$AC$11,"BA",H44&gt;=$AB$11,"BB",H44&gt;=$AA$11,"CB",H44&gt;=$Z$11,"CC",H44&gt;=$Y$11,"DC",H44&gt;=50,"DD"),IF(H44&gt;=$W$9,"FD","FF")),P44),"")</f>
        <v>BB</v>
      </c>
      <c r="R44" s="9">
        <f t="shared" si="1"/>
        <v>43</v>
      </c>
    </row>
    <row r="45" spans="1:18" x14ac:dyDescent="0.25">
      <c r="A45" s="3">
        <v>44</v>
      </c>
      <c r="B45" s="3">
        <v>67</v>
      </c>
      <c r="C45" s="3">
        <v>56</v>
      </c>
      <c r="D45" s="3" t="s">
        <v>34</v>
      </c>
      <c r="E45" s="16">
        <f t="shared" si="0"/>
        <v>67</v>
      </c>
      <c r="F45" s="16">
        <f t="shared" si="0"/>
        <v>56</v>
      </c>
      <c r="G45" s="9">
        <f t="shared" si="2"/>
        <v>60.400000000000006</v>
      </c>
      <c r="H45" s="9">
        <f t="shared" si="3"/>
        <v>60.400000000000006</v>
      </c>
      <c r="I45" s="9">
        <f t="shared" si="4"/>
        <v>60.400000000000006</v>
      </c>
      <c r="J45" s="9">
        <f t="shared" si="5"/>
        <v>60.400000000000006</v>
      </c>
      <c r="K45" s="9">
        <f t="shared" si="6"/>
        <v>60.400000000000006</v>
      </c>
      <c r="L45" s="9" t="str">
        <f t="shared" si="7"/>
        <v/>
      </c>
      <c r="M45" s="9" t="str">
        <f t="shared" si="8"/>
        <v/>
      </c>
      <c r="N45" s="9" t="str">
        <f t="shared" si="9"/>
        <v/>
      </c>
      <c r="O45" s="9" t="str">
        <f t="shared" si="10"/>
        <v/>
      </c>
      <c r="P45" s="9" t="str">
        <f t="shared" si="11"/>
        <v>BB</v>
      </c>
      <c r="Q45" s="9" t="str">
        <f t="array" ref="Q45">IF(D45&lt;&gt;"",IF(D45&lt;&gt;"GR",IF(AND(D45&gt;=40,H45&gt;=30),_xlfn.IFS(H45&gt;=$AD$11,"AA",H45&gt;=$AC$11,"BA",H45&gt;=$AB$11,"BB",H45&gt;=$AA$11,"CB",H45&gt;=$Z$11,"CC",H45&gt;=$Y$11,"DC",H45&gt;=50,"DD"),IF(H45&gt;=$W$9,"FD","FF")),P45),"")</f>
        <v>BB</v>
      </c>
      <c r="R45" s="9">
        <f t="shared" si="1"/>
        <v>44</v>
      </c>
    </row>
    <row r="46" spans="1:18" x14ac:dyDescent="0.25">
      <c r="A46" s="3">
        <v>45</v>
      </c>
      <c r="B46" s="3">
        <v>53</v>
      </c>
      <c r="C46" s="3">
        <v>65</v>
      </c>
      <c r="D46" s="3" t="s">
        <v>34</v>
      </c>
      <c r="E46" s="16">
        <f t="shared" si="0"/>
        <v>53</v>
      </c>
      <c r="F46" s="16">
        <f t="shared" si="0"/>
        <v>65</v>
      </c>
      <c r="G46" s="9">
        <f t="shared" si="2"/>
        <v>60.2</v>
      </c>
      <c r="H46" s="9">
        <f t="shared" si="3"/>
        <v>60.2</v>
      </c>
      <c r="I46" s="9">
        <f t="shared" si="4"/>
        <v>60.2</v>
      </c>
      <c r="J46" s="9">
        <f t="shared" si="5"/>
        <v>60.2</v>
      </c>
      <c r="K46" s="9">
        <f t="shared" si="6"/>
        <v>60.2</v>
      </c>
      <c r="L46" s="9" t="str">
        <f t="shared" si="7"/>
        <v/>
      </c>
      <c r="M46" s="9" t="str">
        <f t="shared" si="8"/>
        <v/>
      </c>
      <c r="N46" s="9" t="str">
        <f t="shared" si="9"/>
        <v/>
      </c>
      <c r="O46" s="9" t="str">
        <f t="shared" si="10"/>
        <v/>
      </c>
      <c r="P46" s="9" t="str">
        <f t="shared" si="11"/>
        <v>BB</v>
      </c>
      <c r="Q46" s="9" t="str">
        <f t="array" ref="Q46">IF(D46&lt;&gt;"",IF(D46&lt;&gt;"GR",IF(AND(D46&gt;=40,H46&gt;=30),_xlfn.IFS(H46&gt;=$AD$11,"AA",H46&gt;=$AC$11,"BA",H46&gt;=$AB$11,"BB",H46&gt;=$AA$11,"CB",H46&gt;=$Z$11,"CC",H46&gt;=$Y$11,"DC",H46&gt;=50,"DD"),IF(H46&gt;=$W$9,"FD","FF")),P46),"")</f>
        <v>BB</v>
      </c>
      <c r="R46" s="9">
        <f t="shared" si="1"/>
        <v>45</v>
      </c>
    </row>
    <row r="47" spans="1:18" x14ac:dyDescent="0.25">
      <c r="A47" s="3">
        <v>46</v>
      </c>
      <c r="B47" s="3">
        <v>47</v>
      </c>
      <c r="C47" s="3">
        <v>69</v>
      </c>
      <c r="D47" s="3" t="s">
        <v>34</v>
      </c>
      <c r="E47" s="16">
        <f t="shared" si="0"/>
        <v>47</v>
      </c>
      <c r="F47" s="16">
        <f t="shared" si="0"/>
        <v>69</v>
      </c>
      <c r="G47" s="9">
        <f t="shared" si="2"/>
        <v>60.2</v>
      </c>
      <c r="H47" s="9">
        <f t="shared" si="3"/>
        <v>60.2</v>
      </c>
      <c r="I47" s="9">
        <f t="shared" si="4"/>
        <v>60.2</v>
      </c>
      <c r="J47" s="9">
        <f t="shared" si="5"/>
        <v>60.2</v>
      </c>
      <c r="K47" s="9">
        <f t="shared" si="6"/>
        <v>60.2</v>
      </c>
      <c r="L47" s="9" t="str">
        <f t="shared" si="7"/>
        <v/>
      </c>
      <c r="M47" s="9" t="str">
        <f t="shared" si="8"/>
        <v/>
      </c>
      <c r="N47" s="9" t="str">
        <f t="shared" si="9"/>
        <v/>
      </c>
      <c r="O47" s="9" t="str">
        <f t="shared" si="10"/>
        <v/>
      </c>
      <c r="P47" s="9" t="str">
        <f t="shared" si="11"/>
        <v>BB</v>
      </c>
      <c r="Q47" s="9" t="str">
        <f t="array" ref="Q47">IF(D47&lt;&gt;"",IF(D47&lt;&gt;"GR",IF(AND(D47&gt;=40,H47&gt;=30),_xlfn.IFS(H47&gt;=$AD$11,"AA",H47&gt;=$AC$11,"BA",H47&gt;=$AB$11,"BB",H47&gt;=$AA$11,"CB",H47&gt;=$Z$11,"CC",H47&gt;=$Y$11,"DC",H47&gt;=50,"DD"),IF(H47&gt;=$W$9,"FD","FF")),P47),"")</f>
        <v>BB</v>
      </c>
      <c r="R47" s="9">
        <f t="shared" si="1"/>
        <v>45</v>
      </c>
    </row>
    <row r="48" spans="1:18" x14ac:dyDescent="0.25">
      <c r="A48" s="3">
        <v>47</v>
      </c>
      <c r="B48" s="3">
        <v>48</v>
      </c>
      <c r="C48" s="3">
        <v>68</v>
      </c>
      <c r="D48" s="3" t="s">
        <v>34</v>
      </c>
      <c r="E48" s="16">
        <f t="shared" si="0"/>
        <v>48</v>
      </c>
      <c r="F48" s="16">
        <f t="shared" si="0"/>
        <v>68</v>
      </c>
      <c r="G48" s="9">
        <f t="shared" si="2"/>
        <v>60</v>
      </c>
      <c r="H48" s="9">
        <f t="shared" si="3"/>
        <v>60</v>
      </c>
      <c r="I48" s="9">
        <f t="shared" si="4"/>
        <v>60</v>
      </c>
      <c r="J48" s="9">
        <f t="shared" si="5"/>
        <v>60</v>
      </c>
      <c r="K48" s="9">
        <f t="shared" si="6"/>
        <v>60</v>
      </c>
      <c r="L48" s="9" t="str">
        <f t="shared" si="7"/>
        <v/>
      </c>
      <c r="M48" s="9" t="str">
        <f t="shared" si="8"/>
        <v/>
      </c>
      <c r="N48" s="9" t="str">
        <f t="shared" si="9"/>
        <v/>
      </c>
      <c r="O48" s="9" t="str">
        <f t="shared" si="10"/>
        <v/>
      </c>
      <c r="P48" s="9" t="str">
        <f t="shared" si="11"/>
        <v>BB</v>
      </c>
      <c r="Q48" s="9" t="str">
        <f t="array" ref="Q48">IF(D48&lt;&gt;"",IF(D48&lt;&gt;"GR",IF(AND(D48&gt;=40,H48&gt;=30),_xlfn.IFS(H48&gt;=$AD$11,"AA",H48&gt;=$AC$11,"BA",H48&gt;=$AB$11,"BB",H48&gt;=$AA$11,"CB",H48&gt;=$Z$11,"CC",H48&gt;=$Y$11,"DC",H48&gt;=50,"DD"),IF(H48&gt;=$W$9,"FD","FF")),P48),"")</f>
        <v>BB</v>
      </c>
      <c r="R48" s="9">
        <f t="shared" si="1"/>
        <v>47</v>
      </c>
    </row>
    <row r="49" spans="1:18" x14ac:dyDescent="0.25">
      <c r="A49" s="3">
        <v>48</v>
      </c>
      <c r="B49" s="3">
        <v>40</v>
      </c>
      <c r="C49" s="3">
        <v>72</v>
      </c>
      <c r="D49" s="3" t="s">
        <v>34</v>
      </c>
      <c r="E49" s="16">
        <f t="shared" si="0"/>
        <v>40</v>
      </c>
      <c r="F49" s="16">
        <f t="shared" si="0"/>
        <v>72</v>
      </c>
      <c r="G49" s="9">
        <f t="shared" si="2"/>
        <v>59.199999999999996</v>
      </c>
      <c r="H49" s="9">
        <f t="shared" si="3"/>
        <v>59.199999999999996</v>
      </c>
      <c r="I49" s="9">
        <f t="shared" si="4"/>
        <v>59.199999999999996</v>
      </c>
      <c r="J49" s="9">
        <f t="shared" si="5"/>
        <v>59.199999999999996</v>
      </c>
      <c r="K49" s="9">
        <f t="shared" si="6"/>
        <v>59.199999999999996</v>
      </c>
      <c r="L49" s="9" t="str">
        <f t="shared" si="7"/>
        <v/>
      </c>
      <c r="M49" s="9" t="str">
        <f t="shared" si="8"/>
        <v/>
      </c>
      <c r="N49" s="9" t="str">
        <f t="shared" si="9"/>
        <v/>
      </c>
      <c r="O49" s="9" t="str">
        <f t="shared" si="10"/>
        <v/>
      </c>
      <c r="P49" s="9" t="str">
        <f t="shared" si="11"/>
        <v>BB</v>
      </c>
      <c r="Q49" s="9" t="str">
        <f t="array" ref="Q49">IF(D49&lt;&gt;"",IF(D49&lt;&gt;"GR",IF(AND(D49&gt;=40,H49&gt;=30),_xlfn.IFS(H49&gt;=$AD$11,"AA",H49&gt;=$AC$11,"BA",H49&gt;=$AB$11,"BB",H49&gt;=$AA$11,"CB",H49&gt;=$Z$11,"CC",H49&gt;=$Y$11,"DC",H49&gt;=50,"DD"),IF(H49&gt;=$W$9,"FD","FF")),P49),"")</f>
        <v>BB</v>
      </c>
      <c r="R49" s="9">
        <f t="shared" si="1"/>
        <v>48</v>
      </c>
    </row>
    <row r="50" spans="1:18" x14ac:dyDescent="0.25">
      <c r="A50" s="3">
        <v>49</v>
      </c>
      <c r="B50" s="3">
        <v>45</v>
      </c>
      <c r="C50" s="3">
        <v>68</v>
      </c>
      <c r="D50" s="3" t="s">
        <v>34</v>
      </c>
      <c r="E50" s="16">
        <f t="shared" si="0"/>
        <v>45</v>
      </c>
      <c r="F50" s="16">
        <f t="shared" si="0"/>
        <v>68</v>
      </c>
      <c r="G50" s="9">
        <f t="shared" si="2"/>
        <v>58.8</v>
      </c>
      <c r="H50" s="9">
        <f t="shared" si="3"/>
        <v>58.8</v>
      </c>
      <c r="I50" s="9">
        <f t="shared" si="4"/>
        <v>58.8</v>
      </c>
      <c r="J50" s="9">
        <f t="shared" si="5"/>
        <v>58.8</v>
      </c>
      <c r="K50" s="9">
        <f t="shared" si="6"/>
        <v>58.8</v>
      </c>
      <c r="L50" s="9" t="str">
        <f t="shared" si="7"/>
        <v/>
      </c>
      <c r="M50" s="9" t="str">
        <f t="shared" si="8"/>
        <v/>
      </c>
      <c r="N50" s="9" t="str">
        <f t="shared" si="9"/>
        <v/>
      </c>
      <c r="O50" s="9" t="str">
        <f t="shared" si="10"/>
        <v/>
      </c>
      <c r="P50" s="9" t="str">
        <f t="shared" si="11"/>
        <v>BB</v>
      </c>
      <c r="Q50" s="9" t="str">
        <f t="array" ref="Q50">IF(D50&lt;&gt;"",IF(D50&lt;&gt;"GR",IF(AND(D50&gt;=40,H50&gt;=30),_xlfn.IFS(H50&gt;=$AD$11,"AA",H50&gt;=$AC$11,"BA",H50&gt;=$AB$11,"BB",H50&gt;=$AA$11,"CB",H50&gt;=$Z$11,"CC",H50&gt;=$Y$11,"DC",H50&gt;=50,"DD"),IF(H50&gt;=$W$9,"FD","FF")),P50),"")</f>
        <v>BB</v>
      </c>
      <c r="R50" s="9">
        <f t="shared" si="1"/>
        <v>49</v>
      </c>
    </row>
    <row r="51" spans="1:18" x14ac:dyDescent="0.25">
      <c r="A51" s="3">
        <v>50</v>
      </c>
      <c r="B51" s="3">
        <v>33</v>
      </c>
      <c r="C51" s="3">
        <v>75</v>
      </c>
      <c r="D51" s="3" t="s">
        <v>34</v>
      </c>
      <c r="E51" s="16">
        <f t="shared" si="0"/>
        <v>33</v>
      </c>
      <c r="F51" s="16">
        <f t="shared" si="0"/>
        <v>75</v>
      </c>
      <c r="G51" s="9">
        <f t="shared" si="2"/>
        <v>58.2</v>
      </c>
      <c r="H51" s="9">
        <f t="shared" si="3"/>
        <v>58.2</v>
      </c>
      <c r="I51" s="9">
        <f t="shared" si="4"/>
        <v>58.2</v>
      </c>
      <c r="J51" s="9">
        <f t="shared" si="5"/>
        <v>58.2</v>
      </c>
      <c r="K51" s="9">
        <f t="shared" si="6"/>
        <v>58.2</v>
      </c>
      <c r="L51" s="9" t="str">
        <f t="shared" si="7"/>
        <v/>
      </c>
      <c r="M51" s="9" t="str">
        <f t="shared" si="8"/>
        <v/>
      </c>
      <c r="N51" s="9" t="str">
        <f t="shared" si="9"/>
        <v/>
      </c>
      <c r="O51" s="9" t="str">
        <f t="shared" si="10"/>
        <v/>
      </c>
      <c r="P51" s="9" t="str">
        <f t="shared" si="11"/>
        <v>BB</v>
      </c>
      <c r="Q51" s="9" t="str">
        <f t="array" ref="Q51">IF(D51&lt;&gt;"",IF(D51&lt;&gt;"GR",IF(AND(D51&gt;=40,H51&gt;=30),_xlfn.IFS(H51&gt;=$AD$11,"AA",H51&gt;=$AC$11,"BA",H51&gt;=$AB$11,"BB",H51&gt;=$AA$11,"CB",H51&gt;=$Z$11,"CC",H51&gt;=$Y$11,"DC",H51&gt;=50,"DD"),IF(H51&gt;=$W$9,"FD","FF")),P51),"")</f>
        <v>BB</v>
      </c>
      <c r="R51" s="9">
        <f t="shared" si="1"/>
        <v>50</v>
      </c>
    </row>
    <row r="52" spans="1:18" x14ac:dyDescent="0.25">
      <c r="A52" s="3">
        <v>51</v>
      </c>
      <c r="B52" s="3">
        <v>39</v>
      </c>
      <c r="C52" s="3">
        <v>71</v>
      </c>
      <c r="D52" s="3" t="s">
        <v>34</v>
      </c>
      <c r="E52" s="16">
        <f t="shared" si="0"/>
        <v>39</v>
      </c>
      <c r="F52" s="16">
        <f t="shared" si="0"/>
        <v>71</v>
      </c>
      <c r="G52" s="9">
        <f t="shared" si="2"/>
        <v>58.2</v>
      </c>
      <c r="H52" s="9">
        <f t="shared" si="3"/>
        <v>58.2</v>
      </c>
      <c r="I52" s="9">
        <f t="shared" si="4"/>
        <v>58.2</v>
      </c>
      <c r="J52" s="9">
        <f t="shared" si="5"/>
        <v>58.2</v>
      </c>
      <c r="K52" s="9">
        <f t="shared" si="6"/>
        <v>58.2</v>
      </c>
      <c r="L52" s="9" t="str">
        <f t="shared" si="7"/>
        <v/>
      </c>
      <c r="M52" s="9" t="str">
        <f t="shared" si="8"/>
        <v/>
      </c>
      <c r="N52" s="9" t="str">
        <f t="shared" si="9"/>
        <v/>
      </c>
      <c r="O52" s="9" t="str">
        <f t="shared" si="10"/>
        <v/>
      </c>
      <c r="P52" s="9" t="str">
        <f t="shared" si="11"/>
        <v>BB</v>
      </c>
      <c r="Q52" s="9" t="str">
        <f t="array" ref="Q52">IF(D52&lt;&gt;"",IF(D52&lt;&gt;"GR",IF(AND(D52&gt;=40,H52&gt;=30),_xlfn.IFS(H52&gt;=$AD$11,"AA",H52&gt;=$AC$11,"BA",H52&gt;=$AB$11,"BB",H52&gt;=$AA$11,"CB",H52&gt;=$Z$11,"CC",H52&gt;=$Y$11,"DC",H52&gt;=50,"DD"),IF(H52&gt;=$W$9,"FD","FF")),P52),"")</f>
        <v>BB</v>
      </c>
      <c r="R52" s="9">
        <f t="shared" si="1"/>
        <v>50</v>
      </c>
    </row>
    <row r="53" spans="1:18" x14ac:dyDescent="0.25">
      <c r="A53" s="3">
        <v>52</v>
      </c>
      <c r="B53" s="3">
        <v>26</v>
      </c>
      <c r="C53" s="3">
        <v>79</v>
      </c>
      <c r="D53" s="3" t="s">
        <v>34</v>
      </c>
      <c r="E53" s="16">
        <f t="shared" si="0"/>
        <v>26</v>
      </c>
      <c r="F53" s="16">
        <f t="shared" si="0"/>
        <v>79</v>
      </c>
      <c r="G53" s="9">
        <f t="shared" si="2"/>
        <v>57.8</v>
      </c>
      <c r="H53" s="9">
        <f t="shared" si="3"/>
        <v>57.8</v>
      </c>
      <c r="I53" s="9">
        <f t="shared" si="4"/>
        <v>57.8</v>
      </c>
      <c r="J53" s="9">
        <f t="shared" si="5"/>
        <v>57.8</v>
      </c>
      <c r="K53" s="9">
        <f t="shared" si="6"/>
        <v>57.8</v>
      </c>
      <c r="L53" s="9" t="str">
        <f t="shared" si="7"/>
        <v/>
      </c>
      <c r="M53" s="9" t="str">
        <f t="shared" si="8"/>
        <v/>
      </c>
      <c r="N53" s="9" t="str">
        <f t="shared" si="9"/>
        <v/>
      </c>
      <c r="O53" s="9" t="str">
        <f t="shared" si="10"/>
        <v/>
      </c>
      <c r="P53" s="9" t="str">
        <f t="shared" si="11"/>
        <v>BB</v>
      </c>
      <c r="Q53" s="9" t="str">
        <f t="array" ref="Q53">IF(D53&lt;&gt;"",IF(D53&lt;&gt;"GR",IF(AND(D53&gt;=40,H53&gt;=30),_xlfn.IFS(H53&gt;=$AD$11,"AA",H53&gt;=$AC$11,"BA",H53&gt;=$AB$11,"BB",H53&gt;=$AA$11,"CB",H53&gt;=$Z$11,"CC",H53&gt;=$Y$11,"DC",H53&gt;=50,"DD"),IF(H53&gt;=$W$9,"FD","FF")),P53),"")</f>
        <v>BB</v>
      </c>
      <c r="R53" s="9">
        <f t="shared" si="1"/>
        <v>52</v>
      </c>
    </row>
    <row r="54" spans="1:18" x14ac:dyDescent="0.25">
      <c r="A54" s="3">
        <v>53</v>
      </c>
      <c r="B54" s="3">
        <v>42</v>
      </c>
      <c r="C54" s="3">
        <v>68</v>
      </c>
      <c r="D54" s="3" t="s">
        <v>34</v>
      </c>
      <c r="E54" s="16">
        <f t="shared" si="0"/>
        <v>42</v>
      </c>
      <c r="F54" s="16">
        <f t="shared" si="0"/>
        <v>68</v>
      </c>
      <c r="G54" s="9">
        <f t="shared" si="2"/>
        <v>57.599999999999994</v>
      </c>
      <c r="H54" s="9">
        <f t="shared" si="3"/>
        <v>57.599999999999994</v>
      </c>
      <c r="I54" s="9">
        <f t="shared" si="4"/>
        <v>57.599999999999994</v>
      </c>
      <c r="J54" s="9">
        <f t="shared" si="5"/>
        <v>57.599999999999994</v>
      </c>
      <c r="K54" s="9">
        <f t="shared" si="6"/>
        <v>57.599999999999994</v>
      </c>
      <c r="L54" s="9" t="str">
        <f t="shared" si="7"/>
        <v/>
      </c>
      <c r="M54" s="9" t="str">
        <f t="shared" si="8"/>
        <v/>
      </c>
      <c r="N54" s="9" t="str">
        <f t="shared" si="9"/>
        <v/>
      </c>
      <c r="O54" s="9" t="str">
        <f t="shared" si="10"/>
        <v/>
      </c>
      <c r="P54" s="9" t="str">
        <f t="shared" si="11"/>
        <v>BB</v>
      </c>
      <c r="Q54" s="9" t="str">
        <f t="array" ref="Q54">IF(D54&lt;&gt;"",IF(D54&lt;&gt;"GR",IF(AND(D54&gt;=40,H54&gt;=30),_xlfn.IFS(H54&gt;=$AD$11,"AA",H54&gt;=$AC$11,"BA",H54&gt;=$AB$11,"BB",H54&gt;=$AA$11,"CB",H54&gt;=$Z$11,"CC",H54&gt;=$Y$11,"DC",H54&gt;=50,"DD"),IF(H54&gt;=$W$9,"FD","FF")),P54),"")</f>
        <v>BB</v>
      </c>
      <c r="R54" s="9">
        <f t="shared" si="1"/>
        <v>53</v>
      </c>
    </row>
    <row r="55" spans="1:18" x14ac:dyDescent="0.25">
      <c r="A55" s="3">
        <v>54</v>
      </c>
      <c r="B55" s="3">
        <v>38</v>
      </c>
      <c r="C55" s="3">
        <v>70</v>
      </c>
      <c r="D55" s="3" t="s">
        <v>34</v>
      </c>
      <c r="E55" s="16">
        <f t="shared" si="0"/>
        <v>38</v>
      </c>
      <c r="F55" s="16">
        <f t="shared" si="0"/>
        <v>70</v>
      </c>
      <c r="G55" s="9">
        <f t="shared" si="2"/>
        <v>57.2</v>
      </c>
      <c r="H55" s="9">
        <f t="shared" si="3"/>
        <v>57.2</v>
      </c>
      <c r="I55" s="9">
        <f t="shared" si="4"/>
        <v>57.2</v>
      </c>
      <c r="J55" s="9">
        <f t="shared" si="5"/>
        <v>57.2</v>
      </c>
      <c r="K55" s="9">
        <f t="shared" si="6"/>
        <v>57.2</v>
      </c>
      <c r="L55" s="9" t="str">
        <f t="shared" si="7"/>
        <v/>
      </c>
      <c r="M55" s="9" t="str">
        <f t="shared" si="8"/>
        <v/>
      </c>
      <c r="N55" s="9" t="str">
        <f t="shared" si="9"/>
        <v/>
      </c>
      <c r="O55" s="9" t="str">
        <f t="shared" si="10"/>
        <v/>
      </c>
      <c r="P55" s="9" t="str">
        <f t="shared" si="11"/>
        <v>BB</v>
      </c>
      <c r="Q55" s="9" t="str">
        <f t="array" ref="Q55">IF(D55&lt;&gt;"",IF(D55&lt;&gt;"GR",IF(AND(D55&gt;=40,H55&gt;=30),_xlfn.IFS(H55&gt;=$AD$11,"AA",H55&gt;=$AC$11,"BA",H55&gt;=$AB$11,"BB",H55&gt;=$AA$11,"CB",H55&gt;=$Z$11,"CC",H55&gt;=$Y$11,"DC",H55&gt;=50,"DD"),IF(H55&gt;=$W$9,"FD","FF")),P55),"")</f>
        <v>BB</v>
      </c>
      <c r="R55" s="9">
        <f t="shared" si="1"/>
        <v>54</v>
      </c>
    </row>
    <row r="56" spans="1:18" x14ac:dyDescent="0.25">
      <c r="A56" s="3">
        <v>55</v>
      </c>
      <c r="B56" s="3">
        <v>45</v>
      </c>
      <c r="C56" s="3">
        <v>65</v>
      </c>
      <c r="D56" s="3" t="s">
        <v>34</v>
      </c>
      <c r="E56" s="16">
        <f t="shared" si="0"/>
        <v>45</v>
      </c>
      <c r="F56" s="16">
        <f t="shared" si="0"/>
        <v>65</v>
      </c>
      <c r="G56" s="9">
        <f t="shared" si="2"/>
        <v>57</v>
      </c>
      <c r="H56" s="9">
        <f t="shared" si="3"/>
        <v>57</v>
      </c>
      <c r="I56" s="9">
        <f t="shared" si="4"/>
        <v>57</v>
      </c>
      <c r="J56" s="9">
        <f t="shared" si="5"/>
        <v>57</v>
      </c>
      <c r="K56" s="9">
        <f t="shared" si="6"/>
        <v>57</v>
      </c>
      <c r="L56" s="9" t="str">
        <f t="shared" si="7"/>
        <v/>
      </c>
      <c r="M56" s="9" t="str">
        <f t="shared" si="8"/>
        <v/>
      </c>
      <c r="N56" s="9" t="str">
        <f t="shared" si="9"/>
        <v/>
      </c>
      <c r="O56" s="9" t="str">
        <f t="shared" si="10"/>
        <v/>
      </c>
      <c r="P56" s="9" t="str">
        <f t="shared" si="11"/>
        <v>BB</v>
      </c>
      <c r="Q56" s="9" t="str">
        <f t="array" ref="Q56">IF(D56&lt;&gt;"",IF(D56&lt;&gt;"GR",IF(AND(D56&gt;=40,H56&gt;=30),_xlfn.IFS(H56&gt;=$AD$11,"AA",H56&gt;=$AC$11,"BA",H56&gt;=$AB$11,"BB",H56&gt;=$AA$11,"CB",H56&gt;=$Z$11,"CC",H56&gt;=$Y$11,"DC",H56&gt;=50,"DD"),IF(H56&gt;=$W$9,"FD","FF")),P56),"")</f>
        <v>BB</v>
      </c>
      <c r="R56" s="9">
        <f t="shared" si="1"/>
        <v>55</v>
      </c>
    </row>
    <row r="57" spans="1:18" x14ac:dyDescent="0.25">
      <c r="A57" s="3">
        <v>56</v>
      </c>
      <c r="B57" s="3">
        <v>47</v>
      </c>
      <c r="C57" s="3">
        <v>63</v>
      </c>
      <c r="D57" s="3" t="s">
        <v>34</v>
      </c>
      <c r="E57" s="16">
        <f t="shared" si="0"/>
        <v>47</v>
      </c>
      <c r="F57" s="16">
        <f t="shared" si="0"/>
        <v>63</v>
      </c>
      <c r="G57" s="9">
        <f t="shared" si="2"/>
        <v>56.599999999999994</v>
      </c>
      <c r="H57" s="9">
        <f t="shared" si="3"/>
        <v>56.599999999999994</v>
      </c>
      <c r="I57" s="9">
        <f t="shared" si="4"/>
        <v>56.599999999999994</v>
      </c>
      <c r="J57" s="9">
        <f t="shared" si="5"/>
        <v>56.599999999999994</v>
      </c>
      <c r="K57" s="9">
        <f t="shared" si="6"/>
        <v>56.599999999999994</v>
      </c>
      <c r="L57" s="9" t="str">
        <f t="shared" si="7"/>
        <v/>
      </c>
      <c r="M57" s="9" t="str">
        <f t="shared" si="8"/>
        <v/>
      </c>
      <c r="N57" s="9" t="str">
        <f t="shared" si="9"/>
        <v/>
      </c>
      <c r="O57" s="9" t="str">
        <f t="shared" si="10"/>
        <v/>
      </c>
      <c r="P57" s="9" t="str">
        <f t="shared" si="11"/>
        <v>BB</v>
      </c>
      <c r="Q57" s="9" t="str">
        <f t="array" ref="Q57">IF(D57&lt;&gt;"",IF(D57&lt;&gt;"GR",IF(AND(D57&gt;=40,H57&gt;=30),_xlfn.IFS(H57&gt;=$AD$11,"AA",H57&gt;=$AC$11,"BA",H57&gt;=$AB$11,"BB",H57&gt;=$AA$11,"CB",H57&gt;=$Z$11,"CC",H57&gt;=$Y$11,"DC",H57&gt;=50,"DD"),IF(H57&gt;=$W$9,"FD","FF")),P57),"")</f>
        <v>BB</v>
      </c>
      <c r="R57" s="9">
        <f t="shared" si="1"/>
        <v>56</v>
      </c>
    </row>
    <row r="58" spans="1:18" x14ac:dyDescent="0.25">
      <c r="A58" s="3">
        <v>57</v>
      </c>
      <c r="B58" s="3">
        <v>27</v>
      </c>
      <c r="C58" s="3">
        <v>76</v>
      </c>
      <c r="D58" s="3" t="s">
        <v>34</v>
      </c>
      <c r="E58" s="16">
        <f t="shared" si="0"/>
        <v>27</v>
      </c>
      <c r="F58" s="16">
        <f t="shared" si="0"/>
        <v>76</v>
      </c>
      <c r="G58" s="9">
        <f t="shared" si="2"/>
        <v>56.400000000000006</v>
      </c>
      <c r="H58" s="9">
        <f t="shared" si="3"/>
        <v>56.400000000000006</v>
      </c>
      <c r="I58" s="9">
        <f t="shared" si="4"/>
        <v>56.400000000000006</v>
      </c>
      <c r="J58" s="9">
        <f t="shared" si="5"/>
        <v>56.400000000000006</v>
      </c>
      <c r="K58" s="9">
        <f t="shared" si="6"/>
        <v>56.400000000000006</v>
      </c>
      <c r="L58" s="9" t="str">
        <f t="shared" si="7"/>
        <v/>
      </c>
      <c r="M58" s="9" t="str">
        <f t="shared" si="8"/>
        <v/>
      </c>
      <c r="N58" s="9" t="str">
        <f t="shared" si="9"/>
        <v/>
      </c>
      <c r="O58" s="9" t="str">
        <f t="shared" si="10"/>
        <v/>
      </c>
      <c r="P58" s="9" t="str">
        <f t="shared" si="11"/>
        <v>BB</v>
      </c>
      <c r="Q58" s="9" t="str">
        <f t="array" ref="Q58">IF(D58&lt;&gt;"",IF(D58&lt;&gt;"GR",IF(AND(D58&gt;=40,H58&gt;=30),_xlfn.IFS(H58&gt;=$AD$11,"AA",H58&gt;=$AC$11,"BA",H58&gt;=$AB$11,"BB",H58&gt;=$AA$11,"CB",H58&gt;=$Z$11,"CC",H58&gt;=$Y$11,"DC",H58&gt;=50,"DD"),IF(H58&gt;=$W$9,"FD","FF")),P58),"")</f>
        <v>BB</v>
      </c>
      <c r="R58" s="9">
        <f t="shared" si="1"/>
        <v>57</v>
      </c>
    </row>
    <row r="59" spans="1:18" x14ac:dyDescent="0.25">
      <c r="A59" s="3">
        <v>58</v>
      </c>
      <c r="B59" s="3">
        <v>45</v>
      </c>
      <c r="C59" s="3">
        <v>64</v>
      </c>
      <c r="D59" s="3" t="s">
        <v>34</v>
      </c>
      <c r="E59" s="16">
        <f t="shared" si="0"/>
        <v>45</v>
      </c>
      <c r="F59" s="16">
        <f t="shared" si="0"/>
        <v>64</v>
      </c>
      <c r="G59" s="9">
        <f t="shared" si="2"/>
        <v>56.4</v>
      </c>
      <c r="H59" s="9">
        <f t="shared" si="3"/>
        <v>56.4</v>
      </c>
      <c r="I59" s="9">
        <f t="shared" si="4"/>
        <v>56.4</v>
      </c>
      <c r="J59" s="9">
        <f t="shared" si="5"/>
        <v>56.4</v>
      </c>
      <c r="K59" s="9">
        <f t="shared" si="6"/>
        <v>56.4</v>
      </c>
      <c r="L59" s="9" t="str">
        <f t="shared" si="7"/>
        <v/>
      </c>
      <c r="M59" s="9" t="str">
        <f t="shared" si="8"/>
        <v/>
      </c>
      <c r="N59" s="9" t="str">
        <f t="shared" si="9"/>
        <v/>
      </c>
      <c r="O59" s="9" t="str">
        <f t="shared" si="10"/>
        <v/>
      </c>
      <c r="P59" s="9" t="str">
        <f t="shared" si="11"/>
        <v>BB</v>
      </c>
      <c r="Q59" s="9" t="str">
        <f t="array" ref="Q59">IF(D59&lt;&gt;"",IF(D59&lt;&gt;"GR",IF(AND(D59&gt;=40,H59&gt;=30),_xlfn.IFS(H59&gt;=$AD$11,"AA",H59&gt;=$AC$11,"BA",H59&gt;=$AB$11,"BB",H59&gt;=$AA$11,"CB",H59&gt;=$Z$11,"CC",H59&gt;=$Y$11,"DC",H59&gt;=50,"DD"),IF(H59&gt;=$W$9,"FD","FF")),P59),"")</f>
        <v>BB</v>
      </c>
      <c r="R59" s="9">
        <f t="shared" si="1"/>
        <v>58</v>
      </c>
    </row>
    <row r="60" spans="1:18" x14ac:dyDescent="0.25">
      <c r="A60" s="3">
        <v>59</v>
      </c>
      <c r="B60" s="3">
        <v>43</v>
      </c>
      <c r="C60" s="3">
        <v>65</v>
      </c>
      <c r="D60" s="3" t="s">
        <v>34</v>
      </c>
      <c r="E60" s="16">
        <f t="shared" si="0"/>
        <v>43</v>
      </c>
      <c r="F60" s="16">
        <f t="shared" si="0"/>
        <v>65</v>
      </c>
      <c r="G60" s="9">
        <f t="shared" si="2"/>
        <v>56.2</v>
      </c>
      <c r="H60" s="9">
        <f t="shared" si="3"/>
        <v>56.2</v>
      </c>
      <c r="I60" s="9">
        <f t="shared" si="4"/>
        <v>56.2</v>
      </c>
      <c r="J60" s="9">
        <f t="shared" si="5"/>
        <v>56.2</v>
      </c>
      <c r="K60" s="9">
        <f t="shared" si="6"/>
        <v>56.2</v>
      </c>
      <c r="L60" s="9" t="str">
        <f t="shared" si="7"/>
        <v/>
      </c>
      <c r="M60" s="9" t="str">
        <f t="shared" si="8"/>
        <v/>
      </c>
      <c r="N60" s="9" t="str">
        <f t="shared" si="9"/>
        <v/>
      </c>
      <c r="O60" s="9" t="str">
        <f t="shared" si="10"/>
        <v/>
      </c>
      <c r="P60" s="9" t="str">
        <f t="shared" si="11"/>
        <v>BB</v>
      </c>
      <c r="Q60" s="9" t="str">
        <f t="array" ref="Q60">IF(D60&lt;&gt;"",IF(D60&lt;&gt;"GR",IF(AND(D60&gt;=40,H60&gt;=30),_xlfn.IFS(H60&gt;=$AD$11,"AA",H60&gt;=$AC$11,"BA",H60&gt;=$AB$11,"BB",H60&gt;=$AA$11,"CB",H60&gt;=$Z$11,"CC",H60&gt;=$Y$11,"DC",H60&gt;=50,"DD"),IF(H60&gt;=$W$9,"FD","FF")),P60),"")</f>
        <v>BB</v>
      </c>
      <c r="R60" s="9">
        <f t="shared" si="1"/>
        <v>59</v>
      </c>
    </row>
    <row r="61" spans="1:18" x14ac:dyDescent="0.25">
      <c r="A61" s="3">
        <v>60</v>
      </c>
      <c r="B61" s="3">
        <v>38</v>
      </c>
      <c r="C61" s="3">
        <v>68</v>
      </c>
      <c r="D61" s="3" t="s">
        <v>34</v>
      </c>
      <c r="E61" s="16">
        <f t="shared" si="0"/>
        <v>38</v>
      </c>
      <c r="F61" s="16">
        <f t="shared" si="0"/>
        <v>68</v>
      </c>
      <c r="G61" s="9">
        <f t="shared" si="2"/>
        <v>56</v>
      </c>
      <c r="H61" s="9">
        <f t="shared" si="3"/>
        <v>56</v>
      </c>
      <c r="I61" s="9">
        <f t="shared" si="4"/>
        <v>56</v>
      </c>
      <c r="J61" s="9">
        <f t="shared" si="5"/>
        <v>56</v>
      </c>
      <c r="K61" s="9">
        <f t="shared" si="6"/>
        <v>56</v>
      </c>
      <c r="L61" s="9" t="str">
        <f t="shared" si="7"/>
        <v/>
      </c>
      <c r="M61" s="9" t="str">
        <f t="shared" si="8"/>
        <v/>
      </c>
      <c r="N61" s="9" t="str">
        <f t="shared" si="9"/>
        <v/>
      </c>
      <c r="O61" s="9" t="str">
        <f t="shared" si="10"/>
        <v/>
      </c>
      <c r="P61" s="9" t="str">
        <f t="shared" si="11"/>
        <v>BB</v>
      </c>
      <c r="Q61" s="9" t="str">
        <f t="array" ref="Q61">IF(D61&lt;&gt;"",IF(D61&lt;&gt;"GR",IF(AND(D61&gt;=40,H61&gt;=30),_xlfn.IFS(H61&gt;=$AD$11,"AA",H61&gt;=$AC$11,"BA",H61&gt;=$AB$11,"BB",H61&gt;=$AA$11,"CB",H61&gt;=$Z$11,"CC",H61&gt;=$Y$11,"DC",H61&gt;=50,"DD"),IF(H61&gt;=$W$9,"FD","FF")),P61),"")</f>
        <v>BB</v>
      </c>
      <c r="R61" s="9">
        <f t="shared" si="1"/>
        <v>60</v>
      </c>
    </row>
    <row r="62" spans="1:18" x14ac:dyDescent="0.25">
      <c r="A62" s="3">
        <v>61</v>
      </c>
      <c r="B62" s="3">
        <v>29</v>
      </c>
      <c r="C62" s="3">
        <v>74</v>
      </c>
      <c r="D62" s="3" t="s">
        <v>34</v>
      </c>
      <c r="E62" s="16">
        <f t="shared" si="0"/>
        <v>29</v>
      </c>
      <c r="F62" s="16">
        <f t="shared" si="0"/>
        <v>74</v>
      </c>
      <c r="G62" s="9">
        <f t="shared" si="2"/>
        <v>56</v>
      </c>
      <c r="H62" s="9">
        <f t="shared" si="3"/>
        <v>56</v>
      </c>
      <c r="I62" s="9">
        <f t="shared" si="4"/>
        <v>56</v>
      </c>
      <c r="J62" s="9">
        <f t="shared" si="5"/>
        <v>56</v>
      </c>
      <c r="K62" s="9">
        <f t="shared" si="6"/>
        <v>56</v>
      </c>
      <c r="L62" s="9" t="str">
        <f t="shared" si="7"/>
        <v/>
      </c>
      <c r="M62" s="9" t="str">
        <f t="shared" si="8"/>
        <v/>
      </c>
      <c r="N62" s="9" t="str">
        <f t="shared" si="9"/>
        <v/>
      </c>
      <c r="O62" s="9" t="str">
        <f t="shared" si="10"/>
        <v/>
      </c>
      <c r="P62" s="9" t="str">
        <f t="shared" si="11"/>
        <v>BB</v>
      </c>
      <c r="Q62" s="9" t="str">
        <f t="array" ref="Q62">IF(D62&lt;&gt;"",IF(D62&lt;&gt;"GR",IF(AND(D62&gt;=40,H62&gt;=30),_xlfn.IFS(H62&gt;=$AD$11,"AA",H62&gt;=$AC$11,"BA",H62&gt;=$AB$11,"BB",H62&gt;=$AA$11,"CB",H62&gt;=$Z$11,"CC",H62&gt;=$Y$11,"DC",H62&gt;=50,"DD"),IF(H62&gt;=$W$9,"FD","FF")),P62),"")</f>
        <v>BB</v>
      </c>
      <c r="R62" s="9">
        <f t="shared" si="1"/>
        <v>60</v>
      </c>
    </row>
    <row r="63" spans="1:18" x14ac:dyDescent="0.25">
      <c r="A63" s="3">
        <v>62</v>
      </c>
      <c r="B63" s="3">
        <v>42</v>
      </c>
      <c r="C63" s="3">
        <v>65</v>
      </c>
      <c r="D63" s="3" t="s">
        <v>34</v>
      </c>
      <c r="E63" s="16">
        <f t="shared" si="0"/>
        <v>42</v>
      </c>
      <c r="F63" s="16">
        <f t="shared" si="0"/>
        <v>65</v>
      </c>
      <c r="G63" s="9">
        <f t="shared" si="2"/>
        <v>55.8</v>
      </c>
      <c r="H63" s="9">
        <f t="shared" si="3"/>
        <v>55.8</v>
      </c>
      <c r="I63" s="9">
        <f t="shared" si="4"/>
        <v>55.8</v>
      </c>
      <c r="J63" s="9">
        <f t="shared" si="5"/>
        <v>55.8</v>
      </c>
      <c r="K63" s="9">
        <f t="shared" si="6"/>
        <v>55.8</v>
      </c>
      <c r="L63" s="9" t="str">
        <f t="shared" si="7"/>
        <v/>
      </c>
      <c r="M63" s="9" t="str">
        <f t="shared" si="8"/>
        <v/>
      </c>
      <c r="N63" s="9" t="str">
        <f t="shared" si="9"/>
        <v/>
      </c>
      <c r="O63" s="9" t="str">
        <f t="shared" si="10"/>
        <v/>
      </c>
      <c r="P63" s="9" t="str">
        <f t="shared" si="11"/>
        <v>BB</v>
      </c>
      <c r="Q63" s="9" t="str">
        <f t="array" ref="Q63">IF(D63&lt;&gt;"",IF(D63&lt;&gt;"GR",IF(AND(D63&gt;=40,H63&gt;=30),_xlfn.IFS(H63&gt;=$AD$11,"AA",H63&gt;=$AC$11,"BA",H63&gt;=$AB$11,"BB",H63&gt;=$AA$11,"CB",H63&gt;=$Z$11,"CC",H63&gt;=$Y$11,"DC",H63&gt;=50,"DD"),IF(H63&gt;=$W$9,"FD","FF")),P63),"")</f>
        <v>BB</v>
      </c>
      <c r="R63" s="9">
        <f t="shared" si="1"/>
        <v>62</v>
      </c>
    </row>
    <row r="64" spans="1:18" x14ac:dyDescent="0.25">
      <c r="A64" s="3">
        <v>63</v>
      </c>
      <c r="B64" s="3">
        <v>54</v>
      </c>
      <c r="C64" s="3">
        <v>57</v>
      </c>
      <c r="D64" s="3" t="s">
        <v>34</v>
      </c>
      <c r="E64" s="16">
        <f t="shared" si="0"/>
        <v>54</v>
      </c>
      <c r="F64" s="16">
        <f t="shared" si="0"/>
        <v>57</v>
      </c>
      <c r="G64" s="9">
        <f t="shared" si="2"/>
        <v>55.8</v>
      </c>
      <c r="H64" s="9">
        <f t="shared" si="3"/>
        <v>55.8</v>
      </c>
      <c r="I64" s="9">
        <f t="shared" si="4"/>
        <v>55.8</v>
      </c>
      <c r="J64" s="9">
        <f t="shared" si="5"/>
        <v>55.8</v>
      </c>
      <c r="K64" s="9">
        <f t="shared" si="6"/>
        <v>55.8</v>
      </c>
      <c r="L64" s="9" t="str">
        <f t="shared" si="7"/>
        <v/>
      </c>
      <c r="M64" s="9" t="str">
        <f t="shared" si="8"/>
        <v/>
      </c>
      <c r="N64" s="9" t="str">
        <f t="shared" si="9"/>
        <v/>
      </c>
      <c r="O64" s="9" t="str">
        <f t="shared" si="10"/>
        <v/>
      </c>
      <c r="P64" s="9" t="str">
        <f t="shared" si="11"/>
        <v>BB</v>
      </c>
      <c r="Q64" s="9" t="str">
        <f t="array" ref="Q64">IF(D64&lt;&gt;"",IF(D64&lt;&gt;"GR",IF(AND(D64&gt;=40,H64&gt;=30),_xlfn.IFS(H64&gt;=$AD$11,"AA",H64&gt;=$AC$11,"BA",H64&gt;=$AB$11,"BB",H64&gt;=$AA$11,"CB",H64&gt;=$Z$11,"CC",H64&gt;=$Y$11,"DC",H64&gt;=50,"DD"),IF(H64&gt;=$W$9,"FD","FF")),P64),"")</f>
        <v>BB</v>
      </c>
      <c r="R64" s="9">
        <f t="shared" si="1"/>
        <v>62</v>
      </c>
    </row>
    <row r="65" spans="1:18" x14ac:dyDescent="0.25">
      <c r="A65" s="3">
        <v>64</v>
      </c>
      <c r="B65" s="3">
        <v>21</v>
      </c>
      <c r="C65" s="3">
        <v>79</v>
      </c>
      <c r="D65" s="3" t="s">
        <v>34</v>
      </c>
      <c r="E65" s="16">
        <f t="shared" si="0"/>
        <v>21</v>
      </c>
      <c r="F65" s="16">
        <f t="shared" si="0"/>
        <v>79</v>
      </c>
      <c r="G65" s="9">
        <f t="shared" si="2"/>
        <v>55.8</v>
      </c>
      <c r="H65" s="9">
        <f t="shared" si="3"/>
        <v>55.8</v>
      </c>
      <c r="I65" s="9">
        <f t="shared" si="4"/>
        <v>55.8</v>
      </c>
      <c r="J65" s="9">
        <f t="shared" si="5"/>
        <v>55.8</v>
      </c>
      <c r="K65" s="9">
        <f t="shared" si="6"/>
        <v>55.8</v>
      </c>
      <c r="L65" s="9" t="str">
        <f t="shared" si="7"/>
        <v/>
      </c>
      <c r="M65" s="9" t="str">
        <f t="shared" si="8"/>
        <v/>
      </c>
      <c r="N65" s="9" t="str">
        <f t="shared" si="9"/>
        <v/>
      </c>
      <c r="O65" s="9" t="str">
        <f t="shared" si="10"/>
        <v/>
      </c>
      <c r="P65" s="9" t="str">
        <f t="shared" si="11"/>
        <v>BB</v>
      </c>
      <c r="Q65" s="9" t="str">
        <f t="array" ref="Q65">IF(D65&lt;&gt;"",IF(D65&lt;&gt;"GR",IF(AND(D65&gt;=40,H65&gt;=30),_xlfn.IFS(H65&gt;=$AD$11,"AA",H65&gt;=$AC$11,"BA",H65&gt;=$AB$11,"BB",H65&gt;=$AA$11,"CB",H65&gt;=$Z$11,"CC",H65&gt;=$Y$11,"DC",H65&gt;=50,"DD"),IF(H65&gt;=$W$9,"FD","FF")),P65),"")</f>
        <v>BB</v>
      </c>
      <c r="R65" s="9">
        <f t="shared" si="1"/>
        <v>62</v>
      </c>
    </row>
    <row r="66" spans="1:18" x14ac:dyDescent="0.25">
      <c r="A66" s="3">
        <v>65</v>
      </c>
      <c r="B66" s="3">
        <v>52</v>
      </c>
      <c r="C66" s="3">
        <v>30</v>
      </c>
      <c r="D66" s="3">
        <v>58</v>
      </c>
      <c r="E66" s="16">
        <f t="shared" ref="E66:F129" si="12">IF(B66="GR",0,B66)</f>
        <v>52</v>
      </c>
      <c r="F66" s="16">
        <f t="shared" si="12"/>
        <v>30</v>
      </c>
      <c r="G66" s="9">
        <f t="shared" si="2"/>
        <v>38.799999999999997</v>
      </c>
      <c r="H66" s="9">
        <f t="shared" si="3"/>
        <v>55.599999999999994</v>
      </c>
      <c r="I66" s="9" t="str">
        <f t="shared" si="4"/>
        <v/>
      </c>
      <c r="J66" s="9" t="str">
        <f t="shared" si="5"/>
        <v/>
      </c>
      <c r="K66" s="9" t="str">
        <f t="shared" si="6"/>
        <v/>
      </c>
      <c r="L66" s="9" t="str">
        <f t="shared" si="7"/>
        <v/>
      </c>
      <c r="M66" s="9" t="str">
        <f t="shared" si="8"/>
        <v/>
      </c>
      <c r="N66" s="9" t="str">
        <f t="shared" si="9"/>
        <v/>
      </c>
      <c r="O66" s="9" t="str">
        <f t="shared" si="10"/>
        <v/>
      </c>
      <c r="P66" s="9" t="str">
        <f t="shared" si="11"/>
        <v>FD</v>
      </c>
      <c r="Q66" s="9" t="e">
        <f t="array" aca="1" ref="Q66" ca="1">IF(D66&lt;&gt;"",IF(D66&lt;&gt;"GR",IF(AND(D66&gt;=40,H66&gt;=30),_xlfn.IFS(H66&gt;=$AD$11,"AA",H66&gt;=$AC$11,"BA",H66&gt;=$AB$11,"BB",H66&gt;=$AA$11,"CB",H66&gt;=$Z$11,"CC",H66&gt;=$Y$11,"DC",H66&gt;=50,"DD"),IF(H66&gt;=$W$9,"FD","FF")),P66),"")</f>
        <v>#NAME?</v>
      </c>
      <c r="R66" s="9">
        <f t="shared" ref="R66:R129" si="13">IF(AND(F66&gt;=55,G66&gt;=50),_xlfn.RANK.EQ(G66,$G$2:$G$326,0),0)</f>
        <v>0</v>
      </c>
    </row>
    <row r="67" spans="1:18" x14ac:dyDescent="0.25">
      <c r="A67" s="3">
        <v>66</v>
      </c>
      <c r="B67" s="3">
        <v>28</v>
      </c>
      <c r="C67" s="3">
        <v>74</v>
      </c>
      <c r="D67" s="3" t="s">
        <v>34</v>
      </c>
      <c r="E67" s="16">
        <f t="shared" si="12"/>
        <v>28</v>
      </c>
      <c r="F67" s="16">
        <f t="shared" si="12"/>
        <v>74</v>
      </c>
      <c r="G67" s="9">
        <f t="shared" ref="G67:G130" si="14">(E67*0.4)+(F67*0.6)</f>
        <v>55.6</v>
      </c>
      <c r="H67" s="9">
        <f t="shared" ref="H67:H130" si="15">IF(AND(D67&lt;&gt;"",D67&lt;&gt;"GR"),(B67*0.4)+(D67*0.6),G67)</f>
        <v>55.6</v>
      </c>
      <c r="I67" s="9">
        <f t="shared" ref="I67:I130" si="16">IF(AND(G67&gt;=30,F67&gt;=40),G67,"")</f>
        <v>55.6</v>
      </c>
      <c r="J67" s="9">
        <f t="shared" ref="J67:J130" si="17">IF(I67&lt;&gt;"",IF(_xlfn.RANK.EQ(I67,$I$2:$I$326,0)&lt;=ROUND(COUNTIFS($G$2:$G$326,"&gt;=30",$F$2:$F$326,"&gt;=40")/100*$AD$9,0),"",G67),"")</f>
        <v>55.6</v>
      </c>
      <c r="K67" s="9">
        <f t="shared" ref="K67:K130" si="18">IF(J67&lt;&gt;"",IF(_xlfn.RANK.EQ(J67,$J$2:$J$326,0)&lt;=ROUND(COUNTIFS($G$2:$G$326,"&gt;=30",$F$2:$F$326,"&gt;=40")/100*$AC$9,0),"",G67),"")</f>
        <v>55.6</v>
      </c>
      <c r="L67" s="9" t="str">
        <f t="shared" ref="L67:L130" si="19">IF(K67&lt;&gt;"",IF(_xlfn.RANK.EQ(K67,$K$2:$K$326,0)&lt;=ROUND(COUNTIFS($G$2:$G$326,"&gt;=30",$F$2:$F$326,"&gt;=40")/100*$AB$9,0),"",G67),"")</f>
        <v/>
      </c>
      <c r="M67" s="9" t="str">
        <f t="shared" ref="M67:M130" si="20">IF(L67&lt;&gt;"",IF(_xlfn.RANK.EQ(L67,$L$2:$L$326,0)&lt;=ROUND(COUNTIFS($G$2:$G$326,"&gt;=30",$F$2:$F$326,"&gt;=40")/100*$AA$9,0),"",G67),"")</f>
        <v/>
      </c>
      <c r="N67" s="9" t="str">
        <f t="shared" ref="N67:N130" si="21">IF(M67&lt;&gt;"",IF(_xlfn.RANK.EQ(M67,$M$2:$M$326,0)&lt;=ROUND(COUNTIFS($G$2:$G$326,"&gt;=30",$F$2:$F$326,"&gt;=40")/100*$Z$9,0),"",G67),"")</f>
        <v/>
      </c>
      <c r="O67" s="9" t="str">
        <f t="shared" ref="O67:O130" si="22">IF(N67&lt;&gt;"",IF(_xlfn.RANK.EQ(N67,$N$2:$N$326,0)&lt;=ROUND(COUNTIFS($G$2:$G$326,"&gt;=30",$F$2:$F$326,"&gt;=40")/100*$Y$9,0),"",G67),"")</f>
        <v/>
      </c>
      <c r="P67" s="9" t="str">
        <f t="shared" ref="P67:P130" si="23">IF(C67&lt;&gt;"",IF(AND(F67&gt;=40,G67&gt;=30),IF(_xlfn.RANK.EQ(I67,$I$2:$I$326,0)&lt;=ROUND(COUNTIFS($G$2:$G$326,"&gt;=30",$F$2:$F$326,"&gt;=40")/100*$AD$9,0),$AD$8,IF(_xlfn.RANK.EQ(J67,$J$2:$J$326,0)&lt;=ROUND(COUNTIFS($G$2:$G$326,"&gt;=30",$F$2:$F$326,"&gt;=40")/100*$AC$9,0),$AC$8,IF(_xlfn.RANK.EQ(K67,$K$2:$K$326,0)&lt;=ROUND(COUNTIFS($G$2:$G$326,"&gt;=30",$F$2:$F$326,"&gt;=40")/100*$AB$9,0),$AB$8,IF(_xlfn.RANK.EQ(L67,$L$2:$L$326,0)&lt;=ROUND(COUNTIFS($G$2:$G$326,"&gt;=30",$F$2:$F$326,"&gt;=40")/100*$AA$9,0),$AA$8,IF(_xlfn.RANK.EQ(M67,$M$2:$M$326,0)&lt;=ROUND(COUNTIFS($G$2:$G$326,"&gt;=30",$F$2:$F$326,"&gt;=40")/100*$Z$9,0),$Z$8,IF(_xlfn.RANK.EQ(N67,$N$2:$N$326,0)&lt;=ROUND(COUNTIFS($G$2:$G$326,"&gt;=30",$F$2:$F$326,"&gt;=40")/100*$Y$9,0),$Y$8,$X$8)))))),IF(G67&gt;=$W$9,$W$8,$V$8)),"")</f>
        <v>BB</v>
      </c>
      <c r="Q67" s="9" t="str">
        <f t="array" ref="Q67">IF(D67&lt;&gt;"",IF(D67&lt;&gt;"GR",IF(AND(D67&gt;=40,H67&gt;=30),_xlfn.IFS(H67&gt;=$AD$11,"AA",H67&gt;=$AC$11,"BA",H67&gt;=$AB$11,"BB",H67&gt;=$AA$11,"CB",H67&gt;=$Z$11,"CC",H67&gt;=$Y$11,"DC",H67&gt;=50,"DD"),IF(H67&gt;=$W$9,"FD","FF")),P67),"")</f>
        <v>BB</v>
      </c>
      <c r="R67" s="9">
        <f t="shared" si="13"/>
        <v>65</v>
      </c>
    </row>
    <row r="68" spans="1:18" x14ac:dyDescent="0.25">
      <c r="A68" s="3">
        <v>67</v>
      </c>
      <c r="B68" s="3">
        <v>50</v>
      </c>
      <c r="C68" s="3">
        <v>59</v>
      </c>
      <c r="D68" s="3" t="s">
        <v>34</v>
      </c>
      <c r="E68" s="16">
        <f t="shared" si="12"/>
        <v>50</v>
      </c>
      <c r="F68" s="16">
        <f t="shared" si="12"/>
        <v>59</v>
      </c>
      <c r="G68" s="9">
        <f t="shared" si="14"/>
        <v>55.4</v>
      </c>
      <c r="H68" s="9">
        <f t="shared" si="15"/>
        <v>55.4</v>
      </c>
      <c r="I68" s="9">
        <f t="shared" si="16"/>
        <v>55.4</v>
      </c>
      <c r="J68" s="9">
        <f t="shared" si="17"/>
        <v>55.4</v>
      </c>
      <c r="K68" s="9">
        <f t="shared" si="18"/>
        <v>55.4</v>
      </c>
      <c r="L68" s="9" t="str">
        <f t="shared" si="19"/>
        <v/>
      </c>
      <c r="M68" s="9" t="str">
        <f t="shared" si="20"/>
        <v/>
      </c>
      <c r="N68" s="9" t="str">
        <f t="shared" si="21"/>
        <v/>
      </c>
      <c r="O68" s="9" t="str">
        <f t="shared" si="22"/>
        <v/>
      </c>
      <c r="P68" s="9" t="str">
        <f t="shared" si="23"/>
        <v>BB</v>
      </c>
      <c r="Q68" s="9" t="str">
        <f t="array" ref="Q68">IF(D68&lt;&gt;"",IF(D68&lt;&gt;"GR",IF(AND(D68&gt;=40,H68&gt;=30),_xlfn.IFS(H68&gt;=$AD$11,"AA",H68&gt;=$AC$11,"BA",H68&gt;=$AB$11,"BB",H68&gt;=$AA$11,"CB",H68&gt;=$Z$11,"CC",H68&gt;=$Y$11,"DC",H68&gt;=50,"DD"),IF(H68&gt;=$W$9,"FD","FF")),P68),"")</f>
        <v>BB</v>
      </c>
      <c r="R68" s="9">
        <f t="shared" si="13"/>
        <v>66</v>
      </c>
    </row>
    <row r="69" spans="1:18" x14ac:dyDescent="0.25">
      <c r="A69" s="3">
        <v>68</v>
      </c>
      <c r="B69" s="3">
        <v>40</v>
      </c>
      <c r="C69" s="3">
        <v>65</v>
      </c>
      <c r="D69" s="3" t="s">
        <v>34</v>
      </c>
      <c r="E69" s="16">
        <f t="shared" si="12"/>
        <v>40</v>
      </c>
      <c r="F69" s="16">
        <f t="shared" si="12"/>
        <v>65</v>
      </c>
      <c r="G69" s="9">
        <f t="shared" si="14"/>
        <v>55</v>
      </c>
      <c r="H69" s="9">
        <f t="shared" si="15"/>
        <v>55</v>
      </c>
      <c r="I69" s="9">
        <f t="shared" si="16"/>
        <v>55</v>
      </c>
      <c r="J69" s="9">
        <f t="shared" si="17"/>
        <v>55</v>
      </c>
      <c r="K69" s="9">
        <f t="shared" si="18"/>
        <v>55</v>
      </c>
      <c r="L69" s="9" t="str">
        <f t="shared" si="19"/>
        <v/>
      </c>
      <c r="M69" s="9" t="str">
        <f t="shared" si="20"/>
        <v/>
      </c>
      <c r="N69" s="9" t="str">
        <f t="shared" si="21"/>
        <v/>
      </c>
      <c r="O69" s="9" t="str">
        <f t="shared" si="22"/>
        <v/>
      </c>
      <c r="P69" s="9" t="str">
        <f t="shared" si="23"/>
        <v>BB</v>
      </c>
      <c r="Q69" s="9" t="str">
        <f t="array" ref="Q69">IF(D69&lt;&gt;"",IF(D69&lt;&gt;"GR",IF(AND(D69&gt;=40,H69&gt;=30),_xlfn.IFS(H69&gt;=$AD$11,"AA",H69&gt;=$AC$11,"BA",H69&gt;=$AB$11,"BB",H69&gt;=$AA$11,"CB",H69&gt;=$Z$11,"CC",H69&gt;=$Y$11,"DC",H69&gt;=50,"DD"),IF(H69&gt;=$W$9,"FD","FF")),P69),"")</f>
        <v>BB</v>
      </c>
      <c r="R69" s="9">
        <f t="shared" si="13"/>
        <v>67</v>
      </c>
    </row>
    <row r="70" spans="1:18" x14ac:dyDescent="0.25">
      <c r="A70" s="3">
        <v>69</v>
      </c>
      <c r="B70" s="3">
        <v>43</v>
      </c>
      <c r="C70" s="3">
        <v>62</v>
      </c>
      <c r="D70" s="3" t="s">
        <v>34</v>
      </c>
      <c r="E70" s="16">
        <f t="shared" si="12"/>
        <v>43</v>
      </c>
      <c r="F70" s="16">
        <f t="shared" si="12"/>
        <v>62</v>
      </c>
      <c r="G70" s="9">
        <f t="shared" si="14"/>
        <v>54.399999999999991</v>
      </c>
      <c r="H70" s="9">
        <f t="shared" si="15"/>
        <v>54.399999999999991</v>
      </c>
      <c r="I70" s="9">
        <f t="shared" si="16"/>
        <v>54.399999999999991</v>
      </c>
      <c r="J70" s="9">
        <f t="shared" si="17"/>
        <v>54.399999999999991</v>
      </c>
      <c r="K70" s="9">
        <f t="shared" si="18"/>
        <v>54.399999999999991</v>
      </c>
      <c r="L70" s="9" t="str">
        <f t="shared" si="19"/>
        <v/>
      </c>
      <c r="M70" s="9" t="str">
        <f t="shared" si="20"/>
        <v/>
      </c>
      <c r="N70" s="9" t="str">
        <f t="shared" si="21"/>
        <v/>
      </c>
      <c r="O70" s="9" t="str">
        <f t="shared" si="22"/>
        <v/>
      </c>
      <c r="P70" s="9" t="str">
        <f t="shared" si="23"/>
        <v>BB</v>
      </c>
      <c r="Q70" s="9" t="str">
        <f t="array" ref="Q70">IF(D70&lt;&gt;"",IF(D70&lt;&gt;"GR",IF(AND(D70&gt;=40,H70&gt;=30),_xlfn.IFS(H70&gt;=$AD$11,"AA",H70&gt;=$AC$11,"BA",H70&gt;=$AB$11,"BB",H70&gt;=$AA$11,"CB",H70&gt;=$Z$11,"CC",H70&gt;=$Y$11,"DC",H70&gt;=50,"DD"),IF(H70&gt;=$W$9,"FD","FF")),P70),"")</f>
        <v>BB</v>
      </c>
      <c r="R70" s="9">
        <f t="shared" si="13"/>
        <v>68</v>
      </c>
    </row>
    <row r="71" spans="1:18" x14ac:dyDescent="0.25">
      <c r="A71" s="3">
        <v>70</v>
      </c>
      <c r="B71" s="3">
        <v>18</v>
      </c>
      <c r="C71" s="3">
        <v>78</v>
      </c>
      <c r="D71" s="3" t="s">
        <v>34</v>
      </c>
      <c r="E71" s="16">
        <f t="shared" si="12"/>
        <v>18</v>
      </c>
      <c r="F71" s="16">
        <f t="shared" si="12"/>
        <v>78</v>
      </c>
      <c r="G71" s="9">
        <f t="shared" si="14"/>
        <v>54</v>
      </c>
      <c r="H71" s="9">
        <f t="shared" si="15"/>
        <v>54</v>
      </c>
      <c r="I71" s="9">
        <f t="shared" si="16"/>
        <v>54</v>
      </c>
      <c r="J71" s="9">
        <f t="shared" si="17"/>
        <v>54</v>
      </c>
      <c r="K71" s="9">
        <f t="shared" si="18"/>
        <v>54</v>
      </c>
      <c r="L71" s="9">
        <f t="shared" si="19"/>
        <v>54</v>
      </c>
      <c r="M71" s="9" t="str">
        <f t="shared" si="20"/>
        <v/>
      </c>
      <c r="N71" s="9" t="str">
        <f t="shared" si="21"/>
        <v/>
      </c>
      <c r="O71" s="9" t="str">
        <f t="shared" si="22"/>
        <v/>
      </c>
      <c r="P71" s="9" t="str">
        <f t="shared" si="23"/>
        <v>CB</v>
      </c>
      <c r="Q71" s="9" t="str">
        <f t="array" ref="Q71">IF(D71&lt;&gt;"",IF(D71&lt;&gt;"GR",IF(AND(D71&gt;=40,H71&gt;=30),_xlfn.IFS(H71&gt;=$AD$11,"AA",H71&gt;=$AC$11,"BA",H71&gt;=$AB$11,"BB",H71&gt;=$AA$11,"CB",H71&gt;=$Z$11,"CC",H71&gt;=$Y$11,"DC",H71&gt;=50,"DD"),IF(H71&gt;=$W$9,"FD","FF")),P71),"")</f>
        <v>CB</v>
      </c>
      <c r="R71" s="9">
        <f t="shared" si="13"/>
        <v>69</v>
      </c>
    </row>
    <row r="72" spans="1:18" x14ac:dyDescent="0.25">
      <c r="A72" s="3">
        <v>71</v>
      </c>
      <c r="B72" s="3">
        <v>40</v>
      </c>
      <c r="C72" s="3">
        <v>63</v>
      </c>
      <c r="D72" s="3" t="s">
        <v>34</v>
      </c>
      <c r="E72" s="16">
        <f t="shared" si="12"/>
        <v>40</v>
      </c>
      <c r="F72" s="16">
        <f t="shared" si="12"/>
        <v>63</v>
      </c>
      <c r="G72" s="9">
        <f t="shared" si="14"/>
        <v>53.8</v>
      </c>
      <c r="H72" s="9">
        <f t="shared" si="15"/>
        <v>53.8</v>
      </c>
      <c r="I72" s="9">
        <f t="shared" si="16"/>
        <v>53.8</v>
      </c>
      <c r="J72" s="9">
        <f t="shared" si="17"/>
        <v>53.8</v>
      </c>
      <c r="K72" s="9">
        <f t="shared" si="18"/>
        <v>53.8</v>
      </c>
      <c r="L72" s="9">
        <f t="shared" si="19"/>
        <v>53.8</v>
      </c>
      <c r="M72" s="9" t="str">
        <f t="shared" si="20"/>
        <v/>
      </c>
      <c r="N72" s="9" t="str">
        <f t="shared" si="21"/>
        <v/>
      </c>
      <c r="O72" s="9" t="str">
        <f t="shared" si="22"/>
        <v/>
      </c>
      <c r="P72" s="9" t="str">
        <f t="shared" si="23"/>
        <v>CB</v>
      </c>
      <c r="Q72" s="9" t="str">
        <f t="array" ref="Q72">IF(D72&lt;&gt;"",IF(D72&lt;&gt;"GR",IF(AND(D72&gt;=40,H72&gt;=30),_xlfn.IFS(H72&gt;=$AD$11,"AA",H72&gt;=$AC$11,"BA",H72&gt;=$AB$11,"BB",H72&gt;=$AA$11,"CB",H72&gt;=$Z$11,"CC",H72&gt;=$Y$11,"DC",H72&gt;=50,"DD"),IF(H72&gt;=$W$9,"FD","FF")),P72),"")</f>
        <v>CB</v>
      </c>
      <c r="R72" s="9">
        <f t="shared" si="13"/>
        <v>70</v>
      </c>
    </row>
    <row r="73" spans="1:18" x14ac:dyDescent="0.25">
      <c r="A73" s="3">
        <v>72</v>
      </c>
      <c r="B73" s="3">
        <v>40</v>
      </c>
      <c r="C73" s="3">
        <v>63</v>
      </c>
      <c r="D73" s="3" t="s">
        <v>34</v>
      </c>
      <c r="E73" s="16">
        <f t="shared" si="12"/>
        <v>40</v>
      </c>
      <c r="F73" s="16">
        <f t="shared" si="12"/>
        <v>63</v>
      </c>
      <c r="G73" s="9">
        <f t="shared" si="14"/>
        <v>53.8</v>
      </c>
      <c r="H73" s="9">
        <f t="shared" si="15"/>
        <v>53.8</v>
      </c>
      <c r="I73" s="9">
        <f t="shared" si="16"/>
        <v>53.8</v>
      </c>
      <c r="J73" s="9">
        <f t="shared" si="17"/>
        <v>53.8</v>
      </c>
      <c r="K73" s="9">
        <f t="shared" si="18"/>
        <v>53.8</v>
      </c>
      <c r="L73" s="9">
        <f t="shared" si="19"/>
        <v>53.8</v>
      </c>
      <c r="M73" s="9" t="str">
        <f t="shared" si="20"/>
        <v/>
      </c>
      <c r="N73" s="9" t="str">
        <f t="shared" si="21"/>
        <v/>
      </c>
      <c r="O73" s="9" t="str">
        <f t="shared" si="22"/>
        <v/>
      </c>
      <c r="P73" s="9" t="str">
        <f t="shared" si="23"/>
        <v>CB</v>
      </c>
      <c r="Q73" s="9" t="str">
        <f t="array" ref="Q73">IF(D73&lt;&gt;"",IF(D73&lt;&gt;"GR",IF(AND(D73&gt;=40,H73&gt;=30),_xlfn.IFS(H73&gt;=$AD$11,"AA",H73&gt;=$AC$11,"BA",H73&gt;=$AB$11,"BB",H73&gt;=$AA$11,"CB",H73&gt;=$Z$11,"CC",H73&gt;=$Y$11,"DC",H73&gt;=50,"DD"),IF(H73&gt;=$W$9,"FD","FF")),P73),"")</f>
        <v>CB</v>
      </c>
      <c r="R73" s="9">
        <f t="shared" si="13"/>
        <v>70</v>
      </c>
    </row>
    <row r="74" spans="1:18" x14ac:dyDescent="0.25">
      <c r="A74" s="3">
        <v>73</v>
      </c>
      <c r="B74" s="3">
        <v>67</v>
      </c>
      <c r="C74" s="3">
        <v>45</v>
      </c>
      <c r="D74" s="3" t="s">
        <v>34</v>
      </c>
      <c r="E74" s="16">
        <f t="shared" si="12"/>
        <v>67</v>
      </c>
      <c r="F74" s="16">
        <f t="shared" si="12"/>
        <v>45</v>
      </c>
      <c r="G74" s="9">
        <f t="shared" si="14"/>
        <v>53.8</v>
      </c>
      <c r="H74" s="9">
        <f t="shared" si="15"/>
        <v>53.8</v>
      </c>
      <c r="I74" s="9">
        <f t="shared" si="16"/>
        <v>53.8</v>
      </c>
      <c r="J74" s="9">
        <f t="shared" si="17"/>
        <v>53.8</v>
      </c>
      <c r="K74" s="9">
        <f t="shared" si="18"/>
        <v>53.8</v>
      </c>
      <c r="L74" s="9">
        <f t="shared" si="19"/>
        <v>53.8</v>
      </c>
      <c r="M74" s="9" t="str">
        <f t="shared" si="20"/>
        <v/>
      </c>
      <c r="N74" s="9" t="str">
        <f t="shared" si="21"/>
        <v/>
      </c>
      <c r="O74" s="9" t="str">
        <f t="shared" si="22"/>
        <v/>
      </c>
      <c r="P74" s="9" t="str">
        <f t="shared" si="23"/>
        <v>CB</v>
      </c>
      <c r="Q74" s="9" t="str">
        <f t="array" ref="Q74">IF(D74&lt;&gt;"",IF(D74&lt;&gt;"GR",IF(AND(D74&gt;=40,H74&gt;=30),_xlfn.IFS(H74&gt;=$AD$11,"AA",H74&gt;=$AC$11,"BA",H74&gt;=$AB$11,"BB",H74&gt;=$AA$11,"CB",H74&gt;=$Z$11,"CC",H74&gt;=$Y$11,"DC",H74&gt;=50,"DD"),IF(H74&gt;=$W$9,"FD","FF")),P74),"")</f>
        <v>CB</v>
      </c>
      <c r="R74" s="9">
        <f t="shared" si="13"/>
        <v>0</v>
      </c>
    </row>
    <row r="75" spans="1:18" x14ac:dyDescent="0.25">
      <c r="A75" s="3">
        <v>74</v>
      </c>
      <c r="B75" s="3">
        <v>34</v>
      </c>
      <c r="C75" s="3">
        <v>67</v>
      </c>
      <c r="D75" s="3" t="s">
        <v>34</v>
      </c>
      <c r="E75" s="16">
        <f t="shared" si="12"/>
        <v>34</v>
      </c>
      <c r="F75" s="16">
        <f t="shared" si="12"/>
        <v>67</v>
      </c>
      <c r="G75" s="9">
        <f t="shared" si="14"/>
        <v>53.8</v>
      </c>
      <c r="H75" s="9">
        <f t="shared" si="15"/>
        <v>53.8</v>
      </c>
      <c r="I75" s="9">
        <f t="shared" si="16"/>
        <v>53.8</v>
      </c>
      <c r="J75" s="9">
        <f t="shared" si="17"/>
        <v>53.8</v>
      </c>
      <c r="K75" s="9">
        <f t="shared" si="18"/>
        <v>53.8</v>
      </c>
      <c r="L75" s="9">
        <f t="shared" si="19"/>
        <v>53.8</v>
      </c>
      <c r="M75" s="9" t="str">
        <f t="shared" si="20"/>
        <v/>
      </c>
      <c r="N75" s="9" t="str">
        <f t="shared" si="21"/>
        <v/>
      </c>
      <c r="O75" s="9" t="str">
        <f t="shared" si="22"/>
        <v/>
      </c>
      <c r="P75" s="9" t="str">
        <f t="shared" si="23"/>
        <v>CB</v>
      </c>
      <c r="Q75" s="9" t="str">
        <f t="array" ref="Q75">IF(D75&lt;&gt;"",IF(D75&lt;&gt;"GR",IF(AND(D75&gt;=40,H75&gt;=30),_xlfn.IFS(H75&gt;=$AD$11,"AA",H75&gt;=$AC$11,"BA",H75&gt;=$AB$11,"BB",H75&gt;=$AA$11,"CB",H75&gt;=$Z$11,"CC",H75&gt;=$Y$11,"DC",H75&gt;=50,"DD"),IF(H75&gt;=$W$9,"FD","FF")),P75),"")</f>
        <v>CB</v>
      </c>
      <c r="R75" s="9">
        <f t="shared" si="13"/>
        <v>70</v>
      </c>
    </row>
    <row r="76" spans="1:18" x14ac:dyDescent="0.25">
      <c r="A76" s="3">
        <v>75</v>
      </c>
      <c r="B76" s="3">
        <v>40</v>
      </c>
      <c r="C76" s="3">
        <v>63</v>
      </c>
      <c r="D76" s="3" t="s">
        <v>34</v>
      </c>
      <c r="E76" s="16">
        <f t="shared" si="12"/>
        <v>40</v>
      </c>
      <c r="F76" s="16">
        <f t="shared" si="12"/>
        <v>63</v>
      </c>
      <c r="G76" s="9">
        <f t="shared" si="14"/>
        <v>53.8</v>
      </c>
      <c r="H76" s="9">
        <f t="shared" si="15"/>
        <v>53.8</v>
      </c>
      <c r="I76" s="9">
        <f t="shared" si="16"/>
        <v>53.8</v>
      </c>
      <c r="J76" s="9">
        <f t="shared" si="17"/>
        <v>53.8</v>
      </c>
      <c r="K76" s="9">
        <f t="shared" si="18"/>
        <v>53.8</v>
      </c>
      <c r="L76" s="9">
        <f t="shared" si="19"/>
        <v>53.8</v>
      </c>
      <c r="M76" s="9" t="str">
        <f t="shared" si="20"/>
        <v/>
      </c>
      <c r="N76" s="9" t="str">
        <f t="shared" si="21"/>
        <v/>
      </c>
      <c r="O76" s="9" t="str">
        <f t="shared" si="22"/>
        <v/>
      </c>
      <c r="P76" s="9" t="str">
        <f t="shared" si="23"/>
        <v>CB</v>
      </c>
      <c r="Q76" s="9" t="str">
        <f t="array" ref="Q76">IF(D76&lt;&gt;"",IF(D76&lt;&gt;"GR",IF(AND(D76&gt;=40,H76&gt;=30),_xlfn.IFS(H76&gt;=$AD$11,"AA",H76&gt;=$AC$11,"BA",H76&gt;=$AB$11,"BB",H76&gt;=$AA$11,"CB",H76&gt;=$Z$11,"CC",H76&gt;=$Y$11,"DC",H76&gt;=50,"DD"),IF(H76&gt;=$W$9,"FD","FF")),P76),"")</f>
        <v>CB</v>
      </c>
      <c r="R76" s="9">
        <f t="shared" si="13"/>
        <v>70</v>
      </c>
    </row>
    <row r="77" spans="1:18" x14ac:dyDescent="0.25">
      <c r="A77" s="3">
        <v>76</v>
      </c>
      <c r="B77" s="3">
        <v>29</v>
      </c>
      <c r="C77" s="3">
        <v>31</v>
      </c>
      <c r="D77" s="3">
        <v>70</v>
      </c>
      <c r="E77" s="16">
        <f t="shared" si="12"/>
        <v>29</v>
      </c>
      <c r="F77" s="16">
        <f t="shared" si="12"/>
        <v>31</v>
      </c>
      <c r="G77" s="9">
        <f t="shared" si="14"/>
        <v>30.2</v>
      </c>
      <c r="H77" s="9">
        <f t="shared" si="15"/>
        <v>53.6</v>
      </c>
      <c r="I77" s="9" t="str">
        <f t="shared" si="16"/>
        <v/>
      </c>
      <c r="J77" s="9" t="str">
        <f t="shared" si="17"/>
        <v/>
      </c>
      <c r="K77" s="9" t="str">
        <f t="shared" si="18"/>
        <v/>
      </c>
      <c r="L77" s="9" t="str">
        <f t="shared" si="19"/>
        <v/>
      </c>
      <c r="M77" s="9" t="str">
        <f t="shared" si="20"/>
        <v/>
      </c>
      <c r="N77" s="9" t="str">
        <f t="shared" si="21"/>
        <v/>
      </c>
      <c r="O77" s="9" t="str">
        <f t="shared" si="22"/>
        <v/>
      </c>
      <c r="P77" s="9" t="str">
        <f t="shared" si="23"/>
        <v>FD</v>
      </c>
      <c r="Q77" s="9" t="e">
        <f t="array" aca="1" ref="Q77" ca="1">IF(D77&lt;&gt;"",IF(D77&lt;&gt;"GR",IF(AND(D77&gt;=40,H77&gt;=30),_xlfn.IFS(H77&gt;=$AD$11,"AA",H77&gt;=$AC$11,"BA",H77&gt;=$AB$11,"BB",H77&gt;=$AA$11,"CB",H77&gt;=$Z$11,"CC",H77&gt;=$Y$11,"DC",H77&gt;=50,"DD"),IF(H77&gt;=$W$9,"FD","FF")),P77),"")</f>
        <v>#NAME?</v>
      </c>
      <c r="R77" s="9">
        <f t="shared" si="13"/>
        <v>0</v>
      </c>
    </row>
    <row r="78" spans="1:18" x14ac:dyDescent="0.25">
      <c r="A78" s="3">
        <v>77</v>
      </c>
      <c r="B78" s="3">
        <v>38</v>
      </c>
      <c r="C78" s="3">
        <v>64</v>
      </c>
      <c r="D78" s="3" t="s">
        <v>34</v>
      </c>
      <c r="E78" s="16">
        <f t="shared" si="12"/>
        <v>38</v>
      </c>
      <c r="F78" s="16">
        <f t="shared" si="12"/>
        <v>64</v>
      </c>
      <c r="G78" s="9">
        <f t="shared" si="14"/>
        <v>53.6</v>
      </c>
      <c r="H78" s="9">
        <f t="shared" si="15"/>
        <v>53.6</v>
      </c>
      <c r="I78" s="9">
        <f t="shared" si="16"/>
        <v>53.6</v>
      </c>
      <c r="J78" s="9">
        <f t="shared" si="17"/>
        <v>53.6</v>
      </c>
      <c r="K78" s="9">
        <f t="shared" si="18"/>
        <v>53.6</v>
      </c>
      <c r="L78" s="9">
        <f t="shared" si="19"/>
        <v>53.6</v>
      </c>
      <c r="M78" s="9" t="str">
        <f t="shared" si="20"/>
        <v/>
      </c>
      <c r="N78" s="9" t="str">
        <f t="shared" si="21"/>
        <v/>
      </c>
      <c r="O78" s="9" t="str">
        <f t="shared" si="22"/>
        <v/>
      </c>
      <c r="P78" s="9" t="str">
        <f t="shared" si="23"/>
        <v>CB</v>
      </c>
      <c r="Q78" s="9" t="str">
        <f t="array" ref="Q78">IF(D78&lt;&gt;"",IF(D78&lt;&gt;"GR",IF(AND(D78&gt;=40,H78&gt;=30),_xlfn.IFS(H78&gt;=$AD$11,"AA",H78&gt;=$AC$11,"BA",H78&gt;=$AB$11,"BB",H78&gt;=$AA$11,"CB",H78&gt;=$Z$11,"CC",H78&gt;=$Y$11,"DC",H78&gt;=50,"DD"),IF(H78&gt;=$W$9,"FD","FF")),P78),"")</f>
        <v>CB</v>
      </c>
      <c r="R78" s="9">
        <f t="shared" si="13"/>
        <v>75</v>
      </c>
    </row>
    <row r="79" spans="1:18" x14ac:dyDescent="0.25">
      <c r="A79" s="3">
        <v>78</v>
      </c>
      <c r="B79" s="3">
        <v>43</v>
      </c>
      <c r="C79" s="3">
        <v>30</v>
      </c>
      <c r="D79" s="3">
        <v>60</v>
      </c>
      <c r="E79" s="16">
        <f t="shared" si="12"/>
        <v>43</v>
      </c>
      <c r="F79" s="16">
        <f t="shared" si="12"/>
        <v>30</v>
      </c>
      <c r="G79" s="9">
        <f t="shared" si="14"/>
        <v>35.200000000000003</v>
      </c>
      <c r="H79" s="9">
        <f t="shared" si="15"/>
        <v>53.2</v>
      </c>
      <c r="I79" s="9" t="str">
        <f t="shared" si="16"/>
        <v/>
      </c>
      <c r="J79" s="9" t="str">
        <f t="shared" si="17"/>
        <v/>
      </c>
      <c r="K79" s="9" t="str">
        <f t="shared" si="18"/>
        <v/>
      </c>
      <c r="L79" s="9" t="str">
        <f t="shared" si="19"/>
        <v/>
      </c>
      <c r="M79" s="9" t="str">
        <f t="shared" si="20"/>
        <v/>
      </c>
      <c r="N79" s="9" t="str">
        <f t="shared" si="21"/>
        <v/>
      </c>
      <c r="O79" s="9" t="str">
        <f t="shared" si="22"/>
        <v/>
      </c>
      <c r="P79" s="9" t="str">
        <f t="shared" si="23"/>
        <v>FD</v>
      </c>
      <c r="Q79" s="9" t="e">
        <f t="array" aca="1" ref="Q79" ca="1">IF(D79&lt;&gt;"",IF(D79&lt;&gt;"GR",IF(AND(D79&gt;=40,H79&gt;=30),_xlfn.IFS(H79&gt;=$AD$11,"AA",H79&gt;=$AC$11,"BA",H79&gt;=$AB$11,"BB",H79&gt;=$AA$11,"CB",H79&gt;=$Z$11,"CC",H79&gt;=$Y$11,"DC",H79&gt;=50,"DD"),IF(H79&gt;=$W$9,"FD","FF")),P79),"")</f>
        <v>#NAME?</v>
      </c>
      <c r="R79" s="9">
        <f t="shared" si="13"/>
        <v>0</v>
      </c>
    </row>
    <row r="80" spans="1:18" x14ac:dyDescent="0.25">
      <c r="A80" s="3">
        <v>79</v>
      </c>
      <c r="B80" s="3">
        <v>50</v>
      </c>
      <c r="C80" s="3">
        <v>55</v>
      </c>
      <c r="D80" s="3" t="s">
        <v>34</v>
      </c>
      <c r="E80" s="16">
        <f t="shared" si="12"/>
        <v>50</v>
      </c>
      <c r="F80" s="16">
        <f t="shared" si="12"/>
        <v>55</v>
      </c>
      <c r="G80" s="9">
        <f t="shared" si="14"/>
        <v>53</v>
      </c>
      <c r="H80" s="9">
        <f t="shared" si="15"/>
        <v>53</v>
      </c>
      <c r="I80" s="9">
        <f t="shared" si="16"/>
        <v>53</v>
      </c>
      <c r="J80" s="9">
        <f t="shared" si="17"/>
        <v>53</v>
      </c>
      <c r="K80" s="9">
        <f t="shared" si="18"/>
        <v>53</v>
      </c>
      <c r="L80" s="9">
        <f t="shared" si="19"/>
        <v>53</v>
      </c>
      <c r="M80" s="9" t="str">
        <f t="shared" si="20"/>
        <v/>
      </c>
      <c r="N80" s="9" t="str">
        <f t="shared" si="21"/>
        <v/>
      </c>
      <c r="O80" s="9" t="str">
        <f t="shared" si="22"/>
        <v/>
      </c>
      <c r="P80" s="9" t="str">
        <f t="shared" si="23"/>
        <v>CB</v>
      </c>
      <c r="Q80" s="9" t="str">
        <f t="array" ref="Q80">IF(D80&lt;&gt;"",IF(D80&lt;&gt;"GR",IF(AND(D80&gt;=40,H80&gt;=30),_xlfn.IFS(H80&gt;=$AD$11,"AA",H80&gt;=$AC$11,"BA",H80&gt;=$AB$11,"BB",H80&gt;=$AA$11,"CB",H80&gt;=$Z$11,"CC",H80&gt;=$Y$11,"DC",H80&gt;=50,"DD"),IF(H80&gt;=$W$9,"FD","FF")),P80),"")</f>
        <v>CB</v>
      </c>
      <c r="R80" s="9">
        <f t="shared" si="13"/>
        <v>76</v>
      </c>
    </row>
    <row r="81" spans="1:18" x14ac:dyDescent="0.25">
      <c r="A81" s="3">
        <v>80</v>
      </c>
      <c r="B81" s="3">
        <v>35</v>
      </c>
      <c r="C81" s="3">
        <v>65</v>
      </c>
      <c r="D81" s="3" t="s">
        <v>34</v>
      </c>
      <c r="E81" s="16">
        <f t="shared" si="12"/>
        <v>35</v>
      </c>
      <c r="F81" s="16">
        <f t="shared" si="12"/>
        <v>65</v>
      </c>
      <c r="G81" s="9">
        <f t="shared" si="14"/>
        <v>53</v>
      </c>
      <c r="H81" s="9">
        <f t="shared" si="15"/>
        <v>53</v>
      </c>
      <c r="I81" s="9">
        <f t="shared" si="16"/>
        <v>53</v>
      </c>
      <c r="J81" s="9">
        <f t="shared" si="17"/>
        <v>53</v>
      </c>
      <c r="K81" s="9">
        <f t="shared" si="18"/>
        <v>53</v>
      </c>
      <c r="L81" s="9">
        <f t="shared" si="19"/>
        <v>53</v>
      </c>
      <c r="M81" s="9" t="str">
        <f t="shared" si="20"/>
        <v/>
      </c>
      <c r="N81" s="9" t="str">
        <f t="shared" si="21"/>
        <v/>
      </c>
      <c r="O81" s="9" t="str">
        <f t="shared" si="22"/>
        <v/>
      </c>
      <c r="P81" s="9" t="str">
        <f t="shared" si="23"/>
        <v>CB</v>
      </c>
      <c r="Q81" s="9" t="str">
        <f t="array" ref="Q81">IF(D81&lt;&gt;"",IF(D81&lt;&gt;"GR",IF(AND(D81&gt;=40,H81&gt;=30),_xlfn.IFS(H81&gt;=$AD$11,"AA",H81&gt;=$AC$11,"BA",H81&gt;=$AB$11,"BB",H81&gt;=$AA$11,"CB",H81&gt;=$Z$11,"CC",H81&gt;=$Y$11,"DC",H81&gt;=50,"DD"),IF(H81&gt;=$W$9,"FD","FF")),P81),"")</f>
        <v>CB</v>
      </c>
      <c r="R81" s="9">
        <f t="shared" si="13"/>
        <v>76</v>
      </c>
    </row>
    <row r="82" spans="1:18" x14ac:dyDescent="0.25">
      <c r="A82" s="3">
        <v>81</v>
      </c>
      <c r="B82" s="3">
        <v>39</v>
      </c>
      <c r="C82" s="3">
        <v>62</v>
      </c>
      <c r="D82" s="3" t="s">
        <v>34</v>
      </c>
      <c r="E82" s="16">
        <f t="shared" si="12"/>
        <v>39</v>
      </c>
      <c r="F82" s="16">
        <f t="shared" si="12"/>
        <v>62</v>
      </c>
      <c r="G82" s="9">
        <f t="shared" si="14"/>
        <v>52.8</v>
      </c>
      <c r="H82" s="9">
        <f t="shared" si="15"/>
        <v>52.8</v>
      </c>
      <c r="I82" s="9">
        <f t="shared" si="16"/>
        <v>52.8</v>
      </c>
      <c r="J82" s="9">
        <f t="shared" si="17"/>
        <v>52.8</v>
      </c>
      <c r="K82" s="9">
        <f t="shared" si="18"/>
        <v>52.8</v>
      </c>
      <c r="L82" s="9">
        <f t="shared" si="19"/>
        <v>52.8</v>
      </c>
      <c r="M82" s="9" t="str">
        <f t="shared" si="20"/>
        <v/>
      </c>
      <c r="N82" s="9" t="str">
        <f t="shared" si="21"/>
        <v/>
      </c>
      <c r="O82" s="9" t="str">
        <f t="shared" si="22"/>
        <v/>
      </c>
      <c r="P82" s="9" t="str">
        <f t="shared" si="23"/>
        <v>CB</v>
      </c>
      <c r="Q82" s="9" t="str">
        <f t="array" ref="Q82">IF(D82&lt;&gt;"",IF(D82&lt;&gt;"GR",IF(AND(D82&gt;=40,H82&gt;=30),_xlfn.IFS(H82&gt;=$AD$11,"AA",H82&gt;=$AC$11,"BA",H82&gt;=$AB$11,"BB",H82&gt;=$AA$11,"CB",H82&gt;=$Z$11,"CC",H82&gt;=$Y$11,"DC",H82&gt;=50,"DD"),IF(H82&gt;=$W$9,"FD","FF")),P82),"")</f>
        <v>CB</v>
      </c>
      <c r="R82" s="9">
        <f t="shared" si="13"/>
        <v>78</v>
      </c>
    </row>
    <row r="83" spans="1:18" x14ac:dyDescent="0.25">
      <c r="A83" s="3">
        <v>82</v>
      </c>
      <c r="B83" s="3">
        <v>30</v>
      </c>
      <c r="C83" s="3">
        <v>68</v>
      </c>
      <c r="D83" s="3" t="s">
        <v>34</v>
      </c>
      <c r="E83" s="16">
        <f t="shared" si="12"/>
        <v>30</v>
      </c>
      <c r="F83" s="16">
        <f t="shared" si="12"/>
        <v>68</v>
      </c>
      <c r="G83" s="9">
        <f t="shared" si="14"/>
        <v>52.8</v>
      </c>
      <c r="H83" s="9">
        <f t="shared" si="15"/>
        <v>52.8</v>
      </c>
      <c r="I83" s="9">
        <f t="shared" si="16"/>
        <v>52.8</v>
      </c>
      <c r="J83" s="9">
        <f t="shared" si="17"/>
        <v>52.8</v>
      </c>
      <c r="K83" s="9">
        <f t="shared" si="18"/>
        <v>52.8</v>
      </c>
      <c r="L83" s="9">
        <f t="shared" si="19"/>
        <v>52.8</v>
      </c>
      <c r="M83" s="9" t="str">
        <f t="shared" si="20"/>
        <v/>
      </c>
      <c r="N83" s="9" t="str">
        <f t="shared" si="21"/>
        <v/>
      </c>
      <c r="O83" s="9" t="str">
        <f t="shared" si="22"/>
        <v/>
      </c>
      <c r="P83" s="9" t="str">
        <f t="shared" si="23"/>
        <v>CB</v>
      </c>
      <c r="Q83" s="9" t="str">
        <f t="array" ref="Q83">IF(D83&lt;&gt;"",IF(D83&lt;&gt;"GR",IF(AND(D83&gt;=40,H83&gt;=30),_xlfn.IFS(H83&gt;=$AD$11,"AA",H83&gt;=$AC$11,"BA",H83&gt;=$AB$11,"BB",H83&gt;=$AA$11,"CB",H83&gt;=$Z$11,"CC",H83&gt;=$Y$11,"DC",H83&gt;=50,"DD"),IF(H83&gt;=$W$9,"FD","FF")),P83),"")</f>
        <v>CB</v>
      </c>
      <c r="R83" s="9">
        <f t="shared" si="13"/>
        <v>78</v>
      </c>
    </row>
    <row r="84" spans="1:18" x14ac:dyDescent="0.25">
      <c r="A84" s="3">
        <v>83</v>
      </c>
      <c r="B84" s="3">
        <v>41</v>
      </c>
      <c r="C84" s="3">
        <v>60</v>
      </c>
      <c r="D84" s="3" t="s">
        <v>34</v>
      </c>
      <c r="E84" s="16">
        <f t="shared" si="12"/>
        <v>41</v>
      </c>
      <c r="F84" s="16">
        <f t="shared" si="12"/>
        <v>60</v>
      </c>
      <c r="G84" s="9">
        <f t="shared" si="14"/>
        <v>52.400000000000006</v>
      </c>
      <c r="H84" s="9">
        <f t="shared" si="15"/>
        <v>52.400000000000006</v>
      </c>
      <c r="I84" s="9">
        <f t="shared" si="16"/>
        <v>52.400000000000006</v>
      </c>
      <c r="J84" s="9">
        <f t="shared" si="17"/>
        <v>52.400000000000006</v>
      </c>
      <c r="K84" s="9">
        <f t="shared" si="18"/>
        <v>52.400000000000006</v>
      </c>
      <c r="L84" s="9">
        <f t="shared" si="19"/>
        <v>52.400000000000006</v>
      </c>
      <c r="M84" s="9" t="str">
        <f t="shared" si="20"/>
        <v/>
      </c>
      <c r="N84" s="9" t="str">
        <f t="shared" si="21"/>
        <v/>
      </c>
      <c r="O84" s="9" t="str">
        <f t="shared" si="22"/>
        <v/>
      </c>
      <c r="P84" s="9" t="str">
        <f t="shared" si="23"/>
        <v>CB</v>
      </c>
      <c r="Q84" s="9" t="str">
        <f t="array" ref="Q84">IF(D84&lt;&gt;"",IF(D84&lt;&gt;"GR",IF(AND(D84&gt;=40,H84&gt;=30),_xlfn.IFS(H84&gt;=$AD$11,"AA",H84&gt;=$AC$11,"BA",H84&gt;=$AB$11,"BB",H84&gt;=$AA$11,"CB",H84&gt;=$Z$11,"CC",H84&gt;=$Y$11,"DC",H84&gt;=50,"DD"),IF(H84&gt;=$W$9,"FD","FF")),P84),"")</f>
        <v>CB</v>
      </c>
      <c r="R84" s="9">
        <f t="shared" si="13"/>
        <v>80</v>
      </c>
    </row>
    <row r="85" spans="1:18" x14ac:dyDescent="0.25">
      <c r="A85" s="3">
        <v>84</v>
      </c>
      <c r="B85" s="3">
        <v>23</v>
      </c>
      <c r="C85" s="3">
        <v>72</v>
      </c>
      <c r="D85" s="3" t="s">
        <v>34</v>
      </c>
      <c r="E85" s="16">
        <f t="shared" si="12"/>
        <v>23</v>
      </c>
      <c r="F85" s="16">
        <f t="shared" si="12"/>
        <v>72</v>
      </c>
      <c r="G85" s="9">
        <f t="shared" si="14"/>
        <v>52.4</v>
      </c>
      <c r="H85" s="9">
        <f t="shared" si="15"/>
        <v>52.4</v>
      </c>
      <c r="I85" s="9">
        <f t="shared" si="16"/>
        <v>52.4</v>
      </c>
      <c r="J85" s="9">
        <f t="shared" si="17"/>
        <v>52.4</v>
      </c>
      <c r="K85" s="9">
        <f t="shared" si="18"/>
        <v>52.4</v>
      </c>
      <c r="L85" s="9">
        <f t="shared" si="19"/>
        <v>52.4</v>
      </c>
      <c r="M85" s="9" t="str">
        <f t="shared" si="20"/>
        <v/>
      </c>
      <c r="N85" s="9" t="str">
        <f t="shared" si="21"/>
        <v/>
      </c>
      <c r="O85" s="9" t="str">
        <f t="shared" si="22"/>
        <v/>
      </c>
      <c r="P85" s="9" t="str">
        <f t="shared" si="23"/>
        <v>CB</v>
      </c>
      <c r="Q85" s="9" t="str">
        <f t="array" ref="Q85">IF(D85&lt;&gt;"",IF(D85&lt;&gt;"GR",IF(AND(D85&gt;=40,H85&gt;=30),_xlfn.IFS(H85&gt;=$AD$11,"AA",H85&gt;=$AC$11,"BA",H85&gt;=$AB$11,"BB",H85&gt;=$AA$11,"CB",H85&gt;=$Z$11,"CC",H85&gt;=$Y$11,"DC",H85&gt;=50,"DD"),IF(H85&gt;=$W$9,"FD","FF")),P85),"")</f>
        <v>CB</v>
      </c>
      <c r="R85" s="9">
        <f t="shared" si="13"/>
        <v>82</v>
      </c>
    </row>
    <row r="86" spans="1:18" x14ac:dyDescent="0.25">
      <c r="A86" s="3">
        <v>85</v>
      </c>
      <c r="B86" s="3">
        <v>23</v>
      </c>
      <c r="C86" s="3">
        <v>72</v>
      </c>
      <c r="D86" s="3" t="s">
        <v>34</v>
      </c>
      <c r="E86" s="16">
        <f t="shared" si="12"/>
        <v>23</v>
      </c>
      <c r="F86" s="16">
        <f t="shared" si="12"/>
        <v>72</v>
      </c>
      <c r="G86" s="9">
        <f t="shared" si="14"/>
        <v>52.4</v>
      </c>
      <c r="H86" s="9">
        <f t="shared" si="15"/>
        <v>52.4</v>
      </c>
      <c r="I86" s="9">
        <f t="shared" si="16"/>
        <v>52.4</v>
      </c>
      <c r="J86" s="9">
        <f t="shared" si="17"/>
        <v>52.4</v>
      </c>
      <c r="K86" s="9">
        <f t="shared" si="18"/>
        <v>52.4</v>
      </c>
      <c r="L86" s="9">
        <f t="shared" si="19"/>
        <v>52.4</v>
      </c>
      <c r="M86" s="9" t="str">
        <f t="shared" si="20"/>
        <v/>
      </c>
      <c r="N86" s="9" t="str">
        <f t="shared" si="21"/>
        <v/>
      </c>
      <c r="O86" s="9" t="str">
        <f t="shared" si="22"/>
        <v/>
      </c>
      <c r="P86" s="9" t="str">
        <f t="shared" si="23"/>
        <v>CB</v>
      </c>
      <c r="Q86" s="9" t="str">
        <f t="array" ref="Q86">IF(D86&lt;&gt;"",IF(D86&lt;&gt;"GR",IF(AND(D86&gt;=40,H86&gt;=30),_xlfn.IFS(H86&gt;=$AD$11,"AA",H86&gt;=$AC$11,"BA",H86&gt;=$AB$11,"BB",H86&gt;=$AA$11,"CB",H86&gt;=$Z$11,"CC",H86&gt;=$Y$11,"DC",H86&gt;=50,"DD"),IF(H86&gt;=$W$9,"FD","FF")),P86),"")</f>
        <v>CB</v>
      </c>
      <c r="R86" s="9">
        <f t="shared" si="13"/>
        <v>82</v>
      </c>
    </row>
    <row r="87" spans="1:18" x14ac:dyDescent="0.25">
      <c r="A87" s="3">
        <v>86</v>
      </c>
      <c r="B87" s="3">
        <v>47</v>
      </c>
      <c r="C87" s="3">
        <v>56</v>
      </c>
      <c r="D87" s="3" t="s">
        <v>34</v>
      </c>
      <c r="E87" s="16">
        <f t="shared" si="12"/>
        <v>47</v>
      </c>
      <c r="F87" s="16">
        <f t="shared" si="12"/>
        <v>56</v>
      </c>
      <c r="G87" s="9">
        <f t="shared" si="14"/>
        <v>52.400000000000006</v>
      </c>
      <c r="H87" s="9">
        <f t="shared" si="15"/>
        <v>52.400000000000006</v>
      </c>
      <c r="I87" s="9">
        <f t="shared" si="16"/>
        <v>52.400000000000006</v>
      </c>
      <c r="J87" s="9">
        <f t="shared" si="17"/>
        <v>52.400000000000006</v>
      </c>
      <c r="K87" s="9">
        <f t="shared" si="18"/>
        <v>52.400000000000006</v>
      </c>
      <c r="L87" s="9">
        <f t="shared" si="19"/>
        <v>52.400000000000006</v>
      </c>
      <c r="M87" s="9" t="str">
        <f t="shared" si="20"/>
        <v/>
      </c>
      <c r="N87" s="9" t="str">
        <f t="shared" si="21"/>
        <v/>
      </c>
      <c r="O87" s="9" t="str">
        <f t="shared" si="22"/>
        <v/>
      </c>
      <c r="P87" s="9" t="str">
        <f t="shared" si="23"/>
        <v>CB</v>
      </c>
      <c r="Q87" s="9" t="str">
        <f t="array" ref="Q87">IF(D87&lt;&gt;"",IF(D87&lt;&gt;"GR",IF(AND(D87&gt;=40,H87&gt;=30),_xlfn.IFS(H87&gt;=$AD$11,"AA",H87&gt;=$AC$11,"BA",H87&gt;=$AB$11,"BB",H87&gt;=$AA$11,"CB",H87&gt;=$Z$11,"CC",H87&gt;=$Y$11,"DC",H87&gt;=50,"DD"),IF(H87&gt;=$W$9,"FD","FF")),P87),"")</f>
        <v>CB</v>
      </c>
      <c r="R87" s="9">
        <f t="shared" si="13"/>
        <v>80</v>
      </c>
    </row>
    <row r="88" spans="1:18" x14ac:dyDescent="0.25">
      <c r="A88" s="3">
        <v>87</v>
      </c>
      <c r="B88" s="3">
        <v>29</v>
      </c>
      <c r="C88" s="3">
        <v>67</v>
      </c>
      <c r="D88" s="3" t="s">
        <v>34</v>
      </c>
      <c r="E88" s="16">
        <f t="shared" si="12"/>
        <v>29</v>
      </c>
      <c r="F88" s="16">
        <f t="shared" si="12"/>
        <v>67</v>
      </c>
      <c r="G88" s="9">
        <f t="shared" si="14"/>
        <v>51.8</v>
      </c>
      <c r="H88" s="9">
        <f t="shared" si="15"/>
        <v>51.8</v>
      </c>
      <c r="I88" s="9">
        <f t="shared" si="16"/>
        <v>51.8</v>
      </c>
      <c r="J88" s="9">
        <f t="shared" si="17"/>
        <v>51.8</v>
      </c>
      <c r="K88" s="9">
        <f t="shared" si="18"/>
        <v>51.8</v>
      </c>
      <c r="L88" s="9">
        <f t="shared" si="19"/>
        <v>51.8</v>
      </c>
      <c r="M88" s="9" t="str">
        <f t="shared" si="20"/>
        <v/>
      </c>
      <c r="N88" s="9" t="str">
        <f t="shared" si="21"/>
        <v/>
      </c>
      <c r="O88" s="9" t="str">
        <f t="shared" si="22"/>
        <v/>
      </c>
      <c r="P88" s="9" t="str">
        <f t="shared" si="23"/>
        <v>CB</v>
      </c>
      <c r="Q88" s="9" t="str">
        <f t="array" ref="Q88">IF(D88&lt;&gt;"",IF(D88&lt;&gt;"GR",IF(AND(D88&gt;=40,H88&gt;=30),_xlfn.IFS(H88&gt;=$AD$11,"AA",H88&gt;=$AC$11,"BA",H88&gt;=$AB$11,"BB",H88&gt;=$AA$11,"CB",H88&gt;=$Z$11,"CC",H88&gt;=$Y$11,"DC",H88&gt;=50,"DD"),IF(H88&gt;=$W$9,"FD","FF")),P88),"")</f>
        <v>CB</v>
      </c>
      <c r="R88" s="9">
        <f t="shared" si="13"/>
        <v>84</v>
      </c>
    </row>
    <row r="89" spans="1:18" x14ac:dyDescent="0.25">
      <c r="A89" s="3">
        <v>88</v>
      </c>
      <c r="B89" s="3">
        <v>30</v>
      </c>
      <c r="C89" s="3">
        <v>66</v>
      </c>
      <c r="D89" s="3" t="s">
        <v>34</v>
      </c>
      <c r="E89" s="16">
        <f t="shared" si="12"/>
        <v>30</v>
      </c>
      <c r="F89" s="16">
        <f t="shared" si="12"/>
        <v>66</v>
      </c>
      <c r="G89" s="9">
        <f t="shared" si="14"/>
        <v>51.6</v>
      </c>
      <c r="H89" s="9">
        <f t="shared" si="15"/>
        <v>51.6</v>
      </c>
      <c r="I89" s="9">
        <f t="shared" si="16"/>
        <v>51.6</v>
      </c>
      <c r="J89" s="9">
        <f t="shared" si="17"/>
        <v>51.6</v>
      </c>
      <c r="K89" s="9">
        <f t="shared" si="18"/>
        <v>51.6</v>
      </c>
      <c r="L89" s="9">
        <f t="shared" si="19"/>
        <v>51.6</v>
      </c>
      <c r="M89" s="9" t="str">
        <f t="shared" si="20"/>
        <v/>
      </c>
      <c r="N89" s="9" t="str">
        <f t="shared" si="21"/>
        <v/>
      </c>
      <c r="O89" s="9" t="str">
        <f t="shared" si="22"/>
        <v/>
      </c>
      <c r="P89" s="9" t="str">
        <f t="shared" si="23"/>
        <v>CB</v>
      </c>
      <c r="Q89" s="9" t="str">
        <f t="array" ref="Q89">IF(D89&lt;&gt;"",IF(D89&lt;&gt;"GR",IF(AND(D89&gt;=40,H89&gt;=30),_xlfn.IFS(H89&gt;=$AD$11,"AA",H89&gt;=$AC$11,"BA",H89&gt;=$AB$11,"BB",H89&gt;=$AA$11,"CB",H89&gt;=$Z$11,"CC",H89&gt;=$Y$11,"DC",H89&gt;=50,"DD"),IF(H89&gt;=$W$9,"FD","FF")),P89),"")</f>
        <v>CB</v>
      </c>
      <c r="R89" s="9">
        <f t="shared" si="13"/>
        <v>85</v>
      </c>
    </row>
    <row r="90" spans="1:18" x14ac:dyDescent="0.25">
      <c r="A90" s="3">
        <v>89</v>
      </c>
      <c r="B90" s="3">
        <v>54</v>
      </c>
      <c r="C90" s="3">
        <v>28</v>
      </c>
      <c r="D90" s="3">
        <v>50</v>
      </c>
      <c r="E90" s="16">
        <f t="shared" si="12"/>
        <v>54</v>
      </c>
      <c r="F90" s="16">
        <f t="shared" si="12"/>
        <v>28</v>
      </c>
      <c r="G90" s="9">
        <f t="shared" si="14"/>
        <v>38.400000000000006</v>
      </c>
      <c r="H90" s="9">
        <f t="shared" si="15"/>
        <v>51.6</v>
      </c>
      <c r="I90" s="9" t="str">
        <f t="shared" si="16"/>
        <v/>
      </c>
      <c r="J90" s="9" t="str">
        <f t="shared" si="17"/>
        <v/>
      </c>
      <c r="K90" s="9" t="str">
        <f t="shared" si="18"/>
        <v/>
      </c>
      <c r="L90" s="9" t="str">
        <f t="shared" si="19"/>
        <v/>
      </c>
      <c r="M90" s="9" t="str">
        <f t="shared" si="20"/>
        <v/>
      </c>
      <c r="N90" s="9" t="str">
        <f t="shared" si="21"/>
        <v/>
      </c>
      <c r="O90" s="9" t="str">
        <f t="shared" si="22"/>
        <v/>
      </c>
      <c r="P90" s="9" t="str">
        <f t="shared" si="23"/>
        <v>FD</v>
      </c>
      <c r="Q90" s="9" t="e">
        <f t="array" aca="1" ref="Q90" ca="1">IF(D90&lt;&gt;"",IF(D90&lt;&gt;"GR",IF(AND(D90&gt;=40,H90&gt;=30),_xlfn.IFS(H90&gt;=$AD$11,"AA",H90&gt;=$AC$11,"BA",H90&gt;=$AB$11,"BB",H90&gt;=$AA$11,"CB",H90&gt;=$Z$11,"CC",H90&gt;=$Y$11,"DC",H90&gt;=50,"DD"),IF(H90&gt;=$W$9,"FD","FF")),P90),"")</f>
        <v>#NAME?</v>
      </c>
      <c r="R90" s="9">
        <f t="shared" si="13"/>
        <v>0</v>
      </c>
    </row>
    <row r="91" spans="1:18" x14ac:dyDescent="0.25">
      <c r="A91" s="3">
        <v>90</v>
      </c>
      <c r="B91" s="3">
        <v>18</v>
      </c>
      <c r="C91" s="3">
        <v>74</v>
      </c>
      <c r="D91" s="3" t="s">
        <v>34</v>
      </c>
      <c r="E91" s="16">
        <f t="shared" si="12"/>
        <v>18</v>
      </c>
      <c r="F91" s="16">
        <f t="shared" si="12"/>
        <v>74</v>
      </c>
      <c r="G91" s="9">
        <f t="shared" si="14"/>
        <v>51.6</v>
      </c>
      <c r="H91" s="9">
        <f t="shared" si="15"/>
        <v>51.6</v>
      </c>
      <c r="I91" s="9">
        <f t="shared" si="16"/>
        <v>51.6</v>
      </c>
      <c r="J91" s="9">
        <f t="shared" si="17"/>
        <v>51.6</v>
      </c>
      <c r="K91" s="9">
        <f t="shared" si="18"/>
        <v>51.6</v>
      </c>
      <c r="L91" s="9">
        <f t="shared" si="19"/>
        <v>51.6</v>
      </c>
      <c r="M91" s="9" t="str">
        <f t="shared" si="20"/>
        <v/>
      </c>
      <c r="N91" s="9" t="str">
        <f t="shared" si="21"/>
        <v/>
      </c>
      <c r="O91" s="9" t="str">
        <f t="shared" si="22"/>
        <v/>
      </c>
      <c r="P91" s="9" t="str">
        <f t="shared" si="23"/>
        <v>CB</v>
      </c>
      <c r="Q91" s="9" t="str">
        <f t="array" ref="Q91">IF(D91&lt;&gt;"",IF(D91&lt;&gt;"GR",IF(AND(D91&gt;=40,H91&gt;=30),_xlfn.IFS(H91&gt;=$AD$11,"AA",H91&gt;=$AC$11,"BA",H91&gt;=$AB$11,"BB",H91&gt;=$AA$11,"CB",H91&gt;=$Z$11,"CC",H91&gt;=$Y$11,"DC",H91&gt;=50,"DD"),IF(H91&gt;=$W$9,"FD","FF")),P91),"")</f>
        <v>CB</v>
      </c>
      <c r="R91" s="9">
        <f t="shared" si="13"/>
        <v>85</v>
      </c>
    </row>
    <row r="92" spans="1:18" x14ac:dyDescent="0.25">
      <c r="A92" s="3">
        <v>91</v>
      </c>
      <c r="B92" s="3">
        <v>30</v>
      </c>
      <c r="C92" s="3">
        <v>65</v>
      </c>
      <c r="D92" s="3" t="s">
        <v>34</v>
      </c>
      <c r="E92" s="16">
        <f t="shared" si="12"/>
        <v>30</v>
      </c>
      <c r="F92" s="16">
        <f t="shared" si="12"/>
        <v>65</v>
      </c>
      <c r="G92" s="9">
        <f t="shared" si="14"/>
        <v>51</v>
      </c>
      <c r="H92" s="9">
        <f t="shared" si="15"/>
        <v>51</v>
      </c>
      <c r="I92" s="9">
        <f t="shared" si="16"/>
        <v>51</v>
      </c>
      <c r="J92" s="9">
        <f t="shared" si="17"/>
        <v>51</v>
      </c>
      <c r="K92" s="9">
        <f t="shared" si="18"/>
        <v>51</v>
      </c>
      <c r="L92" s="9">
        <f t="shared" si="19"/>
        <v>51</v>
      </c>
      <c r="M92" s="9" t="str">
        <f t="shared" si="20"/>
        <v/>
      </c>
      <c r="N92" s="9" t="str">
        <f t="shared" si="21"/>
        <v/>
      </c>
      <c r="O92" s="9" t="str">
        <f t="shared" si="22"/>
        <v/>
      </c>
      <c r="P92" s="9" t="str">
        <f t="shared" si="23"/>
        <v>CB</v>
      </c>
      <c r="Q92" s="9" t="str">
        <f t="array" ref="Q92">IF(D92&lt;&gt;"",IF(D92&lt;&gt;"GR",IF(AND(D92&gt;=40,H92&gt;=30),_xlfn.IFS(H92&gt;=$AD$11,"AA",H92&gt;=$AC$11,"BA",H92&gt;=$AB$11,"BB",H92&gt;=$AA$11,"CB",H92&gt;=$Z$11,"CC",H92&gt;=$Y$11,"DC",H92&gt;=50,"DD"),IF(H92&gt;=$W$9,"FD","FF")),P92),"")</f>
        <v>CB</v>
      </c>
      <c r="R92" s="9">
        <f t="shared" si="13"/>
        <v>87</v>
      </c>
    </row>
    <row r="93" spans="1:18" x14ac:dyDescent="0.25">
      <c r="A93" s="3">
        <v>92</v>
      </c>
      <c r="B93" s="3">
        <v>27</v>
      </c>
      <c r="C93" s="3">
        <v>67</v>
      </c>
      <c r="D93" s="3" t="s">
        <v>34</v>
      </c>
      <c r="E93" s="16">
        <f t="shared" si="12"/>
        <v>27</v>
      </c>
      <c r="F93" s="16">
        <f t="shared" si="12"/>
        <v>67</v>
      </c>
      <c r="G93" s="9">
        <f t="shared" si="14"/>
        <v>51</v>
      </c>
      <c r="H93" s="9">
        <f t="shared" si="15"/>
        <v>51</v>
      </c>
      <c r="I93" s="9">
        <f t="shared" si="16"/>
        <v>51</v>
      </c>
      <c r="J93" s="9">
        <f t="shared" si="17"/>
        <v>51</v>
      </c>
      <c r="K93" s="9">
        <f t="shared" si="18"/>
        <v>51</v>
      </c>
      <c r="L93" s="9">
        <f t="shared" si="19"/>
        <v>51</v>
      </c>
      <c r="M93" s="9" t="str">
        <f t="shared" si="20"/>
        <v/>
      </c>
      <c r="N93" s="9" t="str">
        <f t="shared" si="21"/>
        <v/>
      </c>
      <c r="O93" s="9" t="str">
        <f t="shared" si="22"/>
        <v/>
      </c>
      <c r="P93" s="9" t="str">
        <f t="shared" si="23"/>
        <v>CB</v>
      </c>
      <c r="Q93" s="9" t="str">
        <f t="array" ref="Q93">IF(D93&lt;&gt;"",IF(D93&lt;&gt;"GR",IF(AND(D93&gt;=40,H93&gt;=30),_xlfn.IFS(H93&gt;=$AD$11,"AA",H93&gt;=$AC$11,"BA",H93&gt;=$AB$11,"BB",H93&gt;=$AA$11,"CB",H93&gt;=$Z$11,"CC",H93&gt;=$Y$11,"DC",H93&gt;=50,"DD"),IF(H93&gt;=$W$9,"FD","FF")),P93),"")</f>
        <v>CB</v>
      </c>
      <c r="R93" s="9">
        <f t="shared" si="13"/>
        <v>87</v>
      </c>
    </row>
    <row r="94" spans="1:18" x14ac:dyDescent="0.25">
      <c r="A94" s="3">
        <v>93</v>
      </c>
      <c r="B94" s="3">
        <v>33</v>
      </c>
      <c r="C94" s="3">
        <v>63</v>
      </c>
      <c r="D94" s="3" t="s">
        <v>34</v>
      </c>
      <c r="E94" s="16">
        <f t="shared" si="12"/>
        <v>33</v>
      </c>
      <c r="F94" s="16">
        <f t="shared" si="12"/>
        <v>63</v>
      </c>
      <c r="G94" s="9">
        <f t="shared" si="14"/>
        <v>51</v>
      </c>
      <c r="H94" s="9">
        <f t="shared" si="15"/>
        <v>51</v>
      </c>
      <c r="I94" s="9">
        <f t="shared" si="16"/>
        <v>51</v>
      </c>
      <c r="J94" s="9">
        <f t="shared" si="17"/>
        <v>51</v>
      </c>
      <c r="K94" s="9">
        <f t="shared" si="18"/>
        <v>51</v>
      </c>
      <c r="L94" s="9">
        <f t="shared" si="19"/>
        <v>51</v>
      </c>
      <c r="M94" s="9" t="str">
        <f t="shared" si="20"/>
        <v/>
      </c>
      <c r="N94" s="9" t="str">
        <f t="shared" si="21"/>
        <v/>
      </c>
      <c r="O94" s="9" t="str">
        <f t="shared" si="22"/>
        <v/>
      </c>
      <c r="P94" s="9" t="str">
        <f t="shared" si="23"/>
        <v>CB</v>
      </c>
      <c r="Q94" s="9" t="str">
        <f t="array" ref="Q94">IF(D94&lt;&gt;"",IF(D94&lt;&gt;"GR",IF(AND(D94&gt;=40,H94&gt;=30),_xlfn.IFS(H94&gt;=$AD$11,"AA",H94&gt;=$AC$11,"BA",H94&gt;=$AB$11,"BB",H94&gt;=$AA$11,"CB",H94&gt;=$Z$11,"CC",H94&gt;=$Y$11,"DC",H94&gt;=50,"DD"),IF(H94&gt;=$W$9,"FD","FF")),P94),"")</f>
        <v>CB</v>
      </c>
      <c r="R94" s="9">
        <f t="shared" si="13"/>
        <v>87</v>
      </c>
    </row>
    <row r="95" spans="1:18" x14ac:dyDescent="0.25">
      <c r="A95" s="3">
        <v>94</v>
      </c>
      <c r="B95" s="3">
        <v>20</v>
      </c>
      <c r="C95" s="3">
        <v>71</v>
      </c>
      <c r="D95" s="3" t="s">
        <v>34</v>
      </c>
      <c r="E95" s="16">
        <f t="shared" si="12"/>
        <v>20</v>
      </c>
      <c r="F95" s="16">
        <f t="shared" si="12"/>
        <v>71</v>
      </c>
      <c r="G95" s="9">
        <f t="shared" si="14"/>
        <v>50.6</v>
      </c>
      <c r="H95" s="9">
        <f t="shared" si="15"/>
        <v>50.6</v>
      </c>
      <c r="I95" s="9">
        <f t="shared" si="16"/>
        <v>50.6</v>
      </c>
      <c r="J95" s="9">
        <f t="shared" si="17"/>
        <v>50.6</v>
      </c>
      <c r="K95" s="9">
        <f t="shared" si="18"/>
        <v>50.6</v>
      </c>
      <c r="L95" s="9">
        <f t="shared" si="19"/>
        <v>50.6</v>
      </c>
      <c r="M95" s="9" t="str">
        <f t="shared" si="20"/>
        <v/>
      </c>
      <c r="N95" s="9" t="str">
        <f t="shared" si="21"/>
        <v/>
      </c>
      <c r="O95" s="9" t="str">
        <f t="shared" si="22"/>
        <v/>
      </c>
      <c r="P95" s="9" t="str">
        <f t="shared" si="23"/>
        <v>CB</v>
      </c>
      <c r="Q95" s="9" t="str">
        <f t="array" ref="Q95">IF(D95&lt;&gt;"",IF(D95&lt;&gt;"GR",IF(AND(D95&gt;=40,H95&gt;=30),_xlfn.IFS(H95&gt;=$AD$11,"AA",H95&gt;=$AC$11,"BA",H95&gt;=$AB$11,"BB",H95&gt;=$AA$11,"CB",H95&gt;=$Z$11,"CC",H95&gt;=$Y$11,"DC",H95&gt;=50,"DD"),IF(H95&gt;=$W$9,"FD","FF")),P95),"")</f>
        <v>CB</v>
      </c>
      <c r="R95" s="9">
        <f t="shared" si="13"/>
        <v>90</v>
      </c>
    </row>
    <row r="96" spans="1:18" x14ac:dyDescent="0.25">
      <c r="A96" s="3">
        <v>95</v>
      </c>
      <c r="B96" s="3">
        <v>18</v>
      </c>
      <c r="C96" s="3">
        <v>72</v>
      </c>
      <c r="D96" s="3" t="s">
        <v>34</v>
      </c>
      <c r="E96" s="16">
        <f t="shared" si="12"/>
        <v>18</v>
      </c>
      <c r="F96" s="16">
        <f t="shared" si="12"/>
        <v>72</v>
      </c>
      <c r="G96" s="9">
        <f t="shared" si="14"/>
        <v>50.4</v>
      </c>
      <c r="H96" s="9">
        <f t="shared" si="15"/>
        <v>50.4</v>
      </c>
      <c r="I96" s="9">
        <f t="shared" si="16"/>
        <v>50.4</v>
      </c>
      <c r="J96" s="9">
        <f t="shared" si="17"/>
        <v>50.4</v>
      </c>
      <c r="K96" s="9">
        <f t="shared" si="18"/>
        <v>50.4</v>
      </c>
      <c r="L96" s="9">
        <f t="shared" si="19"/>
        <v>50.4</v>
      </c>
      <c r="M96" s="9" t="str">
        <f t="shared" si="20"/>
        <v/>
      </c>
      <c r="N96" s="9" t="str">
        <f t="shared" si="21"/>
        <v/>
      </c>
      <c r="O96" s="9" t="str">
        <f t="shared" si="22"/>
        <v/>
      </c>
      <c r="P96" s="9" t="str">
        <f t="shared" si="23"/>
        <v>CB</v>
      </c>
      <c r="Q96" s="9" t="str">
        <f t="array" ref="Q96">IF(D96&lt;&gt;"",IF(D96&lt;&gt;"GR",IF(AND(D96&gt;=40,H96&gt;=30),_xlfn.IFS(H96&gt;=$AD$11,"AA",H96&gt;=$AC$11,"BA",H96&gt;=$AB$11,"BB",H96&gt;=$AA$11,"CB",H96&gt;=$Z$11,"CC",H96&gt;=$Y$11,"DC",H96&gt;=50,"DD"),IF(H96&gt;=$W$9,"FD","FF")),P96),"")</f>
        <v>CB</v>
      </c>
      <c r="R96" s="9">
        <f t="shared" si="13"/>
        <v>91</v>
      </c>
    </row>
    <row r="97" spans="1:18" x14ac:dyDescent="0.25">
      <c r="A97" s="3">
        <v>96</v>
      </c>
      <c r="B97" s="3">
        <v>21</v>
      </c>
      <c r="C97" s="3">
        <v>70</v>
      </c>
      <c r="D97" s="3" t="s">
        <v>34</v>
      </c>
      <c r="E97" s="16">
        <f t="shared" si="12"/>
        <v>21</v>
      </c>
      <c r="F97" s="16">
        <f t="shared" si="12"/>
        <v>70</v>
      </c>
      <c r="G97" s="9">
        <f t="shared" si="14"/>
        <v>50.4</v>
      </c>
      <c r="H97" s="9">
        <f t="shared" si="15"/>
        <v>50.4</v>
      </c>
      <c r="I97" s="9">
        <f t="shared" si="16"/>
        <v>50.4</v>
      </c>
      <c r="J97" s="9">
        <f t="shared" si="17"/>
        <v>50.4</v>
      </c>
      <c r="K97" s="9">
        <f t="shared" si="18"/>
        <v>50.4</v>
      </c>
      <c r="L97" s="9">
        <f t="shared" si="19"/>
        <v>50.4</v>
      </c>
      <c r="M97" s="9" t="str">
        <f t="shared" si="20"/>
        <v/>
      </c>
      <c r="N97" s="9" t="str">
        <f t="shared" si="21"/>
        <v/>
      </c>
      <c r="O97" s="9" t="str">
        <f t="shared" si="22"/>
        <v/>
      </c>
      <c r="P97" s="9" t="str">
        <f t="shared" si="23"/>
        <v>CB</v>
      </c>
      <c r="Q97" s="9" t="str">
        <f t="array" ref="Q97">IF(D97&lt;&gt;"",IF(D97&lt;&gt;"GR",IF(AND(D97&gt;=40,H97&gt;=30),_xlfn.IFS(H97&gt;=$AD$11,"AA",H97&gt;=$AC$11,"BA",H97&gt;=$AB$11,"BB",H97&gt;=$AA$11,"CB",H97&gt;=$Z$11,"CC",H97&gt;=$Y$11,"DC",H97&gt;=50,"DD"),IF(H97&gt;=$W$9,"FD","FF")),P97),"")</f>
        <v>CB</v>
      </c>
      <c r="R97" s="9">
        <f t="shared" si="13"/>
        <v>91</v>
      </c>
    </row>
    <row r="98" spans="1:18" x14ac:dyDescent="0.25">
      <c r="A98" s="3">
        <v>97</v>
      </c>
      <c r="B98" s="3">
        <v>15</v>
      </c>
      <c r="C98" s="3">
        <v>74</v>
      </c>
      <c r="D98" s="3" t="s">
        <v>34</v>
      </c>
      <c r="E98" s="16">
        <f t="shared" si="12"/>
        <v>15</v>
      </c>
      <c r="F98" s="16">
        <f t="shared" si="12"/>
        <v>74</v>
      </c>
      <c r="G98" s="9">
        <f t="shared" si="14"/>
        <v>50.4</v>
      </c>
      <c r="H98" s="9">
        <f t="shared" si="15"/>
        <v>50.4</v>
      </c>
      <c r="I98" s="9">
        <f t="shared" si="16"/>
        <v>50.4</v>
      </c>
      <c r="J98" s="9">
        <f t="shared" si="17"/>
        <v>50.4</v>
      </c>
      <c r="K98" s="9">
        <f t="shared" si="18"/>
        <v>50.4</v>
      </c>
      <c r="L98" s="9">
        <f t="shared" si="19"/>
        <v>50.4</v>
      </c>
      <c r="M98" s="9" t="str">
        <f t="shared" si="20"/>
        <v/>
      </c>
      <c r="N98" s="9" t="str">
        <f t="shared" si="21"/>
        <v/>
      </c>
      <c r="O98" s="9" t="str">
        <f t="shared" si="22"/>
        <v/>
      </c>
      <c r="P98" s="9" t="str">
        <f t="shared" si="23"/>
        <v>CB</v>
      </c>
      <c r="Q98" s="9" t="str">
        <f t="array" ref="Q98">IF(D98&lt;&gt;"",IF(D98&lt;&gt;"GR",IF(AND(D98&gt;=40,H98&gt;=30),_xlfn.IFS(H98&gt;=$AD$11,"AA",H98&gt;=$AC$11,"BA",H98&gt;=$AB$11,"BB",H98&gt;=$AA$11,"CB",H98&gt;=$Z$11,"CC",H98&gt;=$Y$11,"DC",H98&gt;=50,"DD"),IF(H98&gt;=$W$9,"FD","FF")),P98),"")</f>
        <v>CB</v>
      </c>
      <c r="R98" s="9">
        <f t="shared" si="13"/>
        <v>91</v>
      </c>
    </row>
    <row r="99" spans="1:18" x14ac:dyDescent="0.25">
      <c r="A99" s="3">
        <v>98</v>
      </c>
      <c r="B99" s="3">
        <v>25</v>
      </c>
      <c r="C99" s="3">
        <v>67</v>
      </c>
      <c r="D99" s="3" t="s">
        <v>34</v>
      </c>
      <c r="E99" s="16">
        <f t="shared" si="12"/>
        <v>25</v>
      </c>
      <c r="F99" s="16">
        <f t="shared" si="12"/>
        <v>67</v>
      </c>
      <c r="G99" s="9">
        <f t="shared" si="14"/>
        <v>50.199999999999996</v>
      </c>
      <c r="H99" s="9">
        <f t="shared" si="15"/>
        <v>50.199999999999996</v>
      </c>
      <c r="I99" s="9">
        <f t="shared" si="16"/>
        <v>50.199999999999996</v>
      </c>
      <c r="J99" s="9">
        <f t="shared" si="17"/>
        <v>50.199999999999996</v>
      </c>
      <c r="K99" s="9">
        <f t="shared" si="18"/>
        <v>50.199999999999996</v>
      </c>
      <c r="L99" s="9">
        <f t="shared" si="19"/>
        <v>50.199999999999996</v>
      </c>
      <c r="M99" s="9" t="str">
        <f t="shared" si="20"/>
        <v/>
      </c>
      <c r="N99" s="9" t="str">
        <f t="shared" si="21"/>
        <v/>
      </c>
      <c r="O99" s="9" t="str">
        <f t="shared" si="22"/>
        <v/>
      </c>
      <c r="P99" s="9" t="str">
        <f t="shared" si="23"/>
        <v>CB</v>
      </c>
      <c r="Q99" s="9" t="str">
        <f t="array" ref="Q99">IF(D99&lt;&gt;"",IF(D99&lt;&gt;"GR",IF(AND(D99&gt;=40,H99&gt;=30),_xlfn.IFS(H99&gt;=$AD$11,"AA",H99&gt;=$AC$11,"BA",H99&gt;=$AB$11,"BB",H99&gt;=$AA$11,"CB",H99&gt;=$Z$11,"CC",H99&gt;=$Y$11,"DC",H99&gt;=50,"DD"),IF(H99&gt;=$W$9,"FD","FF")),P99),"")</f>
        <v>CB</v>
      </c>
      <c r="R99" s="9">
        <f t="shared" si="13"/>
        <v>95</v>
      </c>
    </row>
    <row r="100" spans="1:18" x14ac:dyDescent="0.25">
      <c r="A100" s="3">
        <v>99</v>
      </c>
      <c r="B100" s="3">
        <v>13</v>
      </c>
      <c r="C100" s="3">
        <v>75</v>
      </c>
      <c r="D100" s="3" t="s">
        <v>34</v>
      </c>
      <c r="E100" s="16">
        <f t="shared" si="12"/>
        <v>13</v>
      </c>
      <c r="F100" s="16">
        <f t="shared" si="12"/>
        <v>75</v>
      </c>
      <c r="G100" s="9">
        <f t="shared" si="14"/>
        <v>50.2</v>
      </c>
      <c r="H100" s="9">
        <f t="shared" si="15"/>
        <v>50.2</v>
      </c>
      <c r="I100" s="9">
        <f t="shared" si="16"/>
        <v>50.2</v>
      </c>
      <c r="J100" s="9">
        <f t="shared" si="17"/>
        <v>50.2</v>
      </c>
      <c r="K100" s="9">
        <f t="shared" si="18"/>
        <v>50.2</v>
      </c>
      <c r="L100" s="9">
        <f t="shared" si="19"/>
        <v>50.2</v>
      </c>
      <c r="M100" s="9" t="str">
        <f t="shared" si="20"/>
        <v/>
      </c>
      <c r="N100" s="9" t="str">
        <f t="shared" si="21"/>
        <v/>
      </c>
      <c r="O100" s="9" t="str">
        <f t="shared" si="22"/>
        <v/>
      </c>
      <c r="P100" s="9" t="str">
        <f t="shared" si="23"/>
        <v>CB</v>
      </c>
      <c r="Q100" s="9" t="str">
        <f t="array" ref="Q100">IF(D100&lt;&gt;"",IF(D100&lt;&gt;"GR",IF(AND(D100&gt;=40,H100&gt;=30),_xlfn.IFS(H100&gt;=$AD$11,"AA",H100&gt;=$AC$11,"BA",H100&gt;=$AB$11,"BB",H100&gt;=$AA$11,"CB",H100&gt;=$Z$11,"CC",H100&gt;=$Y$11,"DC",H100&gt;=50,"DD"),IF(H100&gt;=$W$9,"FD","FF")),P100),"")</f>
        <v>CB</v>
      </c>
      <c r="R100" s="9">
        <f t="shared" si="13"/>
        <v>94</v>
      </c>
    </row>
    <row r="101" spans="1:18" x14ac:dyDescent="0.25">
      <c r="A101" s="3">
        <v>100</v>
      </c>
      <c r="B101" s="3">
        <v>44</v>
      </c>
      <c r="C101" s="3">
        <v>54</v>
      </c>
      <c r="D101" s="3" t="s">
        <v>34</v>
      </c>
      <c r="E101" s="16">
        <f t="shared" si="12"/>
        <v>44</v>
      </c>
      <c r="F101" s="16">
        <f t="shared" si="12"/>
        <v>54</v>
      </c>
      <c r="G101" s="9">
        <f t="shared" si="14"/>
        <v>50</v>
      </c>
      <c r="H101" s="9">
        <f t="shared" si="15"/>
        <v>50</v>
      </c>
      <c r="I101" s="9">
        <f t="shared" si="16"/>
        <v>50</v>
      </c>
      <c r="J101" s="9">
        <f t="shared" si="17"/>
        <v>50</v>
      </c>
      <c r="K101" s="9">
        <f t="shared" si="18"/>
        <v>50</v>
      </c>
      <c r="L101" s="9">
        <f t="shared" si="19"/>
        <v>50</v>
      </c>
      <c r="M101" s="9" t="str">
        <f t="shared" si="20"/>
        <v/>
      </c>
      <c r="N101" s="9" t="str">
        <f t="shared" si="21"/>
        <v/>
      </c>
      <c r="O101" s="9" t="str">
        <f t="shared" si="22"/>
        <v/>
      </c>
      <c r="P101" s="9" t="str">
        <f t="shared" si="23"/>
        <v>CB</v>
      </c>
      <c r="Q101" s="9" t="str">
        <f t="array" ref="Q101">IF(D101&lt;&gt;"",IF(D101&lt;&gt;"GR",IF(AND(D101&gt;=40,H101&gt;=30),_xlfn.IFS(H101&gt;=$AD$11,"AA",H101&gt;=$AC$11,"BA",H101&gt;=$AB$11,"BB",H101&gt;=$AA$11,"CB",H101&gt;=$Z$11,"CC",H101&gt;=$Y$11,"DC",H101&gt;=50,"DD"),IF(H101&gt;=$W$9,"FD","FF")),P101),"")</f>
        <v>CB</v>
      </c>
      <c r="R101" s="9">
        <f t="shared" si="13"/>
        <v>0</v>
      </c>
    </row>
    <row r="102" spans="1:18" x14ac:dyDescent="0.25">
      <c r="A102" s="3">
        <v>101</v>
      </c>
      <c r="B102" s="3">
        <v>51</v>
      </c>
      <c r="C102" s="3">
        <v>49</v>
      </c>
      <c r="D102" s="3" t="s">
        <v>34</v>
      </c>
      <c r="E102" s="16">
        <f t="shared" si="12"/>
        <v>51</v>
      </c>
      <c r="F102" s="16">
        <f t="shared" si="12"/>
        <v>49</v>
      </c>
      <c r="G102" s="9">
        <f t="shared" si="14"/>
        <v>49.8</v>
      </c>
      <c r="H102" s="9">
        <f t="shared" si="15"/>
        <v>49.8</v>
      </c>
      <c r="I102" s="9">
        <f t="shared" si="16"/>
        <v>49.8</v>
      </c>
      <c r="J102" s="9">
        <f t="shared" si="17"/>
        <v>49.8</v>
      </c>
      <c r="K102" s="9">
        <f t="shared" si="18"/>
        <v>49.8</v>
      </c>
      <c r="L102" s="9">
        <f t="shared" si="19"/>
        <v>49.8</v>
      </c>
      <c r="M102" s="9" t="str">
        <f t="shared" si="20"/>
        <v/>
      </c>
      <c r="N102" s="9" t="str">
        <f t="shared" si="21"/>
        <v/>
      </c>
      <c r="O102" s="9" t="str">
        <f t="shared" si="22"/>
        <v/>
      </c>
      <c r="P102" s="9" t="str">
        <f t="shared" si="23"/>
        <v>CB</v>
      </c>
      <c r="Q102" s="9" t="str">
        <f t="array" ref="Q102">IF(D102&lt;&gt;"",IF(D102&lt;&gt;"GR",IF(AND(D102&gt;=40,H102&gt;=30),_xlfn.IFS(H102&gt;=$AD$11,"AA",H102&gt;=$AC$11,"BA",H102&gt;=$AB$11,"BB",H102&gt;=$AA$11,"CB",H102&gt;=$Z$11,"CC",H102&gt;=$Y$11,"DC",H102&gt;=50,"DD"),IF(H102&gt;=$W$9,"FD","FF")),P102),"")</f>
        <v>CB</v>
      </c>
      <c r="R102" s="9">
        <f t="shared" si="13"/>
        <v>0</v>
      </c>
    </row>
    <row r="103" spans="1:18" x14ac:dyDescent="0.25">
      <c r="A103" s="3">
        <v>102</v>
      </c>
      <c r="B103" s="3">
        <v>49</v>
      </c>
      <c r="C103" s="3">
        <v>50</v>
      </c>
      <c r="D103" s="3" t="s">
        <v>34</v>
      </c>
      <c r="E103" s="16">
        <f t="shared" si="12"/>
        <v>49</v>
      </c>
      <c r="F103" s="16">
        <f t="shared" si="12"/>
        <v>50</v>
      </c>
      <c r="G103" s="9">
        <f t="shared" si="14"/>
        <v>49.6</v>
      </c>
      <c r="H103" s="9">
        <f t="shared" si="15"/>
        <v>49.6</v>
      </c>
      <c r="I103" s="9">
        <f t="shared" si="16"/>
        <v>49.6</v>
      </c>
      <c r="J103" s="9">
        <f t="shared" si="17"/>
        <v>49.6</v>
      </c>
      <c r="K103" s="9">
        <f t="shared" si="18"/>
        <v>49.6</v>
      </c>
      <c r="L103" s="9">
        <f t="shared" si="19"/>
        <v>49.6</v>
      </c>
      <c r="M103" s="9" t="str">
        <f t="shared" si="20"/>
        <v/>
      </c>
      <c r="N103" s="9" t="str">
        <f t="shared" si="21"/>
        <v/>
      </c>
      <c r="O103" s="9" t="str">
        <f t="shared" si="22"/>
        <v/>
      </c>
      <c r="P103" s="9" t="str">
        <f t="shared" si="23"/>
        <v>CB</v>
      </c>
      <c r="Q103" s="9" t="str">
        <f t="array" ref="Q103">IF(D103&lt;&gt;"",IF(D103&lt;&gt;"GR",IF(AND(D103&gt;=40,H103&gt;=30),_xlfn.IFS(H103&gt;=$AD$11,"AA",H103&gt;=$AC$11,"BA",H103&gt;=$AB$11,"BB",H103&gt;=$AA$11,"CB",H103&gt;=$Z$11,"CC",H103&gt;=$Y$11,"DC",H103&gt;=50,"DD"),IF(H103&gt;=$W$9,"FD","FF")),P103),"")</f>
        <v>CB</v>
      </c>
      <c r="R103" s="9">
        <f t="shared" si="13"/>
        <v>0</v>
      </c>
    </row>
    <row r="104" spans="1:18" x14ac:dyDescent="0.25">
      <c r="A104" s="3">
        <v>103</v>
      </c>
      <c r="B104" s="3">
        <v>31</v>
      </c>
      <c r="C104" s="3">
        <v>62</v>
      </c>
      <c r="D104" s="3" t="s">
        <v>34</v>
      </c>
      <c r="E104" s="16">
        <f t="shared" si="12"/>
        <v>31</v>
      </c>
      <c r="F104" s="16">
        <f t="shared" si="12"/>
        <v>62</v>
      </c>
      <c r="G104" s="9">
        <f t="shared" si="14"/>
        <v>49.599999999999994</v>
      </c>
      <c r="H104" s="9">
        <f t="shared" si="15"/>
        <v>49.599999999999994</v>
      </c>
      <c r="I104" s="9">
        <f t="shared" si="16"/>
        <v>49.599999999999994</v>
      </c>
      <c r="J104" s="9">
        <f t="shared" si="17"/>
        <v>49.599999999999994</v>
      </c>
      <c r="K104" s="9">
        <f t="shared" si="18"/>
        <v>49.599999999999994</v>
      </c>
      <c r="L104" s="9">
        <f t="shared" si="19"/>
        <v>49.599999999999994</v>
      </c>
      <c r="M104" s="9" t="str">
        <f t="shared" si="20"/>
        <v/>
      </c>
      <c r="N104" s="9" t="str">
        <f t="shared" si="21"/>
        <v/>
      </c>
      <c r="O104" s="9" t="str">
        <f t="shared" si="22"/>
        <v/>
      </c>
      <c r="P104" s="9" t="str">
        <f t="shared" si="23"/>
        <v>CB</v>
      </c>
      <c r="Q104" s="9" t="str">
        <f t="array" ref="Q104">IF(D104&lt;&gt;"",IF(D104&lt;&gt;"GR",IF(AND(D104&gt;=40,H104&gt;=30),_xlfn.IFS(H104&gt;=$AD$11,"AA",H104&gt;=$AC$11,"BA",H104&gt;=$AB$11,"BB",H104&gt;=$AA$11,"CB",H104&gt;=$Z$11,"CC",H104&gt;=$Y$11,"DC",H104&gt;=50,"DD"),IF(H104&gt;=$W$9,"FD","FF")),P104),"")</f>
        <v>CB</v>
      </c>
      <c r="R104" s="9">
        <f t="shared" si="13"/>
        <v>0</v>
      </c>
    </row>
    <row r="105" spans="1:18" x14ac:dyDescent="0.25">
      <c r="A105" s="3">
        <v>104</v>
      </c>
      <c r="B105" s="3">
        <v>47</v>
      </c>
      <c r="C105" s="3">
        <v>51</v>
      </c>
      <c r="D105" s="3" t="s">
        <v>34</v>
      </c>
      <c r="E105" s="16">
        <f t="shared" si="12"/>
        <v>47</v>
      </c>
      <c r="F105" s="16">
        <f t="shared" si="12"/>
        <v>51</v>
      </c>
      <c r="G105" s="9">
        <f t="shared" si="14"/>
        <v>49.4</v>
      </c>
      <c r="H105" s="9">
        <f t="shared" si="15"/>
        <v>49.4</v>
      </c>
      <c r="I105" s="9">
        <f t="shared" si="16"/>
        <v>49.4</v>
      </c>
      <c r="J105" s="9">
        <f t="shared" si="17"/>
        <v>49.4</v>
      </c>
      <c r="K105" s="9">
        <f t="shared" si="18"/>
        <v>49.4</v>
      </c>
      <c r="L105" s="9">
        <f t="shared" si="19"/>
        <v>49.4</v>
      </c>
      <c r="M105" s="9" t="str">
        <f t="shared" si="20"/>
        <v/>
      </c>
      <c r="N105" s="9" t="str">
        <f t="shared" si="21"/>
        <v/>
      </c>
      <c r="O105" s="9" t="str">
        <f t="shared" si="22"/>
        <v/>
      </c>
      <c r="P105" s="9" t="str">
        <f t="shared" si="23"/>
        <v>CB</v>
      </c>
      <c r="Q105" s="9" t="str">
        <f t="array" ref="Q105">IF(D105&lt;&gt;"",IF(D105&lt;&gt;"GR",IF(AND(D105&gt;=40,H105&gt;=30),_xlfn.IFS(H105&gt;=$AD$11,"AA",H105&gt;=$AC$11,"BA",H105&gt;=$AB$11,"BB",H105&gt;=$AA$11,"CB",H105&gt;=$Z$11,"CC",H105&gt;=$Y$11,"DC",H105&gt;=50,"DD"),IF(H105&gt;=$W$9,"FD","FF")),P105),"")</f>
        <v>CB</v>
      </c>
      <c r="R105" s="9">
        <f t="shared" si="13"/>
        <v>0</v>
      </c>
    </row>
    <row r="106" spans="1:18" x14ac:dyDescent="0.25">
      <c r="A106" s="3">
        <v>105</v>
      </c>
      <c r="B106" s="3">
        <v>26</v>
      </c>
      <c r="C106" s="3">
        <v>65</v>
      </c>
      <c r="D106" s="3" t="s">
        <v>34</v>
      </c>
      <c r="E106" s="16">
        <f t="shared" si="12"/>
        <v>26</v>
      </c>
      <c r="F106" s="16">
        <f t="shared" si="12"/>
        <v>65</v>
      </c>
      <c r="G106" s="9">
        <f t="shared" si="14"/>
        <v>49.4</v>
      </c>
      <c r="H106" s="9">
        <f t="shared" si="15"/>
        <v>49.4</v>
      </c>
      <c r="I106" s="9">
        <f t="shared" si="16"/>
        <v>49.4</v>
      </c>
      <c r="J106" s="9">
        <f t="shared" si="17"/>
        <v>49.4</v>
      </c>
      <c r="K106" s="9">
        <f t="shared" si="18"/>
        <v>49.4</v>
      </c>
      <c r="L106" s="9">
        <f t="shared" si="19"/>
        <v>49.4</v>
      </c>
      <c r="M106" s="9" t="str">
        <f t="shared" si="20"/>
        <v/>
      </c>
      <c r="N106" s="9" t="str">
        <f t="shared" si="21"/>
        <v/>
      </c>
      <c r="O106" s="9" t="str">
        <f t="shared" si="22"/>
        <v/>
      </c>
      <c r="P106" s="9" t="str">
        <f t="shared" si="23"/>
        <v>CB</v>
      </c>
      <c r="Q106" s="9" t="str">
        <f t="array" ref="Q106">IF(D106&lt;&gt;"",IF(D106&lt;&gt;"GR",IF(AND(D106&gt;=40,H106&gt;=30),_xlfn.IFS(H106&gt;=$AD$11,"AA",H106&gt;=$AC$11,"BA",H106&gt;=$AB$11,"BB",H106&gt;=$AA$11,"CB",H106&gt;=$Z$11,"CC",H106&gt;=$Y$11,"DC",H106&gt;=50,"DD"),IF(H106&gt;=$W$9,"FD","FF")),P106),"")</f>
        <v>CB</v>
      </c>
      <c r="R106" s="9">
        <f t="shared" si="13"/>
        <v>0</v>
      </c>
    </row>
    <row r="107" spans="1:18" x14ac:dyDescent="0.25">
      <c r="A107" s="3">
        <v>106</v>
      </c>
      <c r="B107" s="3">
        <v>29</v>
      </c>
      <c r="C107" s="3">
        <v>63</v>
      </c>
      <c r="D107" s="3" t="s">
        <v>34</v>
      </c>
      <c r="E107" s="16">
        <f t="shared" si="12"/>
        <v>29</v>
      </c>
      <c r="F107" s="16">
        <f t="shared" si="12"/>
        <v>63</v>
      </c>
      <c r="G107" s="9">
        <f t="shared" si="14"/>
        <v>49.4</v>
      </c>
      <c r="H107" s="9">
        <f t="shared" si="15"/>
        <v>49.4</v>
      </c>
      <c r="I107" s="9">
        <f t="shared" si="16"/>
        <v>49.4</v>
      </c>
      <c r="J107" s="9">
        <f t="shared" si="17"/>
        <v>49.4</v>
      </c>
      <c r="K107" s="9">
        <f t="shared" si="18"/>
        <v>49.4</v>
      </c>
      <c r="L107" s="9">
        <f t="shared" si="19"/>
        <v>49.4</v>
      </c>
      <c r="M107" s="9" t="str">
        <f t="shared" si="20"/>
        <v/>
      </c>
      <c r="N107" s="9" t="str">
        <f t="shared" si="21"/>
        <v/>
      </c>
      <c r="O107" s="9" t="str">
        <f t="shared" si="22"/>
        <v/>
      </c>
      <c r="P107" s="9" t="str">
        <f t="shared" si="23"/>
        <v>CB</v>
      </c>
      <c r="Q107" s="9" t="str">
        <f t="array" ref="Q107">IF(D107&lt;&gt;"",IF(D107&lt;&gt;"GR",IF(AND(D107&gt;=40,H107&gt;=30),_xlfn.IFS(H107&gt;=$AD$11,"AA",H107&gt;=$AC$11,"BA",H107&gt;=$AB$11,"BB",H107&gt;=$AA$11,"CB",H107&gt;=$Z$11,"CC",H107&gt;=$Y$11,"DC",H107&gt;=50,"DD"),IF(H107&gt;=$W$9,"FD","FF")),P107),"")</f>
        <v>CB</v>
      </c>
      <c r="R107" s="9">
        <f t="shared" si="13"/>
        <v>0</v>
      </c>
    </row>
    <row r="108" spans="1:18" x14ac:dyDescent="0.25">
      <c r="A108" s="3">
        <v>107</v>
      </c>
      <c r="B108" s="3">
        <v>45</v>
      </c>
      <c r="C108" s="3">
        <v>52</v>
      </c>
      <c r="D108" s="3" t="s">
        <v>34</v>
      </c>
      <c r="E108" s="16">
        <f t="shared" si="12"/>
        <v>45</v>
      </c>
      <c r="F108" s="16">
        <f t="shared" si="12"/>
        <v>52</v>
      </c>
      <c r="G108" s="9">
        <f t="shared" si="14"/>
        <v>49.2</v>
      </c>
      <c r="H108" s="9">
        <f t="shared" si="15"/>
        <v>49.2</v>
      </c>
      <c r="I108" s="9">
        <f t="shared" si="16"/>
        <v>49.2</v>
      </c>
      <c r="J108" s="9">
        <f t="shared" si="17"/>
        <v>49.2</v>
      </c>
      <c r="K108" s="9">
        <f t="shared" si="18"/>
        <v>49.2</v>
      </c>
      <c r="L108" s="9">
        <f t="shared" si="19"/>
        <v>49.2</v>
      </c>
      <c r="M108" s="9" t="str">
        <f t="shared" si="20"/>
        <v/>
      </c>
      <c r="N108" s="9" t="str">
        <f t="shared" si="21"/>
        <v/>
      </c>
      <c r="O108" s="9" t="str">
        <f t="shared" si="22"/>
        <v/>
      </c>
      <c r="P108" s="9" t="str">
        <f t="shared" si="23"/>
        <v>CB</v>
      </c>
      <c r="Q108" s="9" t="str">
        <f t="array" ref="Q108">IF(D108&lt;&gt;"",IF(D108&lt;&gt;"GR",IF(AND(D108&gt;=40,H108&gt;=30),_xlfn.IFS(H108&gt;=$AD$11,"AA",H108&gt;=$AC$11,"BA",H108&gt;=$AB$11,"BB",H108&gt;=$AA$11,"CB",H108&gt;=$Z$11,"CC",H108&gt;=$Y$11,"DC",H108&gt;=50,"DD"),IF(H108&gt;=$W$9,"FD","FF")),P108),"")</f>
        <v>CB</v>
      </c>
      <c r="R108" s="9">
        <f t="shared" si="13"/>
        <v>0</v>
      </c>
    </row>
    <row r="109" spans="1:18" x14ac:dyDescent="0.25">
      <c r="A109" s="3">
        <v>108</v>
      </c>
      <c r="B109" s="3">
        <v>7</v>
      </c>
      <c r="C109" s="3">
        <v>77</v>
      </c>
      <c r="D109" s="3" t="s">
        <v>34</v>
      </c>
      <c r="E109" s="16">
        <f t="shared" si="12"/>
        <v>7</v>
      </c>
      <c r="F109" s="16">
        <f t="shared" si="12"/>
        <v>77</v>
      </c>
      <c r="G109" s="9">
        <f t="shared" si="14"/>
        <v>48.999999999999993</v>
      </c>
      <c r="H109" s="9">
        <f t="shared" si="15"/>
        <v>48.999999999999993</v>
      </c>
      <c r="I109" s="9">
        <f t="shared" si="16"/>
        <v>48.999999999999993</v>
      </c>
      <c r="J109" s="9">
        <f t="shared" si="17"/>
        <v>48.999999999999993</v>
      </c>
      <c r="K109" s="9">
        <f t="shared" si="18"/>
        <v>48.999999999999993</v>
      </c>
      <c r="L109" s="9">
        <f t="shared" si="19"/>
        <v>48.999999999999993</v>
      </c>
      <c r="M109" s="9" t="str">
        <f t="shared" si="20"/>
        <v/>
      </c>
      <c r="N109" s="9" t="str">
        <f t="shared" si="21"/>
        <v/>
      </c>
      <c r="O109" s="9" t="str">
        <f t="shared" si="22"/>
        <v/>
      </c>
      <c r="P109" s="9" t="str">
        <f t="shared" si="23"/>
        <v>CB</v>
      </c>
      <c r="Q109" s="9" t="str">
        <f t="array" ref="Q109">IF(D109&lt;&gt;"",IF(D109&lt;&gt;"GR",IF(AND(D109&gt;=40,H109&gt;=30),_xlfn.IFS(H109&gt;=$AD$11,"AA",H109&gt;=$AC$11,"BA",H109&gt;=$AB$11,"BB",H109&gt;=$AA$11,"CB",H109&gt;=$Z$11,"CC",H109&gt;=$Y$11,"DC",H109&gt;=50,"DD"),IF(H109&gt;=$W$9,"FD","FF")),P109),"")</f>
        <v>CB</v>
      </c>
      <c r="R109" s="9">
        <f t="shared" si="13"/>
        <v>0</v>
      </c>
    </row>
    <row r="110" spans="1:18" x14ac:dyDescent="0.25">
      <c r="A110" s="3">
        <v>109</v>
      </c>
      <c r="B110" s="3">
        <v>40</v>
      </c>
      <c r="C110" s="3">
        <v>55</v>
      </c>
      <c r="D110" s="3" t="s">
        <v>34</v>
      </c>
      <c r="E110" s="16">
        <f t="shared" si="12"/>
        <v>40</v>
      </c>
      <c r="F110" s="16">
        <f t="shared" si="12"/>
        <v>55</v>
      </c>
      <c r="G110" s="9">
        <f t="shared" si="14"/>
        <v>49</v>
      </c>
      <c r="H110" s="9">
        <f t="shared" si="15"/>
        <v>49</v>
      </c>
      <c r="I110" s="9">
        <f t="shared" si="16"/>
        <v>49</v>
      </c>
      <c r="J110" s="9">
        <f t="shared" si="17"/>
        <v>49</v>
      </c>
      <c r="K110" s="9">
        <f t="shared" si="18"/>
        <v>49</v>
      </c>
      <c r="L110" s="9">
        <f t="shared" si="19"/>
        <v>49</v>
      </c>
      <c r="M110" s="9" t="str">
        <f t="shared" si="20"/>
        <v/>
      </c>
      <c r="N110" s="9" t="str">
        <f t="shared" si="21"/>
        <v/>
      </c>
      <c r="O110" s="9" t="str">
        <f t="shared" si="22"/>
        <v/>
      </c>
      <c r="P110" s="9" t="str">
        <f t="shared" si="23"/>
        <v>CB</v>
      </c>
      <c r="Q110" s="9" t="str">
        <f t="array" ref="Q110">IF(D110&lt;&gt;"",IF(D110&lt;&gt;"GR",IF(AND(D110&gt;=40,H110&gt;=30),_xlfn.IFS(H110&gt;=$AD$11,"AA",H110&gt;=$AC$11,"BA",H110&gt;=$AB$11,"BB",H110&gt;=$AA$11,"CB",H110&gt;=$Z$11,"CC",H110&gt;=$Y$11,"DC",H110&gt;=50,"DD"),IF(H110&gt;=$W$9,"FD","FF")),P110),"")</f>
        <v>CB</v>
      </c>
      <c r="R110" s="9">
        <f t="shared" si="13"/>
        <v>0</v>
      </c>
    </row>
    <row r="111" spans="1:18" x14ac:dyDescent="0.25">
      <c r="A111" s="3">
        <v>110</v>
      </c>
      <c r="B111" s="3">
        <v>35</v>
      </c>
      <c r="C111" s="3">
        <v>58</v>
      </c>
      <c r="D111" s="3" t="s">
        <v>34</v>
      </c>
      <c r="E111" s="16">
        <f t="shared" si="12"/>
        <v>35</v>
      </c>
      <c r="F111" s="16">
        <f t="shared" si="12"/>
        <v>58</v>
      </c>
      <c r="G111" s="9">
        <f t="shared" si="14"/>
        <v>48.8</v>
      </c>
      <c r="H111" s="9">
        <f t="shared" si="15"/>
        <v>48.8</v>
      </c>
      <c r="I111" s="9">
        <f t="shared" si="16"/>
        <v>48.8</v>
      </c>
      <c r="J111" s="9">
        <f t="shared" si="17"/>
        <v>48.8</v>
      </c>
      <c r="K111" s="9">
        <f t="shared" si="18"/>
        <v>48.8</v>
      </c>
      <c r="L111" s="9">
        <f t="shared" si="19"/>
        <v>48.8</v>
      </c>
      <c r="M111" s="9" t="str">
        <f t="shared" si="20"/>
        <v/>
      </c>
      <c r="N111" s="9" t="str">
        <f t="shared" si="21"/>
        <v/>
      </c>
      <c r="O111" s="9" t="str">
        <f t="shared" si="22"/>
        <v/>
      </c>
      <c r="P111" s="9" t="str">
        <f t="shared" si="23"/>
        <v>CB</v>
      </c>
      <c r="Q111" s="9" t="str">
        <f t="array" ref="Q111">IF(D111&lt;&gt;"",IF(D111&lt;&gt;"GR",IF(AND(D111&gt;=40,H111&gt;=30),_xlfn.IFS(H111&gt;=$AD$11,"AA",H111&gt;=$AC$11,"BA",H111&gt;=$AB$11,"BB",H111&gt;=$AA$11,"CB",H111&gt;=$Z$11,"CC",H111&gt;=$Y$11,"DC",H111&gt;=50,"DD"),IF(H111&gt;=$W$9,"FD","FF")),P111),"")</f>
        <v>CB</v>
      </c>
      <c r="R111" s="9">
        <f t="shared" si="13"/>
        <v>0</v>
      </c>
    </row>
    <row r="112" spans="1:18" x14ac:dyDescent="0.25">
      <c r="A112" s="3">
        <v>111</v>
      </c>
      <c r="B112" s="3">
        <v>27</v>
      </c>
      <c r="C112" s="3">
        <v>63</v>
      </c>
      <c r="D112" s="3" t="s">
        <v>34</v>
      </c>
      <c r="E112" s="16">
        <f t="shared" si="12"/>
        <v>27</v>
      </c>
      <c r="F112" s="16">
        <f t="shared" si="12"/>
        <v>63</v>
      </c>
      <c r="G112" s="9">
        <f t="shared" si="14"/>
        <v>48.599999999999994</v>
      </c>
      <c r="H112" s="9">
        <f t="shared" si="15"/>
        <v>48.599999999999994</v>
      </c>
      <c r="I112" s="9">
        <f t="shared" si="16"/>
        <v>48.599999999999994</v>
      </c>
      <c r="J112" s="9">
        <f t="shared" si="17"/>
        <v>48.599999999999994</v>
      </c>
      <c r="K112" s="9">
        <f t="shared" si="18"/>
        <v>48.599999999999994</v>
      </c>
      <c r="L112" s="9">
        <f t="shared" si="19"/>
        <v>48.599999999999994</v>
      </c>
      <c r="M112" s="9" t="str">
        <f t="shared" si="20"/>
        <v/>
      </c>
      <c r="N112" s="9" t="str">
        <f t="shared" si="21"/>
        <v/>
      </c>
      <c r="O112" s="9" t="str">
        <f t="shared" si="22"/>
        <v/>
      </c>
      <c r="P112" s="9" t="str">
        <f t="shared" si="23"/>
        <v>CB</v>
      </c>
      <c r="Q112" s="9" t="str">
        <f t="array" ref="Q112">IF(D112&lt;&gt;"",IF(D112&lt;&gt;"GR",IF(AND(D112&gt;=40,H112&gt;=30),_xlfn.IFS(H112&gt;=$AD$11,"AA",H112&gt;=$AC$11,"BA",H112&gt;=$AB$11,"BB",H112&gt;=$AA$11,"CB",H112&gt;=$Z$11,"CC",H112&gt;=$Y$11,"DC",H112&gt;=50,"DD"),IF(H112&gt;=$W$9,"FD","FF")),P112),"")</f>
        <v>CB</v>
      </c>
      <c r="R112" s="9">
        <f t="shared" si="13"/>
        <v>0</v>
      </c>
    </row>
    <row r="113" spans="1:18" x14ac:dyDescent="0.25">
      <c r="A113" s="3">
        <v>112</v>
      </c>
      <c r="B113" s="3">
        <v>24</v>
      </c>
      <c r="C113" s="3">
        <v>65</v>
      </c>
      <c r="D113" s="3" t="s">
        <v>34</v>
      </c>
      <c r="E113" s="16">
        <f t="shared" si="12"/>
        <v>24</v>
      </c>
      <c r="F113" s="16">
        <f t="shared" si="12"/>
        <v>65</v>
      </c>
      <c r="G113" s="9">
        <f t="shared" si="14"/>
        <v>48.6</v>
      </c>
      <c r="H113" s="9">
        <f t="shared" si="15"/>
        <v>48.6</v>
      </c>
      <c r="I113" s="9">
        <f t="shared" si="16"/>
        <v>48.6</v>
      </c>
      <c r="J113" s="9">
        <f t="shared" si="17"/>
        <v>48.6</v>
      </c>
      <c r="K113" s="9">
        <f t="shared" si="18"/>
        <v>48.6</v>
      </c>
      <c r="L113" s="9">
        <f t="shared" si="19"/>
        <v>48.6</v>
      </c>
      <c r="M113" s="9" t="str">
        <f t="shared" si="20"/>
        <v/>
      </c>
      <c r="N113" s="9" t="str">
        <f t="shared" si="21"/>
        <v/>
      </c>
      <c r="O113" s="9" t="str">
        <f t="shared" si="22"/>
        <v/>
      </c>
      <c r="P113" s="9" t="str">
        <f t="shared" si="23"/>
        <v>CB</v>
      </c>
      <c r="Q113" s="9" t="str">
        <f t="array" ref="Q113">IF(D113&lt;&gt;"",IF(D113&lt;&gt;"GR",IF(AND(D113&gt;=40,H113&gt;=30),_xlfn.IFS(H113&gt;=$AD$11,"AA",H113&gt;=$AC$11,"BA",H113&gt;=$AB$11,"BB",H113&gt;=$AA$11,"CB",H113&gt;=$Z$11,"CC",H113&gt;=$Y$11,"DC",H113&gt;=50,"DD"),IF(H113&gt;=$W$9,"FD","FF")),P113),"")</f>
        <v>CB</v>
      </c>
      <c r="R113" s="9">
        <f t="shared" si="13"/>
        <v>0</v>
      </c>
    </row>
    <row r="114" spans="1:18" x14ac:dyDescent="0.25">
      <c r="A114" s="3">
        <v>113</v>
      </c>
      <c r="B114" s="3">
        <v>46</v>
      </c>
      <c r="C114" s="3">
        <v>32</v>
      </c>
      <c r="D114" s="3">
        <v>50</v>
      </c>
      <c r="E114" s="16">
        <f t="shared" si="12"/>
        <v>46</v>
      </c>
      <c r="F114" s="16">
        <f t="shared" si="12"/>
        <v>32</v>
      </c>
      <c r="G114" s="9">
        <f t="shared" si="14"/>
        <v>37.6</v>
      </c>
      <c r="H114" s="9">
        <f t="shared" si="15"/>
        <v>48.400000000000006</v>
      </c>
      <c r="I114" s="9" t="str">
        <f t="shared" si="16"/>
        <v/>
      </c>
      <c r="J114" s="9" t="str">
        <f t="shared" si="17"/>
        <v/>
      </c>
      <c r="K114" s="9" t="str">
        <f t="shared" si="18"/>
        <v/>
      </c>
      <c r="L114" s="9" t="str">
        <f t="shared" si="19"/>
        <v/>
      </c>
      <c r="M114" s="9" t="str">
        <f t="shared" si="20"/>
        <v/>
      </c>
      <c r="N114" s="9" t="str">
        <f t="shared" si="21"/>
        <v/>
      </c>
      <c r="O114" s="9" t="str">
        <f t="shared" si="22"/>
        <v/>
      </c>
      <c r="P114" s="9" t="str">
        <f t="shared" si="23"/>
        <v>FD</v>
      </c>
      <c r="Q114" s="9" t="e">
        <f t="array" aca="1" ref="Q114" ca="1">IF(D114&lt;&gt;"",IF(D114&lt;&gt;"GR",IF(AND(D114&gt;=40,H114&gt;=30),_xlfn.IFS(H114&gt;=$AD$11,"AA",H114&gt;=$AC$11,"BA",H114&gt;=$AB$11,"BB",H114&gt;=$AA$11,"CB",H114&gt;=$Z$11,"CC",H114&gt;=$Y$11,"DC",H114&gt;=50,"DD"),IF(H114&gt;=$W$9,"FD","FF")),P114),"")</f>
        <v>#NAME?</v>
      </c>
      <c r="R114" s="9">
        <f t="shared" si="13"/>
        <v>0</v>
      </c>
    </row>
    <row r="115" spans="1:18" x14ac:dyDescent="0.25">
      <c r="A115" s="3">
        <v>114</v>
      </c>
      <c r="B115" s="3">
        <v>30</v>
      </c>
      <c r="C115" s="3">
        <v>29</v>
      </c>
      <c r="D115" s="3">
        <v>60</v>
      </c>
      <c r="E115" s="16">
        <f t="shared" si="12"/>
        <v>30</v>
      </c>
      <c r="F115" s="16">
        <f t="shared" si="12"/>
        <v>29</v>
      </c>
      <c r="G115" s="9">
        <f t="shared" si="14"/>
        <v>29.4</v>
      </c>
      <c r="H115" s="9">
        <f t="shared" si="15"/>
        <v>48</v>
      </c>
      <c r="I115" s="9" t="str">
        <f t="shared" si="16"/>
        <v/>
      </c>
      <c r="J115" s="9" t="str">
        <f t="shared" si="17"/>
        <v/>
      </c>
      <c r="K115" s="9" t="str">
        <f t="shared" si="18"/>
        <v/>
      </c>
      <c r="L115" s="9" t="str">
        <f t="shared" si="19"/>
        <v/>
      </c>
      <c r="M115" s="9" t="str">
        <f t="shared" si="20"/>
        <v/>
      </c>
      <c r="N115" s="9" t="str">
        <f t="shared" si="21"/>
        <v/>
      </c>
      <c r="O115" s="9" t="str">
        <f t="shared" si="22"/>
        <v/>
      </c>
      <c r="P115" s="9" t="str">
        <f t="shared" si="23"/>
        <v>FD</v>
      </c>
      <c r="Q115" s="9" t="e">
        <f t="array" aca="1" ref="Q115" ca="1">IF(D115&lt;&gt;"",IF(D115&lt;&gt;"GR",IF(AND(D115&gt;=40,H115&gt;=30),_xlfn.IFS(H115&gt;=$AD$11,"AA",H115&gt;=$AC$11,"BA",H115&gt;=$AB$11,"BB",H115&gt;=$AA$11,"CB",H115&gt;=$Z$11,"CC",H115&gt;=$Y$11,"DC",H115&gt;=50,"DD"),IF(H115&gt;=$W$9,"FD","FF")),P115),"")</f>
        <v>#NAME?</v>
      </c>
      <c r="R115" s="9">
        <f t="shared" si="13"/>
        <v>0</v>
      </c>
    </row>
    <row r="116" spans="1:18" x14ac:dyDescent="0.25">
      <c r="A116" s="3">
        <v>115</v>
      </c>
      <c r="B116" s="3">
        <v>48</v>
      </c>
      <c r="C116" s="3" t="s">
        <v>34</v>
      </c>
      <c r="D116" s="3">
        <v>48</v>
      </c>
      <c r="E116" s="16">
        <f t="shared" si="12"/>
        <v>48</v>
      </c>
      <c r="F116" s="16">
        <f t="shared" si="12"/>
        <v>0</v>
      </c>
      <c r="G116" s="9">
        <f t="shared" si="14"/>
        <v>19.200000000000003</v>
      </c>
      <c r="H116" s="9">
        <f t="shared" si="15"/>
        <v>48</v>
      </c>
      <c r="I116" s="9" t="str">
        <f t="shared" si="16"/>
        <v/>
      </c>
      <c r="J116" s="9" t="str">
        <f t="shared" si="17"/>
        <v/>
      </c>
      <c r="K116" s="9" t="str">
        <f t="shared" si="18"/>
        <v/>
      </c>
      <c r="L116" s="9" t="str">
        <f t="shared" si="19"/>
        <v/>
      </c>
      <c r="M116" s="9" t="str">
        <f t="shared" si="20"/>
        <v/>
      </c>
      <c r="N116" s="9" t="str">
        <f t="shared" si="21"/>
        <v/>
      </c>
      <c r="O116" s="9" t="str">
        <f t="shared" si="22"/>
        <v/>
      </c>
      <c r="P116" s="9" t="str">
        <f t="shared" si="23"/>
        <v>FF</v>
      </c>
      <c r="Q116" s="9" t="e">
        <f t="array" aca="1" ref="Q116" ca="1">IF(D116&lt;&gt;"",IF(D116&lt;&gt;"GR",IF(AND(D116&gt;=40,H116&gt;=30),_xlfn.IFS(H116&gt;=$AD$11,"AA",H116&gt;=$AC$11,"BA",H116&gt;=$AB$11,"BB",H116&gt;=$AA$11,"CB",H116&gt;=$Z$11,"CC",H116&gt;=$Y$11,"DC",H116&gt;=50,"DD"),IF(H116&gt;=$W$9,"FD","FF")),P116),"")</f>
        <v>#NAME?</v>
      </c>
      <c r="R116" s="9">
        <f t="shared" si="13"/>
        <v>0</v>
      </c>
    </row>
    <row r="117" spans="1:18" x14ac:dyDescent="0.25">
      <c r="A117" s="3">
        <v>116</v>
      </c>
      <c r="B117" s="3">
        <v>42</v>
      </c>
      <c r="C117" s="3">
        <v>51</v>
      </c>
      <c r="D117" s="3" t="s">
        <v>34</v>
      </c>
      <c r="E117" s="16">
        <f t="shared" si="12"/>
        <v>42</v>
      </c>
      <c r="F117" s="16">
        <f t="shared" si="12"/>
        <v>51</v>
      </c>
      <c r="G117" s="9">
        <f t="shared" si="14"/>
        <v>47.4</v>
      </c>
      <c r="H117" s="9">
        <f t="shared" si="15"/>
        <v>47.4</v>
      </c>
      <c r="I117" s="9">
        <f t="shared" si="16"/>
        <v>47.4</v>
      </c>
      <c r="J117" s="9">
        <f t="shared" si="17"/>
        <v>47.4</v>
      </c>
      <c r="K117" s="9">
        <f t="shared" si="18"/>
        <v>47.4</v>
      </c>
      <c r="L117" s="9">
        <f t="shared" si="19"/>
        <v>47.4</v>
      </c>
      <c r="M117" s="9" t="str">
        <f t="shared" si="20"/>
        <v/>
      </c>
      <c r="N117" s="9" t="str">
        <f t="shared" si="21"/>
        <v/>
      </c>
      <c r="O117" s="9" t="str">
        <f t="shared" si="22"/>
        <v/>
      </c>
      <c r="P117" s="9" t="str">
        <f t="shared" si="23"/>
        <v>CB</v>
      </c>
      <c r="Q117" s="9" t="str">
        <f t="array" ref="Q117">IF(D117&lt;&gt;"",IF(D117&lt;&gt;"GR",IF(AND(D117&gt;=40,H117&gt;=30),_xlfn.IFS(H117&gt;=$AD$11,"AA",H117&gt;=$AC$11,"BA",H117&gt;=$AB$11,"BB",H117&gt;=$AA$11,"CB",H117&gt;=$Z$11,"CC",H117&gt;=$Y$11,"DC",H117&gt;=50,"DD"),IF(H117&gt;=$W$9,"FD","FF")),P117),"")</f>
        <v>CB</v>
      </c>
      <c r="R117" s="9">
        <f t="shared" si="13"/>
        <v>0</v>
      </c>
    </row>
    <row r="118" spans="1:18" x14ac:dyDescent="0.25">
      <c r="A118" s="3">
        <v>117</v>
      </c>
      <c r="B118" s="3">
        <v>45</v>
      </c>
      <c r="C118" s="3">
        <v>49</v>
      </c>
      <c r="D118" s="3" t="s">
        <v>34</v>
      </c>
      <c r="E118" s="16">
        <f t="shared" si="12"/>
        <v>45</v>
      </c>
      <c r="F118" s="16">
        <f t="shared" si="12"/>
        <v>49</v>
      </c>
      <c r="G118" s="9">
        <f t="shared" si="14"/>
        <v>47.4</v>
      </c>
      <c r="H118" s="9">
        <f t="shared" si="15"/>
        <v>47.4</v>
      </c>
      <c r="I118" s="9">
        <f t="shared" si="16"/>
        <v>47.4</v>
      </c>
      <c r="J118" s="9">
        <f t="shared" si="17"/>
        <v>47.4</v>
      </c>
      <c r="K118" s="9">
        <f t="shared" si="18"/>
        <v>47.4</v>
      </c>
      <c r="L118" s="9">
        <f t="shared" si="19"/>
        <v>47.4</v>
      </c>
      <c r="M118" s="9" t="str">
        <f t="shared" si="20"/>
        <v/>
      </c>
      <c r="N118" s="9" t="str">
        <f t="shared" si="21"/>
        <v/>
      </c>
      <c r="O118" s="9" t="str">
        <f t="shared" si="22"/>
        <v/>
      </c>
      <c r="P118" s="9" t="str">
        <f t="shared" si="23"/>
        <v>CB</v>
      </c>
      <c r="Q118" s="9" t="str">
        <f t="array" ref="Q118">IF(D118&lt;&gt;"",IF(D118&lt;&gt;"GR",IF(AND(D118&gt;=40,H118&gt;=30),_xlfn.IFS(H118&gt;=$AD$11,"AA",H118&gt;=$AC$11,"BA",H118&gt;=$AB$11,"BB",H118&gt;=$AA$11,"CB",H118&gt;=$Z$11,"CC",H118&gt;=$Y$11,"DC",H118&gt;=50,"DD"),IF(H118&gt;=$W$9,"FD","FF")),P118),"")</f>
        <v>CB</v>
      </c>
      <c r="R118" s="9">
        <f t="shared" si="13"/>
        <v>0</v>
      </c>
    </row>
    <row r="119" spans="1:18" x14ac:dyDescent="0.25">
      <c r="A119" s="3">
        <v>118</v>
      </c>
      <c r="B119" s="3">
        <v>36</v>
      </c>
      <c r="C119" s="3">
        <v>55</v>
      </c>
      <c r="D119" s="3" t="s">
        <v>34</v>
      </c>
      <c r="E119" s="16">
        <f t="shared" si="12"/>
        <v>36</v>
      </c>
      <c r="F119" s="16">
        <f t="shared" si="12"/>
        <v>55</v>
      </c>
      <c r="G119" s="9">
        <f t="shared" si="14"/>
        <v>47.4</v>
      </c>
      <c r="H119" s="9">
        <f t="shared" si="15"/>
        <v>47.4</v>
      </c>
      <c r="I119" s="9">
        <f t="shared" si="16"/>
        <v>47.4</v>
      </c>
      <c r="J119" s="9">
        <f t="shared" si="17"/>
        <v>47.4</v>
      </c>
      <c r="K119" s="9">
        <f t="shared" si="18"/>
        <v>47.4</v>
      </c>
      <c r="L119" s="9">
        <f t="shared" si="19"/>
        <v>47.4</v>
      </c>
      <c r="M119" s="9" t="str">
        <f t="shared" si="20"/>
        <v/>
      </c>
      <c r="N119" s="9" t="str">
        <f t="shared" si="21"/>
        <v/>
      </c>
      <c r="O119" s="9" t="str">
        <f t="shared" si="22"/>
        <v/>
      </c>
      <c r="P119" s="9" t="str">
        <f t="shared" si="23"/>
        <v>CB</v>
      </c>
      <c r="Q119" s="9" t="str">
        <f t="array" ref="Q119">IF(D119&lt;&gt;"",IF(D119&lt;&gt;"GR",IF(AND(D119&gt;=40,H119&gt;=30),_xlfn.IFS(H119&gt;=$AD$11,"AA",H119&gt;=$AC$11,"BA",H119&gt;=$AB$11,"BB",H119&gt;=$AA$11,"CB",H119&gt;=$Z$11,"CC",H119&gt;=$Y$11,"DC",H119&gt;=50,"DD"),IF(H119&gt;=$W$9,"FD","FF")),P119),"")</f>
        <v>CB</v>
      </c>
      <c r="R119" s="9">
        <f t="shared" si="13"/>
        <v>0</v>
      </c>
    </row>
    <row r="120" spans="1:18" x14ac:dyDescent="0.25">
      <c r="A120" s="3">
        <v>119</v>
      </c>
      <c r="B120" s="3">
        <v>10</v>
      </c>
      <c r="C120" s="3">
        <v>72</v>
      </c>
      <c r="D120" s="3" t="s">
        <v>34</v>
      </c>
      <c r="E120" s="16">
        <f t="shared" si="12"/>
        <v>10</v>
      </c>
      <c r="F120" s="16">
        <f t="shared" si="12"/>
        <v>72</v>
      </c>
      <c r="G120" s="9">
        <f t="shared" si="14"/>
        <v>47.199999999999996</v>
      </c>
      <c r="H120" s="9">
        <f t="shared" si="15"/>
        <v>47.199999999999996</v>
      </c>
      <c r="I120" s="9">
        <f t="shared" si="16"/>
        <v>47.199999999999996</v>
      </c>
      <c r="J120" s="9">
        <f t="shared" si="17"/>
        <v>47.199999999999996</v>
      </c>
      <c r="K120" s="9">
        <f t="shared" si="18"/>
        <v>47.199999999999996</v>
      </c>
      <c r="L120" s="9">
        <f t="shared" si="19"/>
        <v>47.199999999999996</v>
      </c>
      <c r="M120" s="9" t="str">
        <f t="shared" si="20"/>
        <v/>
      </c>
      <c r="N120" s="9" t="str">
        <f t="shared" si="21"/>
        <v/>
      </c>
      <c r="O120" s="9" t="str">
        <f t="shared" si="22"/>
        <v/>
      </c>
      <c r="P120" s="9" t="str">
        <f t="shared" si="23"/>
        <v>CB</v>
      </c>
      <c r="Q120" s="9" t="str">
        <f t="array" ref="Q120">IF(D120&lt;&gt;"",IF(D120&lt;&gt;"GR",IF(AND(D120&gt;=40,H120&gt;=30),_xlfn.IFS(H120&gt;=$AD$11,"AA",H120&gt;=$AC$11,"BA",H120&gt;=$AB$11,"BB",H120&gt;=$AA$11,"CB",H120&gt;=$Z$11,"CC",H120&gt;=$Y$11,"DC",H120&gt;=50,"DD"),IF(H120&gt;=$W$9,"FD","FF")),P120),"")</f>
        <v>CB</v>
      </c>
      <c r="R120" s="9">
        <f t="shared" si="13"/>
        <v>0</v>
      </c>
    </row>
    <row r="121" spans="1:18" x14ac:dyDescent="0.25">
      <c r="A121" s="3">
        <v>120</v>
      </c>
      <c r="B121" s="3">
        <v>34</v>
      </c>
      <c r="C121" s="3">
        <v>56</v>
      </c>
      <c r="D121" s="3" t="s">
        <v>34</v>
      </c>
      <c r="E121" s="16">
        <f t="shared" si="12"/>
        <v>34</v>
      </c>
      <c r="F121" s="16">
        <f t="shared" si="12"/>
        <v>56</v>
      </c>
      <c r="G121" s="9">
        <f t="shared" si="14"/>
        <v>47.2</v>
      </c>
      <c r="H121" s="9">
        <f t="shared" si="15"/>
        <v>47.2</v>
      </c>
      <c r="I121" s="9">
        <f t="shared" si="16"/>
        <v>47.2</v>
      </c>
      <c r="J121" s="9">
        <f t="shared" si="17"/>
        <v>47.2</v>
      </c>
      <c r="K121" s="9">
        <f t="shared" si="18"/>
        <v>47.2</v>
      </c>
      <c r="L121" s="9">
        <f t="shared" si="19"/>
        <v>47.2</v>
      </c>
      <c r="M121" s="9" t="str">
        <f t="shared" si="20"/>
        <v/>
      </c>
      <c r="N121" s="9" t="str">
        <f t="shared" si="21"/>
        <v/>
      </c>
      <c r="O121" s="9" t="str">
        <f t="shared" si="22"/>
        <v/>
      </c>
      <c r="P121" s="9" t="str">
        <f t="shared" si="23"/>
        <v>CB</v>
      </c>
      <c r="Q121" s="9" t="str">
        <f t="array" ref="Q121">IF(D121&lt;&gt;"",IF(D121&lt;&gt;"GR",IF(AND(D121&gt;=40,H121&gt;=30),_xlfn.IFS(H121&gt;=$AD$11,"AA",H121&gt;=$AC$11,"BA",H121&gt;=$AB$11,"BB",H121&gt;=$AA$11,"CB",H121&gt;=$Z$11,"CC",H121&gt;=$Y$11,"DC",H121&gt;=50,"DD"),IF(H121&gt;=$W$9,"FD","FF")),P121),"")</f>
        <v>CB</v>
      </c>
      <c r="R121" s="9">
        <f t="shared" si="13"/>
        <v>0</v>
      </c>
    </row>
    <row r="122" spans="1:18" x14ac:dyDescent="0.25">
      <c r="A122" s="3">
        <v>121</v>
      </c>
      <c r="B122" s="3">
        <v>34</v>
      </c>
      <c r="C122" s="3" t="s">
        <v>34</v>
      </c>
      <c r="D122" s="3">
        <v>56</v>
      </c>
      <c r="E122" s="16">
        <f t="shared" si="12"/>
        <v>34</v>
      </c>
      <c r="F122" s="16">
        <f t="shared" si="12"/>
        <v>0</v>
      </c>
      <c r="G122" s="9">
        <f t="shared" si="14"/>
        <v>13.600000000000001</v>
      </c>
      <c r="H122" s="9">
        <f t="shared" si="15"/>
        <v>47.2</v>
      </c>
      <c r="I122" s="9" t="str">
        <f t="shared" si="16"/>
        <v/>
      </c>
      <c r="J122" s="9" t="str">
        <f t="shared" si="17"/>
        <v/>
      </c>
      <c r="K122" s="9" t="str">
        <f t="shared" si="18"/>
        <v/>
      </c>
      <c r="L122" s="9" t="str">
        <f t="shared" si="19"/>
        <v/>
      </c>
      <c r="M122" s="9" t="str">
        <f t="shared" si="20"/>
        <v/>
      </c>
      <c r="N122" s="9" t="str">
        <f t="shared" si="21"/>
        <v/>
      </c>
      <c r="O122" s="9" t="str">
        <f t="shared" si="22"/>
        <v/>
      </c>
      <c r="P122" s="9" t="str">
        <f t="shared" si="23"/>
        <v>FF</v>
      </c>
      <c r="Q122" s="9" t="e">
        <f t="array" aca="1" ref="Q122" ca="1">IF(D122&lt;&gt;"",IF(D122&lt;&gt;"GR",IF(AND(D122&gt;=40,H122&gt;=30),_xlfn.IFS(H122&gt;=$AD$11,"AA",H122&gt;=$AC$11,"BA",H122&gt;=$AB$11,"BB",H122&gt;=$AA$11,"CB",H122&gt;=$Z$11,"CC",H122&gt;=$Y$11,"DC",H122&gt;=50,"DD"),IF(H122&gt;=$W$9,"FD","FF")),P122),"")</f>
        <v>#NAME?</v>
      </c>
      <c r="R122" s="9">
        <f t="shared" si="13"/>
        <v>0</v>
      </c>
    </row>
    <row r="123" spans="1:18" x14ac:dyDescent="0.25">
      <c r="A123" s="3">
        <v>122</v>
      </c>
      <c r="B123" s="3">
        <v>35</v>
      </c>
      <c r="C123" s="3">
        <v>55</v>
      </c>
      <c r="D123" s="3" t="s">
        <v>34</v>
      </c>
      <c r="E123" s="16">
        <f t="shared" si="12"/>
        <v>35</v>
      </c>
      <c r="F123" s="16">
        <f t="shared" si="12"/>
        <v>55</v>
      </c>
      <c r="G123" s="9">
        <f t="shared" si="14"/>
        <v>47</v>
      </c>
      <c r="H123" s="9">
        <f t="shared" si="15"/>
        <v>47</v>
      </c>
      <c r="I123" s="9">
        <f t="shared" si="16"/>
        <v>47</v>
      </c>
      <c r="J123" s="9">
        <f t="shared" si="17"/>
        <v>47</v>
      </c>
      <c r="K123" s="9">
        <f t="shared" si="18"/>
        <v>47</v>
      </c>
      <c r="L123" s="9">
        <f t="shared" si="19"/>
        <v>47</v>
      </c>
      <c r="M123" s="9">
        <f t="shared" si="20"/>
        <v>47</v>
      </c>
      <c r="N123" s="9" t="str">
        <f t="shared" si="21"/>
        <v/>
      </c>
      <c r="O123" s="9" t="str">
        <f t="shared" si="22"/>
        <v/>
      </c>
      <c r="P123" s="9" t="str">
        <f t="shared" si="23"/>
        <v>CC</v>
      </c>
      <c r="Q123" s="9" t="str">
        <f t="array" ref="Q123">IF(D123&lt;&gt;"",IF(D123&lt;&gt;"GR",IF(AND(D123&gt;=40,H123&gt;=30),_xlfn.IFS(H123&gt;=$AD$11,"AA",H123&gt;=$AC$11,"BA",H123&gt;=$AB$11,"BB",H123&gt;=$AA$11,"CB",H123&gt;=$Z$11,"CC",H123&gt;=$Y$11,"DC",H123&gt;=50,"DD"),IF(H123&gt;=$W$9,"FD","FF")),P123),"")</f>
        <v>CC</v>
      </c>
      <c r="R123" s="9">
        <f t="shared" si="13"/>
        <v>0</v>
      </c>
    </row>
    <row r="124" spans="1:18" x14ac:dyDescent="0.25">
      <c r="A124" s="3">
        <v>123</v>
      </c>
      <c r="B124" s="3">
        <v>20</v>
      </c>
      <c r="C124" s="3">
        <v>65</v>
      </c>
      <c r="D124" s="3" t="s">
        <v>34</v>
      </c>
      <c r="E124" s="16">
        <f t="shared" si="12"/>
        <v>20</v>
      </c>
      <c r="F124" s="16">
        <f t="shared" si="12"/>
        <v>65</v>
      </c>
      <c r="G124" s="9">
        <f t="shared" si="14"/>
        <v>47</v>
      </c>
      <c r="H124" s="9">
        <f t="shared" si="15"/>
        <v>47</v>
      </c>
      <c r="I124" s="9">
        <f t="shared" si="16"/>
        <v>47</v>
      </c>
      <c r="J124" s="9">
        <f t="shared" si="17"/>
        <v>47</v>
      </c>
      <c r="K124" s="9">
        <f t="shared" si="18"/>
        <v>47</v>
      </c>
      <c r="L124" s="9">
        <f t="shared" si="19"/>
        <v>47</v>
      </c>
      <c r="M124" s="9">
        <f t="shared" si="20"/>
        <v>47</v>
      </c>
      <c r="N124" s="9" t="str">
        <f t="shared" si="21"/>
        <v/>
      </c>
      <c r="O124" s="9" t="str">
        <f t="shared" si="22"/>
        <v/>
      </c>
      <c r="P124" s="9" t="str">
        <f t="shared" si="23"/>
        <v>CC</v>
      </c>
      <c r="Q124" s="9" t="str">
        <f t="array" ref="Q124">IF(D124&lt;&gt;"",IF(D124&lt;&gt;"GR",IF(AND(D124&gt;=40,H124&gt;=30),_xlfn.IFS(H124&gt;=$AD$11,"AA",H124&gt;=$AC$11,"BA",H124&gt;=$AB$11,"BB",H124&gt;=$AA$11,"CB",H124&gt;=$Z$11,"CC",H124&gt;=$Y$11,"DC",H124&gt;=50,"DD"),IF(H124&gt;=$W$9,"FD","FF")),P124),"")</f>
        <v>CC</v>
      </c>
      <c r="R124" s="9">
        <f t="shared" si="13"/>
        <v>0</v>
      </c>
    </row>
    <row r="125" spans="1:18" x14ac:dyDescent="0.25">
      <c r="A125" s="3">
        <v>124</v>
      </c>
      <c r="B125" s="3">
        <v>36</v>
      </c>
      <c r="C125" s="3">
        <v>30</v>
      </c>
      <c r="D125" s="3">
        <v>54</v>
      </c>
      <c r="E125" s="16">
        <f t="shared" si="12"/>
        <v>36</v>
      </c>
      <c r="F125" s="16">
        <f t="shared" si="12"/>
        <v>30</v>
      </c>
      <c r="G125" s="9">
        <f t="shared" si="14"/>
        <v>32.4</v>
      </c>
      <c r="H125" s="9">
        <f t="shared" si="15"/>
        <v>46.8</v>
      </c>
      <c r="I125" s="9" t="str">
        <f t="shared" si="16"/>
        <v/>
      </c>
      <c r="J125" s="9" t="str">
        <f t="shared" si="17"/>
        <v/>
      </c>
      <c r="K125" s="9" t="str">
        <f t="shared" si="18"/>
        <v/>
      </c>
      <c r="L125" s="9" t="str">
        <f t="shared" si="19"/>
        <v/>
      </c>
      <c r="M125" s="9" t="str">
        <f t="shared" si="20"/>
        <v/>
      </c>
      <c r="N125" s="9" t="str">
        <f t="shared" si="21"/>
        <v/>
      </c>
      <c r="O125" s="9" t="str">
        <f t="shared" si="22"/>
        <v/>
      </c>
      <c r="P125" s="9" t="str">
        <f t="shared" si="23"/>
        <v>FD</v>
      </c>
      <c r="Q125" s="9" t="e">
        <f t="array" aca="1" ref="Q125" ca="1">IF(D125&lt;&gt;"",IF(D125&lt;&gt;"GR",IF(AND(D125&gt;=40,H125&gt;=30),_xlfn.IFS(H125&gt;=$AD$11,"AA",H125&gt;=$AC$11,"BA",H125&gt;=$AB$11,"BB",H125&gt;=$AA$11,"CB",H125&gt;=$Z$11,"CC",H125&gt;=$Y$11,"DC",H125&gt;=50,"DD"),IF(H125&gt;=$W$9,"FD","FF")),P125),"")</f>
        <v>#NAME?</v>
      </c>
      <c r="R125" s="9">
        <f t="shared" si="13"/>
        <v>0</v>
      </c>
    </row>
    <row r="126" spans="1:18" x14ac:dyDescent="0.25">
      <c r="A126" s="3">
        <v>125</v>
      </c>
      <c r="B126" s="3">
        <v>42</v>
      </c>
      <c r="C126" s="3">
        <v>50</v>
      </c>
      <c r="D126" s="3" t="s">
        <v>34</v>
      </c>
      <c r="E126" s="16">
        <f t="shared" si="12"/>
        <v>42</v>
      </c>
      <c r="F126" s="16">
        <f t="shared" si="12"/>
        <v>50</v>
      </c>
      <c r="G126" s="9">
        <f t="shared" si="14"/>
        <v>46.8</v>
      </c>
      <c r="H126" s="9">
        <f t="shared" si="15"/>
        <v>46.8</v>
      </c>
      <c r="I126" s="9">
        <f t="shared" si="16"/>
        <v>46.8</v>
      </c>
      <c r="J126" s="9">
        <f t="shared" si="17"/>
        <v>46.8</v>
      </c>
      <c r="K126" s="9">
        <f t="shared" si="18"/>
        <v>46.8</v>
      </c>
      <c r="L126" s="9">
        <f t="shared" si="19"/>
        <v>46.8</v>
      </c>
      <c r="M126" s="9">
        <f t="shared" si="20"/>
        <v>46.8</v>
      </c>
      <c r="N126" s="9" t="str">
        <f t="shared" si="21"/>
        <v/>
      </c>
      <c r="O126" s="9" t="str">
        <f t="shared" si="22"/>
        <v/>
      </c>
      <c r="P126" s="9" t="str">
        <f t="shared" si="23"/>
        <v>CC</v>
      </c>
      <c r="Q126" s="9" t="str">
        <f t="array" ref="Q126">IF(D126&lt;&gt;"",IF(D126&lt;&gt;"GR",IF(AND(D126&gt;=40,H126&gt;=30),_xlfn.IFS(H126&gt;=$AD$11,"AA",H126&gt;=$AC$11,"BA",H126&gt;=$AB$11,"BB",H126&gt;=$AA$11,"CB",H126&gt;=$Z$11,"CC",H126&gt;=$Y$11,"DC",H126&gt;=50,"DD"),IF(H126&gt;=$W$9,"FD","FF")),P126),"")</f>
        <v>CC</v>
      </c>
      <c r="R126" s="9">
        <f t="shared" si="13"/>
        <v>0</v>
      </c>
    </row>
    <row r="127" spans="1:18" x14ac:dyDescent="0.25">
      <c r="A127" s="3">
        <v>126</v>
      </c>
      <c r="B127" s="3">
        <v>21</v>
      </c>
      <c r="C127" s="3">
        <v>64</v>
      </c>
      <c r="D127" s="3" t="s">
        <v>34</v>
      </c>
      <c r="E127" s="16">
        <f t="shared" si="12"/>
        <v>21</v>
      </c>
      <c r="F127" s="16">
        <f t="shared" si="12"/>
        <v>64</v>
      </c>
      <c r="G127" s="9">
        <f t="shared" si="14"/>
        <v>46.8</v>
      </c>
      <c r="H127" s="9">
        <f t="shared" si="15"/>
        <v>46.8</v>
      </c>
      <c r="I127" s="9">
        <f t="shared" si="16"/>
        <v>46.8</v>
      </c>
      <c r="J127" s="9">
        <f t="shared" si="17"/>
        <v>46.8</v>
      </c>
      <c r="K127" s="9">
        <f t="shared" si="18"/>
        <v>46.8</v>
      </c>
      <c r="L127" s="9">
        <f t="shared" si="19"/>
        <v>46.8</v>
      </c>
      <c r="M127" s="9">
        <f t="shared" si="20"/>
        <v>46.8</v>
      </c>
      <c r="N127" s="9" t="str">
        <f t="shared" si="21"/>
        <v/>
      </c>
      <c r="O127" s="9" t="str">
        <f t="shared" si="22"/>
        <v/>
      </c>
      <c r="P127" s="9" t="str">
        <f t="shared" si="23"/>
        <v>CC</v>
      </c>
      <c r="Q127" s="9" t="str">
        <f t="array" ref="Q127">IF(D127&lt;&gt;"",IF(D127&lt;&gt;"GR",IF(AND(D127&gt;=40,H127&gt;=30),_xlfn.IFS(H127&gt;=$AD$11,"AA",H127&gt;=$AC$11,"BA",H127&gt;=$AB$11,"BB",H127&gt;=$AA$11,"CB",H127&gt;=$Z$11,"CC",H127&gt;=$Y$11,"DC",H127&gt;=50,"DD"),IF(H127&gt;=$W$9,"FD","FF")),P127),"")</f>
        <v>CC</v>
      </c>
      <c r="R127" s="9">
        <f t="shared" si="13"/>
        <v>0</v>
      </c>
    </row>
    <row r="128" spans="1:18" x14ac:dyDescent="0.25">
      <c r="A128" s="3">
        <v>127</v>
      </c>
      <c r="B128" s="3">
        <v>35</v>
      </c>
      <c r="C128" s="3">
        <v>54</v>
      </c>
      <c r="D128" s="3" t="s">
        <v>34</v>
      </c>
      <c r="E128" s="16">
        <f t="shared" si="12"/>
        <v>35</v>
      </c>
      <c r="F128" s="16">
        <f t="shared" si="12"/>
        <v>54</v>
      </c>
      <c r="G128" s="9">
        <f t="shared" si="14"/>
        <v>46.4</v>
      </c>
      <c r="H128" s="9">
        <f t="shared" si="15"/>
        <v>46.4</v>
      </c>
      <c r="I128" s="9">
        <f t="shared" si="16"/>
        <v>46.4</v>
      </c>
      <c r="J128" s="9">
        <f t="shared" si="17"/>
        <v>46.4</v>
      </c>
      <c r="K128" s="9">
        <f t="shared" si="18"/>
        <v>46.4</v>
      </c>
      <c r="L128" s="9">
        <f t="shared" si="19"/>
        <v>46.4</v>
      </c>
      <c r="M128" s="9">
        <f t="shared" si="20"/>
        <v>46.4</v>
      </c>
      <c r="N128" s="9" t="str">
        <f t="shared" si="21"/>
        <v/>
      </c>
      <c r="O128" s="9" t="str">
        <f t="shared" si="22"/>
        <v/>
      </c>
      <c r="P128" s="9" t="str">
        <f t="shared" si="23"/>
        <v>CC</v>
      </c>
      <c r="Q128" s="9" t="str">
        <f t="array" ref="Q128">IF(D128&lt;&gt;"",IF(D128&lt;&gt;"GR",IF(AND(D128&gt;=40,H128&gt;=30),_xlfn.IFS(H128&gt;=$AD$11,"AA",H128&gt;=$AC$11,"BA",H128&gt;=$AB$11,"BB",H128&gt;=$AA$11,"CB",H128&gt;=$Z$11,"CC",H128&gt;=$Y$11,"DC",H128&gt;=50,"DD"),IF(H128&gt;=$W$9,"FD","FF")),P128),"")</f>
        <v>CC</v>
      </c>
      <c r="R128" s="9">
        <f t="shared" si="13"/>
        <v>0</v>
      </c>
    </row>
    <row r="129" spans="1:18" x14ac:dyDescent="0.25">
      <c r="A129" s="3">
        <v>128</v>
      </c>
      <c r="B129" s="3">
        <v>18</v>
      </c>
      <c r="C129" s="3">
        <v>65</v>
      </c>
      <c r="D129" s="3" t="s">
        <v>34</v>
      </c>
      <c r="E129" s="16">
        <f t="shared" si="12"/>
        <v>18</v>
      </c>
      <c r="F129" s="16">
        <f t="shared" si="12"/>
        <v>65</v>
      </c>
      <c r="G129" s="9">
        <f t="shared" si="14"/>
        <v>46.2</v>
      </c>
      <c r="H129" s="9">
        <f t="shared" si="15"/>
        <v>46.2</v>
      </c>
      <c r="I129" s="9">
        <f t="shared" si="16"/>
        <v>46.2</v>
      </c>
      <c r="J129" s="9">
        <f t="shared" si="17"/>
        <v>46.2</v>
      </c>
      <c r="K129" s="9">
        <f t="shared" si="18"/>
        <v>46.2</v>
      </c>
      <c r="L129" s="9">
        <f t="shared" si="19"/>
        <v>46.2</v>
      </c>
      <c r="M129" s="9">
        <f t="shared" si="20"/>
        <v>46.2</v>
      </c>
      <c r="N129" s="9" t="str">
        <f t="shared" si="21"/>
        <v/>
      </c>
      <c r="O129" s="9" t="str">
        <f t="shared" si="22"/>
        <v/>
      </c>
      <c r="P129" s="9" t="str">
        <f t="shared" si="23"/>
        <v>CC</v>
      </c>
      <c r="Q129" s="9" t="str">
        <f t="array" ref="Q129">IF(D129&lt;&gt;"",IF(D129&lt;&gt;"GR",IF(AND(D129&gt;=40,H129&gt;=30),_xlfn.IFS(H129&gt;=$AD$11,"AA",H129&gt;=$AC$11,"BA",H129&gt;=$AB$11,"BB",H129&gt;=$AA$11,"CB",H129&gt;=$Z$11,"CC",H129&gt;=$Y$11,"DC",H129&gt;=50,"DD"),IF(H129&gt;=$W$9,"FD","FF")),P129),"")</f>
        <v>CC</v>
      </c>
      <c r="R129" s="9">
        <f t="shared" si="13"/>
        <v>0</v>
      </c>
    </row>
    <row r="130" spans="1:18" x14ac:dyDescent="0.25">
      <c r="A130" s="3">
        <v>129</v>
      </c>
      <c r="B130" s="3">
        <v>30</v>
      </c>
      <c r="C130" s="3">
        <v>57</v>
      </c>
      <c r="D130" s="3" t="s">
        <v>34</v>
      </c>
      <c r="E130" s="16">
        <f t="shared" ref="E130:F193" si="24">IF(B130="GR",0,B130)</f>
        <v>30</v>
      </c>
      <c r="F130" s="16">
        <f t="shared" si="24"/>
        <v>57</v>
      </c>
      <c r="G130" s="9">
        <f t="shared" si="14"/>
        <v>46.199999999999996</v>
      </c>
      <c r="H130" s="9">
        <f t="shared" si="15"/>
        <v>46.199999999999996</v>
      </c>
      <c r="I130" s="9">
        <f t="shared" si="16"/>
        <v>46.199999999999996</v>
      </c>
      <c r="J130" s="9">
        <f t="shared" si="17"/>
        <v>46.199999999999996</v>
      </c>
      <c r="K130" s="9">
        <f t="shared" si="18"/>
        <v>46.199999999999996</v>
      </c>
      <c r="L130" s="9">
        <f t="shared" si="19"/>
        <v>46.199999999999996</v>
      </c>
      <c r="M130" s="9">
        <f t="shared" si="20"/>
        <v>46.199999999999996</v>
      </c>
      <c r="N130" s="9" t="str">
        <f t="shared" si="21"/>
        <v/>
      </c>
      <c r="O130" s="9" t="str">
        <f t="shared" si="22"/>
        <v/>
      </c>
      <c r="P130" s="9" t="str">
        <f t="shared" si="23"/>
        <v>CC</v>
      </c>
      <c r="Q130" s="9" t="str">
        <f t="array" ref="Q130">IF(D130&lt;&gt;"",IF(D130&lt;&gt;"GR",IF(AND(D130&gt;=40,H130&gt;=30),_xlfn.IFS(H130&gt;=$AD$11,"AA",H130&gt;=$AC$11,"BA",H130&gt;=$AB$11,"BB",H130&gt;=$AA$11,"CB",H130&gt;=$Z$11,"CC",H130&gt;=$Y$11,"DC",H130&gt;=50,"DD"),IF(H130&gt;=$W$9,"FD","FF")),P130),"")</f>
        <v>CC</v>
      </c>
      <c r="R130" s="9">
        <f t="shared" ref="R130:R193" si="25">IF(AND(F130&gt;=55,G130&gt;=50),_xlfn.RANK.EQ(G130,$G$2:$G$326,0),0)</f>
        <v>0</v>
      </c>
    </row>
    <row r="131" spans="1:18" x14ac:dyDescent="0.25">
      <c r="A131" s="3">
        <v>130</v>
      </c>
      <c r="B131" s="3">
        <v>27</v>
      </c>
      <c r="C131" s="3">
        <v>59</v>
      </c>
      <c r="D131" s="3" t="s">
        <v>34</v>
      </c>
      <c r="E131" s="16">
        <f t="shared" si="24"/>
        <v>27</v>
      </c>
      <c r="F131" s="16">
        <f t="shared" si="24"/>
        <v>59</v>
      </c>
      <c r="G131" s="9">
        <f t="shared" ref="G131:G194" si="26">(E131*0.4)+(F131*0.6)</f>
        <v>46.2</v>
      </c>
      <c r="H131" s="9">
        <f t="shared" ref="H131:H194" si="27">IF(AND(D131&lt;&gt;"",D131&lt;&gt;"GR"),(B131*0.4)+(D131*0.6),G131)</f>
        <v>46.2</v>
      </c>
      <c r="I131" s="9">
        <f t="shared" ref="I131:I194" si="28">IF(AND(G131&gt;=30,F131&gt;=40),G131,"")</f>
        <v>46.2</v>
      </c>
      <c r="J131" s="9">
        <f t="shared" ref="J131:J194" si="29">IF(I131&lt;&gt;"",IF(_xlfn.RANK.EQ(I131,$I$2:$I$326,0)&lt;=ROUND(COUNTIFS($G$2:$G$326,"&gt;=30",$F$2:$F$326,"&gt;=40")/100*$AD$9,0),"",G131),"")</f>
        <v>46.2</v>
      </c>
      <c r="K131" s="9">
        <f t="shared" ref="K131:K194" si="30">IF(J131&lt;&gt;"",IF(_xlfn.RANK.EQ(J131,$J$2:$J$326,0)&lt;=ROUND(COUNTIFS($G$2:$G$326,"&gt;=30",$F$2:$F$326,"&gt;=40")/100*$AC$9,0),"",G131),"")</f>
        <v>46.2</v>
      </c>
      <c r="L131" s="9">
        <f t="shared" ref="L131:L194" si="31">IF(K131&lt;&gt;"",IF(_xlfn.RANK.EQ(K131,$K$2:$K$326,0)&lt;=ROUND(COUNTIFS($G$2:$G$326,"&gt;=30",$F$2:$F$326,"&gt;=40")/100*$AB$9,0),"",G131),"")</f>
        <v>46.2</v>
      </c>
      <c r="M131" s="9">
        <f t="shared" ref="M131:M194" si="32">IF(L131&lt;&gt;"",IF(_xlfn.RANK.EQ(L131,$L$2:$L$326,0)&lt;=ROUND(COUNTIFS($G$2:$G$326,"&gt;=30",$F$2:$F$326,"&gt;=40")/100*$AA$9,0),"",G131),"")</f>
        <v>46.2</v>
      </c>
      <c r="N131" s="9" t="str">
        <f t="shared" ref="N131:N194" si="33">IF(M131&lt;&gt;"",IF(_xlfn.RANK.EQ(M131,$M$2:$M$326,0)&lt;=ROUND(COUNTIFS($G$2:$G$326,"&gt;=30",$F$2:$F$326,"&gt;=40")/100*$Z$9,0),"",G131),"")</f>
        <v/>
      </c>
      <c r="O131" s="9" t="str">
        <f t="shared" ref="O131:O194" si="34">IF(N131&lt;&gt;"",IF(_xlfn.RANK.EQ(N131,$N$2:$N$326,0)&lt;=ROUND(COUNTIFS($G$2:$G$326,"&gt;=30",$F$2:$F$326,"&gt;=40")/100*$Y$9,0),"",G131),"")</f>
        <v/>
      </c>
      <c r="P131" s="9" t="str">
        <f t="shared" ref="P131:P194" si="35">IF(C131&lt;&gt;"",IF(AND(F131&gt;=40,G131&gt;=30),IF(_xlfn.RANK.EQ(I131,$I$2:$I$326,0)&lt;=ROUND(COUNTIFS($G$2:$G$326,"&gt;=30",$F$2:$F$326,"&gt;=40")/100*$AD$9,0),$AD$8,IF(_xlfn.RANK.EQ(J131,$J$2:$J$326,0)&lt;=ROUND(COUNTIFS($G$2:$G$326,"&gt;=30",$F$2:$F$326,"&gt;=40")/100*$AC$9,0),$AC$8,IF(_xlfn.RANK.EQ(K131,$K$2:$K$326,0)&lt;=ROUND(COUNTIFS($G$2:$G$326,"&gt;=30",$F$2:$F$326,"&gt;=40")/100*$AB$9,0),$AB$8,IF(_xlfn.RANK.EQ(L131,$L$2:$L$326,0)&lt;=ROUND(COUNTIFS($G$2:$G$326,"&gt;=30",$F$2:$F$326,"&gt;=40")/100*$AA$9,0),$AA$8,IF(_xlfn.RANK.EQ(M131,$M$2:$M$326,0)&lt;=ROUND(COUNTIFS($G$2:$G$326,"&gt;=30",$F$2:$F$326,"&gt;=40")/100*$Z$9,0),$Z$8,IF(_xlfn.RANK.EQ(N131,$N$2:$N$326,0)&lt;=ROUND(COUNTIFS($G$2:$G$326,"&gt;=30",$F$2:$F$326,"&gt;=40")/100*$Y$9,0),$Y$8,$X$8)))))),IF(G131&gt;=$W$9,$W$8,$V$8)),"")</f>
        <v>CC</v>
      </c>
      <c r="Q131" s="9" t="str">
        <f t="array" ref="Q131">IF(D131&lt;&gt;"",IF(D131&lt;&gt;"GR",IF(AND(D131&gt;=40,H131&gt;=30),_xlfn.IFS(H131&gt;=$AD$11,"AA",H131&gt;=$AC$11,"BA",H131&gt;=$AB$11,"BB",H131&gt;=$AA$11,"CB",H131&gt;=$Z$11,"CC",H131&gt;=$Y$11,"DC",H131&gt;=50,"DD"),IF(H131&gt;=$W$9,"FD","FF")),P131),"")</f>
        <v>CC</v>
      </c>
      <c r="R131" s="9">
        <f t="shared" si="25"/>
        <v>0</v>
      </c>
    </row>
    <row r="132" spans="1:18" x14ac:dyDescent="0.25">
      <c r="A132" s="3">
        <v>131</v>
      </c>
      <c r="B132" s="3">
        <v>24</v>
      </c>
      <c r="C132" s="3">
        <v>61</v>
      </c>
      <c r="D132" s="3" t="s">
        <v>34</v>
      </c>
      <c r="E132" s="16">
        <f t="shared" si="24"/>
        <v>24</v>
      </c>
      <c r="F132" s="16">
        <f t="shared" si="24"/>
        <v>61</v>
      </c>
      <c r="G132" s="9">
        <f t="shared" si="26"/>
        <v>46.2</v>
      </c>
      <c r="H132" s="9">
        <f t="shared" si="27"/>
        <v>46.2</v>
      </c>
      <c r="I132" s="9">
        <f t="shared" si="28"/>
        <v>46.2</v>
      </c>
      <c r="J132" s="9">
        <f t="shared" si="29"/>
        <v>46.2</v>
      </c>
      <c r="K132" s="9">
        <f t="shared" si="30"/>
        <v>46.2</v>
      </c>
      <c r="L132" s="9">
        <f t="shared" si="31"/>
        <v>46.2</v>
      </c>
      <c r="M132" s="9">
        <f t="shared" si="32"/>
        <v>46.2</v>
      </c>
      <c r="N132" s="9" t="str">
        <f t="shared" si="33"/>
        <v/>
      </c>
      <c r="O132" s="9" t="str">
        <f t="shared" si="34"/>
        <v/>
      </c>
      <c r="P132" s="9" t="str">
        <f t="shared" si="35"/>
        <v>CC</v>
      </c>
      <c r="Q132" s="9" t="str">
        <f t="array" ref="Q132">IF(D132&lt;&gt;"",IF(D132&lt;&gt;"GR",IF(AND(D132&gt;=40,H132&gt;=30),_xlfn.IFS(H132&gt;=$AD$11,"AA",H132&gt;=$AC$11,"BA",H132&gt;=$AB$11,"BB",H132&gt;=$AA$11,"CB",H132&gt;=$Z$11,"CC",H132&gt;=$Y$11,"DC",H132&gt;=50,"DD"),IF(H132&gt;=$W$9,"FD","FF")),P132),"")</f>
        <v>CC</v>
      </c>
      <c r="R132" s="9">
        <f t="shared" si="25"/>
        <v>0</v>
      </c>
    </row>
    <row r="133" spans="1:18" x14ac:dyDescent="0.25">
      <c r="A133" s="3">
        <v>132</v>
      </c>
      <c r="B133" s="3">
        <v>18</v>
      </c>
      <c r="C133" s="3">
        <v>64</v>
      </c>
      <c r="D133" s="3" t="s">
        <v>34</v>
      </c>
      <c r="E133" s="16">
        <f t="shared" si="24"/>
        <v>18</v>
      </c>
      <c r="F133" s="16">
        <f t="shared" si="24"/>
        <v>64</v>
      </c>
      <c r="G133" s="9">
        <f t="shared" si="26"/>
        <v>45.6</v>
      </c>
      <c r="H133" s="9">
        <f t="shared" si="27"/>
        <v>45.6</v>
      </c>
      <c r="I133" s="9">
        <f t="shared" si="28"/>
        <v>45.6</v>
      </c>
      <c r="J133" s="9">
        <f t="shared" si="29"/>
        <v>45.6</v>
      </c>
      <c r="K133" s="9">
        <f t="shared" si="30"/>
        <v>45.6</v>
      </c>
      <c r="L133" s="9">
        <f t="shared" si="31"/>
        <v>45.6</v>
      </c>
      <c r="M133" s="9">
        <f t="shared" si="32"/>
        <v>45.6</v>
      </c>
      <c r="N133" s="9" t="str">
        <f t="shared" si="33"/>
        <v/>
      </c>
      <c r="O133" s="9" t="str">
        <f t="shared" si="34"/>
        <v/>
      </c>
      <c r="P133" s="9" t="str">
        <f t="shared" si="35"/>
        <v>CC</v>
      </c>
      <c r="Q133" s="9" t="str">
        <f t="array" ref="Q133">IF(D133&lt;&gt;"",IF(D133&lt;&gt;"GR",IF(AND(D133&gt;=40,H133&gt;=30),_xlfn.IFS(H133&gt;=$AD$11,"AA",H133&gt;=$AC$11,"BA",H133&gt;=$AB$11,"BB",H133&gt;=$AA$11,"CB",H133&gt;=$Z$11,"CC",H133&gt;=$Y$11,"DC",H133&gt;=50,"DD"),IF(H133&gt;=$W$9,"FD","FF")),P133),"")</f>
        <v>CC</v>
      </c>
      <c r="R133" s="9">
        <f t="shared" si="25"/>
        <v>0</v>
      </c>
    </row>
    <row r="134" spans="1:18" x14ac:dyDescent="0.25">
      <c r="A134" s="3">
        <v>133</v>
      </c>
      <c r="B134" s="3">
        <v>18</v>
      </c>
      <c r="C134" s="3">
        <v>64</v>
      </c>
      <c r="D134" s="3" t="s">
        <v>34</v>
      </c>
      <c r="E134" s="16">
        <f t="shared" si="24"/>
        <v>18</v>
      </c>
      <c r="F134" s="16">
        <f t="shared" si="24"/>
        <v>64</v>
      </c>
      <c r="G134" s="9">
        <f t="shared" si="26"/>
        <v>45.6</v>
      </c>
      <c r="H134" s="9">
        <f t="shared" si="27"/>
        <v>45.6</v>
      </c>
      <c r="I134" s="9">
        <f t="shared" si="28"/>
        <v>45.6</v>
      </c>
      <c r="J134" s="9">
        <f t="shared" si="29"/>
        <v>45.6</v>
      </c>
      <c r="K134" s="9">
        <f t="shared" si="30"/>
        <v>45.6</v>
      </c>
      <c r="L134" s="9">
        <f t="shared" si="31"/>
        <v>45.6</v>
      </c>
      <c r="M134" s="9">
        <f t="shared" si="32"/>
        <v>45.6</v>
      </c>
      <c r="N134" s="9" t="str">
        <f t="shared" si="33"/>
        <v/>
      </c>
      <c r="O134" s="9" t="str">
        <f t="shared" si="34"/>
        <v/>
      </c>
      <c r="P134" s="9" t="str">
        <f t="shared" si="35"/>
        <v>CC</v>
      </c>
      <c r="Q134" s="9" t="str">
        <f t="array" ref="Q134">IF(D134&lt;&gt;"",IF(D134&lt;&gt;"GR",IF(AND(D134&gt;=40,H134&gt;=30),_xlfn.IFS(H134&gt;=$AD$11,"AA",H134&gt;=$AC$11,"BA",H134&gt;=$AB$11,"BB",H134&gt;=$AA$11,"CB",H134&gt;=$Z$11,"CC",H134&gt;=$Y$11,"DC",H134&gt;=50,"DD"),IF(H134&gt;=$W$9,"FD","FF")),P134),"")</f>
        <v>CC</v>
      </c>
      <c r="R134" s="9">
        <f t="shared" si="25"/>
        <v>0</v>
      </c>
    </row>
    <row r="135" spans="1:18" x14ac:dyDescent="0.25">
      <c r="A135" s="3">
        <v>134</v>
      </c>
      <c r="B135" s="3">
        <v>22</v>
      </c>
      <c r="C135" s="3">
        <v>61</v>
      </c>
      <c r="D135" s="3" t="s">
        <v>34</v>
      </c>
      <c r="E135" s="16">
        <f t="shared" si="24"/>
        <v>22</v>
      </c>
      <c r="F135" s="16">
        <f t="shared" si="24"/>
        <v>61</v>
      </c>
      <c r="G135" s="9">
        <f t="shared" si="26"/>
        <v>45.400000000000006</v>
      </c>
      <c r="H135" s="9">
        <f t="shared" si="27"/>
        <v>45.400000000000006</v>
      </c>
      <c r="I135" s="9">
        <f t="shared" si="28"/>
        <v>45.400000000000006</v>
      </c>
      <c r="J135" s="9">
        <f t="shared" si="29"/>
        <v>45.400000000000006</v>
      </c>
      <c r="K135" s="9">
        <f t="shared" si="30"/>
        <v>45.400000000000006</v>
      </c>
      <c r="L135" s="9">
        <f t="shared" si="31"/>
        <v>45.400000000000006</v>
      </c>
      <c r="M135" s="9">
        <f t="shared" si="32"/>
        <v>45.400000000000006</v>
      </c>
      <c r="N135" s="9" t="str">
        <f t="shared" si="33"/>
        <v/>
      </c>
      <c r="O135" s="9" t="str">
        <f t="shared" si="34"/>
        <v/>
      </c>
      <c r="P135" s="9" t="str">
        <f t="shared" si="35"/>
        <v>CC</v>
      </c>
      <c r="Q135" s="9" t="str">
        <f t="array" ref="Q135">IF(D135&lt;&gt;"",IF(D135&lt;&gt;"GR",IF(AND(D135&gt;=40,H135&gt;=30),_xlfn.IFS(H135&gt;=$AD$11,"AA",H135&gt;=$AC$11,"BA",H135&gt;=$AB$11,"BB",H135&gt;=$AA$11,"CB",H135&gt;=$Z$11,"CC",H135&gt;=$Y$11,"DC",H135&gt;=50,"DD"),IF(H135&gt;=$W$9,"FD","FF")),P135),"")</f>
        <v>CC</v>
      </c>
      <c r="R135" s="9">
        <f t="shared" si="25"/>
        <v>0</v>
      </c>
    </row>
    <row r="136" spans="1:18" x14ac:dyDescent="0.25">
      <c r="A136" s="3">
        <v>135</v>
      </c>
      <c r="B136" s="3">
        <v>25</v>
      </c>
      <c r="C136" s="3">
        <v>59</v>
      </c>
      <c r="D136" s="3" t="s">
        <v>34</v>
      </c>
      <c r="E136" s="16">
        <f t="shared" si="24"/>
        <v>25</v>
      </c>
      <c r="F136" s="16">
        <f t="shared" si="24"/>
        <v>59</v>
      </c>
      <c r="G136" s="9">
        <f t="shared" si="26"/>
        <v>45.4</v>
      </c>
      <c r="H136" s="9">
        <f t="shared" si="27"/>
        <v>45.4</v>
      </c>
      <c r="I136" s="9">
        <f t="shared" si="28"/>
        <v>45.4</v>
      </c>
      <c r="J136" s="9">
        <f t="shared" si="29"/>
        <v>45.4</v>
      </c>
      <c r="K136" s="9">
        <f t="shared" si="30"/>
        <v>45.4</v>
      </c>
      <c r="L136" s="9">
        <f t="shared" si="31"/>
        <v>45.4</v>
      </c>
      <c r="M136" s="9">
        <f t="shared" si="32"/>
        <v>45.4</v>
      </c>
      <c r="N136" s="9" t="str">
        <f t="shared" si="33"/>
        <v/>
      </c>
      <c r="O136" s="9" t="str">
        <f t="shared" si="34"/>
        <v/>
      </c>
      <c r="P136" s="9" t="str">
        <f t="shared" si="35"/>
        <v>CC</v>
      </c>
      <c r="Q136" s="9" t="str">
        <f t="array" ref="Q136">IF(D136&lt;&gt;"",IF(D136&lt;&gt;"GR",IF(AND(D136&gt;=40,H136&gt;=30),_xlfn.IFS(H136&gt;=$AD$11,"AA",H136&gt;=$AC$11,"BA",H136&gt;=$AB$11,"BB",H136&gt;=$AA$11,"CB",H136&gt;=$Z$11,"CC",H136&gt;=$Y$11,"DC",H136&gt;=50,"DD"),IF(H136&gt;=$W$9,"FD","FF")),P136),"")</f>
        <v>CC</v>
      </c>
      <c r="R136" s="9">
        <f t="shared" si="25"/>
        <v>0</v>
      </c>
    </row>
    <row r="137" spans="1:18" x14ac:dyDescent="0.25">
      <c r="A137" s="3">
        <v>136</v>
      </c>
      <c r="B137" s="3">
        <v>22</v>
      </c>
      <c r="C137" s="3">
        <v>61</v>
      </c>
      <c r="D137" s="3" t="s">
        <v>34</v>
      </c>
      <c r="E137" s="16">
        <f t="shared" si="24"/>
        <v>22</v>
      </c>
      <c r="F137" s="16">
        <f t="shared" si="24"/>
        <v>61</v>
      </c>
      <c r="G137" s="9">
        <f t="shared" si="26"/>
        <v>45.400000000000006</v>
      </c>
      <c r="H137" s="9">
        <f t="shared" si="27"/>
        <v>45.400000000000006</v>
      </c>
      <c r="I137" s="9">
        <f t="shared" si="28"/>
        <v>45.400000000000006</v>
      </c>
      <c r="J137" s="9">
        <f t="shared" si="29"/>
        <v>45.400000000000006</v>
      </c>
      <c r="K137" s="9">
        <f t="shared" si="30"/>
        <v>45.400000000000006</v>
      </c>
      <c r="L137" s="9">
        <f t="shared" si="31"/>
        <v>45.400000000000006</v>
      </c>
      <c r="M137" s="9">
        <f t="shared" si="32"/>
        <v>45.400000000000006</v>
      </c>
      <c r="N137" s="9" t="str">
        <f t="shared" si="33"/>
        <v/>
      </c>
      <c r="O137" s="9" t="str">
        <f t="shared" si="34"/>
        <v/>
      </c>
      <c r="P137" s="9" t="str">
        <f t="shared" si="35"/>
        <v>CC</v>
      </c>
      <c r="Q137" s="9" t="str">
        <f t="array" ref="Q137">IF(D137&lt;&gt;"",IF(D137&lt;&gt;"GR",IF(AND(D137&gt;=40,H137&gt;=30),_xlfn.IFS(H137&gt;=$AD$11,"AA",H137&gt;=$AC$11,"BA",H137&gt;=$AB$11,"BB",H137&gt;=$AA$11,"CB",H137&gt;=$Z$11,"CC",H137&gt;=$Y$11,"DC",H137&gt;=50,"DD"),IF(H137&gt;=$W$9,"FD","FF")),P137),"")</f>
        <v>CC</v>
      </c>
      <c r="R137" s="9">
        <f t="shared" si="25"/>
        <v>0</v>
      </c>
    </row>
    <row r="138" spans="1:18" x14ac:dyDescent="0.25">
      <c r="A138" s="3">
        <v>137</v>
      </c>
      <c r="B138" s="3">
        <v>35</v>
      </c>
      <c r="C138" s="3">
        <v>52</v>
      </c>
      <c r="D138" s="3" t="s">
        <v>34</v>
      </c>
      <c r="E138" s="16">
        <f t="shared" si="24"/>
        <v>35</v>
      </c>
      <c r="F138" s="16">
        <f t="shared" si="24"/>
        <v>52</v>
      </c>
      <c r="G138" s="9">
        <f t="shared" si="26"/>
        <v>45.2</v>
      </c>
      <c r="H138" s="9">
        <f t="shared" si="27"/>
        <v>45.2</v>
      </c>
      <c r="I138" s="9">
        <f t="shared" si="28"/>
        <v>45.2</v>
      </c>
      <c r="J138" s="9">
        <f t="shared" si="29"/>
        <v>45.2</v>
      </c>
      <c r="K138" s="9">
        <f t="shared" si="30"/>
        <v>45.2</v>
      </c>
      <c r="L138" s="9">
        <f t="shared" si="31"/>
        <v>45.2</v>
      </c>
      <c r="M138" s="9">
        <f t="shared" si="32"/>
        <v>45.2</v>
      </c>
      <c r="N138" s="9" t="str">
        <f t="shared" si="33"/>
        <v/>
      </c>
      <c r="O138" s="9" t="str">
        <f t="shared" si="34"/>
        <v/>
      </c>
      <c r="P138" s="9" t="str">
        <f t="shared" si="35"/>
        <v>CC</v>
      </c>
      <c r="Q138" s="9" t="str">
        <f t="array" ref="Q138">IF(D138&lt;&gt;"",IF(D138&lt;&gt;"GR",IF(AND(D138&gt;=40,H138&gt;=30),_xlfn.IFS(H138&gt;=$AD$11,"AA",H138&gt;=$AC$11,"BA",H138&gt;=$AB$11,"BB",H138&gt;=$AA$11,"CB",H138&gt;=$Z$11,"CC",H138&gt;=$Y$11,"DC",H138&gt;=50,"DD"),IF(H138&gt;=$W$9,"FD","FF")),P138),"")</f>
        <v>CC</v>
      </c>
      <c r="R138" s="9">
        <f t="shared" si="25"/>
        <v>0</v>
      </c>
    </row>
    <row r="139" spans="1:18" x14ac:dyDescent="0.25">
      <c r="A139" s="3">
        <v>138</v>
      </c>
      <c r="B139" s="3">
        <v>45</v>
      </c>
      <c r="C139" s="3">
        <v>21</v>
      </c>
      <c r="D139" s="3">
        <v>45</v>
      </c>
      <c r="E139" s="16">
        <f t="shared" si="24"/>
        <v>45</v>
      </c>
      <c r="F139" s="16">
        <f t="shared" si="24"/>
        <v>21</v>
      </c>
      <c r="G139" s="9">
        <f t="shared" si="26"/>
        <v>30.6</v>
      </c>
      <c r="H139" s="9">
        <f t="shared" si="27"/>
        <v>45</v>
      </c>
      <c r="I139" s="9" t="str">
        <f t="shared" si="28"/>
        <v/>
      </c>
      <c r="J139" s="9" t="str">
        <f t="shared" si="29"/>
        <v/>
      </c>
      <c r="K139" s="9" t="str">
        <f t="shared" si="30"/>
        <v/>
      </c>
      <c r="L139" s="9" t="str">
        <f t="shared" si="31"/>
        <v/>
      </c>
      <c r="M139" s="9" t="str">
        <f t="shared" si="32"/>
        <v/>
      </c>
      <c r="N139" s="9" t="str">
        <f t="shared" si="33"/>
        <v/>
      </c>
      <c r="O139" s="9" t="str">
        <f t="shared" si="34"/>
        <v/>
      </c>
      <c r="P139" s="9" t="str">
        <f t="shared" si="35"/>
        <v>FD</v>
      </c>
      <c r="Q139" s="9" t="e">
        <f t="array" aca="1" ref="Q139" ca="1">IF(D139&lt;&gt;"",IF(D139&lt;&gt;"GR",IF(AND(D139&gt;=40,H139&gt;=30),_xlfn.IFS(H139&gt;=$AD$11,"AA",H139&gt;=$AC$11,"BA",H139&gt;=$AB$11,"BB",H139&gt;=$AA$11,"CB",H139&gt;=$Z$11,"CC",H139&gt;=$Y$11,"DC",H139&gt;=50,"DD"),IF(H139&gt;=$W$9,"FD","FF")),P139),"")</f>
        <v>#NAME?</v>
      </c>
      <c r="R139" s="9">
        <f t="shared" si="25"/>
        <v>0</v>
      </c>
    </row>
    <row r="140" spans="1:18" x14ac:dyDescent="0.25">
      <c r="A140" s="3">
        <v>139</v>
      </c>
      <c r="B140" s="3">
        <v>25</v>
      </c>
      <c r="C140" s="3">
        <v>58</v>
      </c>
      <c r="D140" s="3" t="s">
        <v>34</v>
      </c>
      <c r="E140" s="16">
        <f t="shared" si="24"/>
        <v>25</v>
      </c>
      <c r="F140" s="16">
        <f t="shared" si="24"/>
        <v>58</v>
      </c>
      <c r="G140" s="9">
        <f t="shared" si="26"/>
        <v>44.8</v>
      </c>
      <c r="H140" s="9">
        <f t="shared" si="27"/>
        <v>44.8</v>
      </c>
      <c r="I140" s="9">
        <f t="shared" si="28"/>
        <v>44.8</v>
      </c>
      <c r="J140" s="9">
        <f t="shared" si="29"/>
        <v>44.8</v>
      </c>
      <c r="K140" s="9">
        <f t="shared" si="30"/>
        <v>44.8</v>
      </c>
      <c r="L140" s="9">
        <f t="shared" si="31"/>
        <v>44.8</v>
      </c>
      <c r="M140" s="9">
        <f t="shared" si="32"/>
        <v>44.8</v>
      </c>
      <c r="N140" s="9" t="str">
        <f t="shared" si="33"/>
        <v/>
      </c>
      <c r="O140" s="9" t="str">
        <f t="shared" si="34"/>
        <v/>
      </c>
      <c r="P140" s="9" t="str">
        <f t="shared" si="35"/>
        <v>CC</v>
      </c>
      <c r="Q140" s="9" t="str">
        <f t="array" ref="Q140">IF(D140&lt;&gt;"",IF(D140&lt;&gt;"GR",IF(AND(D140&gt;=40,H140&gt;=30),_xlfn.IFS(H140&gt;=$AD$11,"AA",H140&gt;=$AC$11,"BA",H140&gt;=$AB$11,"BB",H140&gt;=$AA$11,"CB",H140&gt;=$Z$11,"CC",H140&gt;=$Y$11,"DC",H140&gt;=50,"DD"),IF(H140&gt;=$W$9,"FD","FF")),P140),"")</f>
        <v>CC</v>
      </c>
      <c r="R140" s="9">
        <f t="shared" si="25"/>
        <v>0</v>
      </c>
    </row>
    <row r="141" spans="1:18" x14ac:dyDescent="0.25">
      <c r="A141" s="3">
        <v>140</v>
      </c>
      <c r="B141" s="3">
        <v>38</v>
      </c>
      <c r="C141" s="3">
        <v>48</v>
      </c>
      <c r="D141" s="3" t="s">
        <v>34</v>
      </c>
      <c r="E141" s="16">
        <f t="shared" si="24"/>
        <v>38</v>
      </c>
      <c r="F141" s="16">
        <f t="shared" si="24"/>
        <v>48</v>
      </c>
      <c r="G141" s="9">
        <f t="shared" si="26"/>
        <v>44</v>
      </c>
      <c r="H141" s="9">
        <f t="shared" si="27"/>
        <v>44</v>
      </c>
      <c r="I141" s="9">
        <f t="shared" si="28"/>
        <v>44</v>
      </c>
      <c r="J141" s="9">
        <f t="shared" si="29"/>
        <v>44</v>
      </c>
      <c r="K141" s="9">
        <f t="shared" si="30"/>
        <v>44</v>
      </c>
      <c r="L141" s="9">
        <f t="shared" si="31"/>
        <v>44</v>
      </c>
      <c r="M141" s="9">
        <f t="shared" si="32"/>
        <v>44</v>
      </c>
      <c r="N141" s="9" t="str">
        <f t="shared" si="33"/>
        <v/>
      </c>
      <c r="O141" s="9" t="str">
        <f t="shared" si="34"/>
        <v/>
      </c>
      <c r="P141" s="9" t="str">
        <f t="shared" si="35"/>
        <v>CC</v>
      </c>
      <c r="Q141" s="9" t="str">
        <f t="array" ref="Q141">IF(D141&lt;&gt;"",IF(D141&lt;&gt;"GR",IF(AND(D141&gt;=40,H141&gt;=30),_xlfn.IFS(H141&gt;=$AD$11,"AA",H141&gt;=$AC$11,"BA",H141&gt;=$AB$11,"BB",H141&gt;=$AA$11,"CB",H141&gt;=$Z$11,"CC",H141&gt;=$Y$11,"DC",H141&gt;=50,"DD"),IF(H141&gt;=$W$9,"FD","FF")),P141),"")</f>
        <v>CC</v>
      </c>
      <c r="R141" s="9">
        <f t="shared" si="25"/>
        <v>0</v>
      </c>
    </row>
    <row r="142" spans="1:18" x14ac:dyDescent="0.25">
      <c r="A142" s="3">
        <v>141</v>
      </c>
      <c r="B142" s="3">
        <v>17</v>
      </c>
      <c r="C142" s="3">
        <v>62</v>
      </c>
      <c r="D142" s="3" t="s">
        <v>34</v>
      </c>
      <c r="E142" s="16">
        <f t="shared" si="24"/>
        <v>17</v>
      </c>
      <c r="F142" s="16">
        <f t="shared" si="24"/>
        <v>62</v>
      </c>
      <c r="G142" s="9">
        <f t="shared" si="26"/>
        <v>44</v>
      </c>
      <c r="H142" s="9">
        <f t="shared" si="27"/>
        <v>44</v>
      </c>
      <c r="I142" s="9">
        <f t="shared" si="28"/>
        <v>44</v>
      </c>
      <c r="J142" s="9">
        <f t="shared" si="29"/>
        <v>44</v>
      </c>
      <c r="K142" s="9">
        <f t="shared" si="30"/>
        <v>44</v>
      </c>
      <c r="L142" s="9">
        <f t="shared" si="31"/>
        <v>44</v>
      </c>
      <c r="M142" s="9">
        <f t="shared" si="32"/>
        <v>44</v>
      </c>
      <c r="N142" s="9" t="str">
        <f t="shared" si="33"/>
        <v/>
      </c>
      <c r="O142" s="9" t="str">
        <f t="shared" si="34"/>
        <v/>
      </c>
      <c r="P142" s="9" t="str">
        <f t="shared" si="35"/>
        <v>CC</v>
      </c>
      <c r="Q142" s="9" t="str">
        <f t="array" ref="Q142">IF(D142&lt;&gt;"",IF(D142&lt;&gt;"GR",IF(AND(D142&gt;=40,H142&gt;=30),_xlfn.IFS(H142&gt;=$AD$11,"AA",H142&gt;=$AC$11,"BA",H142&gt;=$AB$11,"BB",H142&gt;=$AA$11,"CB",H142&gt;=$Z$11,"CC",H142&gt;=$Y$11,"DC",H142&gt;=50,"DD"),IF(H142&gt;=$W$9,"FD","FF")),P142),"")</f>
        <v>CC</v>
      </c>
      <c r="R142" s="9">
        <f t="shared" si="25"/>
        <v>0</v>
      </c>
    </row>
    <row r="143" spans="1:18" x14ac:dyDescent="0.25">
      <c r="A143" s="3">
        <v>142</v>
      </c>
      <c r="B143" s="3">
        <v>37</v>
      </c>
      <c r="C143" s="3">
        <v>48</v>
      </c>
      <c r="D143" s="3" t="s">
        <v>34</v>
      </c>
      <c r="E143" s="16">
        <f t="shared" si="24"/>
        <v>37</v>
      </c>
      <c r="F143" s="16">
        <f t="shared" si="24"/>
        <v>48</v>
      </c>
      <c r="G143" s="9">
        <f t="shared" si="26"/>
        <v>43.599999999999994</v>
      </c>
      <c r="H143" s="9">
        <f t="shared" si="27"/>
        <v>43.599999999999994</v>
      </c>
      <c r="I143" s="9">
        <f t="shared" si="28"/>
        <v>43.599999999999994</v>
      </c>
      <c r="J143" s="9">
        <f t="shared" si="29"/>
        <v>43.599999999999994</v>
      </c>
      <c r="K143" s="9">
        <f t="shared" si="30"/>
        <v>43.599999999999994</v>
      </c>
      <c r="L143" s="9">
        <f t="shared" si="31"/>
        <v>43.599999999999994</v>
      </c>
      <c r="M143" s="9">
        <f t="shared" si="32"/>
        <v>43.599999999999994</v>
      </c>
      <c r="N143" s="9" t="str">
        <f t="shared" si="33"/>
        <v/>
      </c>
      <c r="O143" s="9" t="str">
        <f t="shared" si="34"/>
        <v/>
      </c>
      <c r="P143" s="9" t="str">
        <f t="shared" si="35"/>
        <v>CC</v>
      </c>
      <c r="Q143" s="9" t="str">
        <f t="array" ref="Q143">IF(D143&lt;&gt;"",IF(D143&lt;&gt;"GR",IF(AND(D143&gt;=40,H143&gt;=30),_xlfn.IFS(H143&gt;=$AD$11,"AA",H143&gt;=$AC$11,"BA",H143&gt;=$AB$11,"BB",H143&gt;=$AA$11,"CB",H143&gt;=$Z$11,"CC",H143&gt;=$Y$11,"DC",H143&gt;=50,"DD"),IF(H143&gt;=$W$9,"FD","FF")),P143),"")</f>
        <v>CC</v>
      </c>
      <c r="R143" s="9">
        <f t="shared" si="25"/>
        <v>0</v>
      </c>
    </row>
    <row r="144" spans="1:18" x14ac:dyDescent="0.25">
      <c r="A144" s="3">
        <v>143</v>
      </c>
      <c r="B144" s="3">
        <v>32</v>
      </c>
      <c r="C144" s="3">
        <v>51</v>
      </c>
      <c r="D144" s="3" t="s">
        <v>34</v>
      </c>
      <c r="E144" s="16">
        <f t="shared" si="24"/>
        <v>32</v>
      </c>
      <c r="F144" s="16">
        <f t="shared" si="24"/>
        <v>51</v>
      </c>
      <c r="G144" s="9">
        <f t="shared" si="26"/>
        <v>43.4</v>
      </c>
      <c r="H144" s="9">
        <f t="shared" si="27"/>
        <v>43.4</v>
      </c>
      <c r="I144" s="9">
        <f t="shared" si="28"/>
        <v>43.4</v>
      </c>
      <c r="J144" s="9">
        <f t="shared" si="29"/>
        <v>43.4</v>
      </c>
      <c r="K144" s="9">
        <f t="shared" si="30"/>
        <v>43.4</v>
      </c>
      <c r="L144" s="9">
        <f t="shared" si="31"/>
        <v>43.4</v>
      </c>
      <c r="M144" s="9">
        <f t="shared" si="32"/>
        <v>43.4</v>
      </c>
      <c r="N144" s="9" t="str">
        <f t="shared" si="33"/>
        <v/>
      </c>
      <c r="O144" s="9" t="str">
        <f t="shared" si="34"/>
        <v/>
      </c>
      <c r="P144" s="9" t="str">
        <f t="shared" si="35"/>
        <v>CC</v>
      </c>
      <c r="Q144" s="9" t="str">
        <f t="array" ref="Q144">IF(D144&lt;&gt;"",IF(D144&lt;&gt;"GR",IF(AND(D144&gt;=40,H144&gt;=30),_xlfn.IFS(H144&gt;=$AD$11,"AA",H144&gt;=$AC$11,"BA",H144&gt;=$AB$11,"BB",H144&gt;=$AA$11,"CB",H144&gt;=$Z$11,"CC",H144&gt;=$Y$11,"DC",H144&gt;=50,"DD"),IF(H144&gt;=$W$9,"FD","FF")),P144),"")</f>
        <v>CC</v>
      </c>
      <c r="R144" s="9">
        <f t="shared" si="25"/>
        <v>0</v>
      </c>
    </row>
    <row r="145" spans="1:18" x14ac:dyDescent="0.25">
      <c r="A145" s="3">
        <v>144</v>
      </c>
      <c r="B145" s="3">
        <v>32</v>
      </c>
      <c r="C145" s="3">
        <v>23</v>
      </c>
      <c r="D145" s="3">
        <v>50</v>
      </c>
      <c r="E145" s="16">
        <f t="shared" si="24"/>
        <v>32</v>
      </c>
      <c r="F145" s="16">
        <f t="shared" si="24"/>
        <v>23</v>
      </c>
      <c r="G145" s="9">
        <f t="shared" si="26"/>
        <v>26.6</v>
      </c>
      <c r="H145" s="9">
        <f t="shared" si="27"/>
        <v>42.8</v>
      </c>
      <c r="I145" s="9" t="str">
        <f t="shared" si="28"/>
        <v/>
      </c>
      <c r="J145" s="9" t="str">
        <f t="shared" si="29"/>
        <v/>
      </c>
      <c r="K145" s="9" t="str">
        <f t="shared" si="30"/>
        <v/>
      </c>
      <c r="L145" s="9" t="str">
        <f t="shared" si="31"/>
        <v/>
      </c>
      <c r="M145" s="9" t="str">
        <f t="shared" si="32"/>
        <v/>
      </c>
      <c r="N145" s="9" t="str">
        <f t="shared" si="33"/>
        <v/>
      </c>
      <c r="O145" s="9" t="str">
        <f t="shared" si="34"/>
        <v/>
      </c>
      <c r="P145" s="9" t="str">
        <f t="shared" si="35"/>
        <v>FD</v>
      </c>
      <c r="Q145" s="9" t="e">
        <f t="array" aca="1" ref="Q145" ca="1">IF(D145&lt;&gt;"",IF(D145&lt;&gt;"GR",IF(AND(D145&gt;=40,H145&gt;=30),_xlfn.IFS(H145&gt;=$AD$11,"AA",H145&gt;=$AC$11,"BA",H145&gt;=$AB$11,"BB",H145&gt;=$AA$11,"CB",H145&gt;=$Z$11,"CC",H145&gt;=$Y$11,"DC",H145&gt;=50,"DD"),IF(H145&gt;=$W$9,"FD","FF")),P145),"")</f>
        <v>#NAME?</v>
      </c>
      <c r="R145" s="9">
        <f t="shared" si="25"/>
        <v>0</v>
      </c>
    </row>
    <row r="146" spans="1:18" x14ac:dyDescent="0.25">
      <c r="A146" s="3">
        <v>145</v>
      </c>
      <c r="B146" s="3">
        <v>32</v>
      </c>
      <c r="C146" s="3">
        <v>33</v>
      </c>
      <c r="D146" s="3">
        <v>50</v>
      </c>
      <c r="E146" s="16">
        <f t="shared" si="24"/>
        <v>32</v>
      </c>
      <c r="F146" s="16">
        <f t="shared" si="24"/>
        <v>33</v>
      </c>
      <c r="G146" s="9">
        <f t="shared" si="26"/>
        <v>32.6</v>
      </c>
      <c r="H146" s="9">
        <f t="shared" si="27"/>
        <v>42.8</v>
      </c>
      <c r="I146" s="9" t="str">
        <f t="shared" si="28"/>
        <v/>
      </c>
      <c r="J146" s="9" t="str">
        <f t="shared" si="29"/>
        <v/>
      </c>
      <c r="K146" s="9" t="str">
        <f t="shared" si="30"/>
        <v/>
      </c>
      <c r="L146" s="9" t="str">
        <f t="shared" si="31"/>
        <v/>
      </c>
      <c r="M146" s="9" t="str">
        <f t="shared" si="32"/>
        <v/>
      </c>
      <c r="N146" s="9" t="str">
        <f t="shared" si="33"/>
        <v/>
      </c>
      <c r="O146" s="9" t="str">
        <f t="shared" si="34"/>
        <v/>
      </c>
      <c r="P146" s="9" t="str">
        <f t="shared" si="35"/>
        <v>FD</v>
      </c>
      <c r="Q146" s="9" t="e">
        <f t="array" aca="1" ref="Q146" ca="1">IF(D146&lt;&gt;"",IF(D146&lt;&gt;"GR",IF(AND(D146&gt;=40,H146&gt;=30),_xlfn.IFS(H146&gt;=$AD$11,"AA",H146&gt;=$AC$11,"BA",H146&gt;=$AB$11,"BB",H146&gt;=$AA$11,"CB",H146&gt;=$Z$11,"CC",H146&gt;=$Y$11,"DC",H146&gt;=50,"DD"),IF(H146&gt;=$W$9,"FD","FF")),P146),"")</f>
        <v>#NAME?</v>
      </c>
      <c r="R146" s="9">
        <f t="shared" si="25"/>
        <v>0</v>
      </c>
    </row>
    <row r="147" spans="1:18" x14ac:dyDescent="0.25">
      <c r="A147" s="3">
        <v>146</v>
      </c>
      <c r="B147" s="3">
        <v>14</v>
      </c>
      <c r="C147" s="3">
        <v>62</v>
      </c>
      <c r="D147" s="3" t="s">
        <v>34</v>
      </c>
      <c r="E147" s="16">
        <f t="shared" si="24"/>
        <v>14</v>
      </c>
      <c r="F147" s="16">
        <f t="shared" si="24"/>
        <v>62</v>
      </c>
      <c r="G147" s="9">
        <f t="shared" si="26"/>
        <v>42.8</v>
      </c>
      <c r="H147" s="9">
        <f t="shared" si="27"/>
        <v>42.8</v>
      </c>
      <c r="I147" s="9">
        <f t="shared" si="28"/>
        <v>42.8</v>
      </c>
      <c r="J147" s="9">
        <f t="shared" si="29"/>
        <v>42.8</v>
      </c>
      <c r="K147" s="9">
        <f t="shared" si="30"/>
        <v>42.8</v>
      </c>
      <c r="L147" s="9">
        <f t="shared" si="31"/>
        <v>42.8</v>
      </c>
      <c r="M147" s="9">
        <f t="shared" si="32"/>
        <v>42.8</v>
      </c>
      <c r="N147" s="9" t="str">
        <f t="shared" si="33"/>
        <v/>
      </c>
      <c r="O147" s="9" t="str">
        <f t="shared" si="34"/>
        <v/>
      </c>
      <c r="P147" s="9" t="str">
        <f t="shared" si="35"/>
        <v>CC</v>
      </c>
      <c r="Q147" s="9" t="str">
        <f t="array" ref="Q147">IF(D147&lt;&gt;"",IF(D147&lt;&gt;"GR",IF(AND(D147&gt;=40,H147&gt;=30),_xlfn.IFS(H147&gt;=$AD$11,"AA",H147&gt;=$AC$11,"BA",H147&gt;=$AB$11,"BB",H147&gt;=$AA$11,"CB",H147&gt;=$Z$11,"CC",H147&gt;=$Y$11,"DC",H147&gt;=50,"DD"),IF(H147&gt;=$W$9,"FD","FF")),P147),"")</f>
        <v>CC</v>
      </c>
      <c r="R147" s="9">
        <f t="shared" si="25"/>
        <v>0</v>
      </c>
    </row>
    <row r="148" spans="1:18" x14ac:dyDescent="0.25">
      <c r="A148" s="3">
        <v>147</v>
      </c>
      <c r="B148" s="3">
        <v>29</v>
      </c>
      <c r="C148" s="3">
        <v>52</v>
      </c>
      <c r="D148" s="3" t="s">
        <v>34</v>
      </c>
      <c r="E148" s="16">
        <f t="shared" si="24"/>
        <v>29</v>
      </c>
      <c r="F148" s="16">
        <f t="shared" si="24"/>
        <v>52</v>
      </c>
      <c r="G148" s="9">
        <f t="shared" si="26"/>
        <v>42.8</v>
      </c>
      <c r="H148" s="9">
        <f t="shared" si="27"/>
        <v>42.8</v>
      </c>
      <c r="I148" s="9">
        <f t="shared" si="28"/>
        <v>42.8</v>
      </c>
      <c r="J148" s="9">
        <f t="shared" si="29"/>
        <v>42.8</v>
      </c>
      <c r="K148" s="9">
        <f t="shared" si="30"/>
        <v>42.8</v>
      </c>
      <c r="L148" s="9">
        <f t="shared" si="31"/>
        <v>42.8</v>
      </c>
      <c r="M148" s="9">
        <f t="shared" si="32"/>
        <v>42.8</v>
      </c>
      <c r="N148" s="9" t="str">
        <f t="shared" si="33"/>
        <v/>
      </c>
      <c r="O148" s="9" t="str">
        <f t="shared" si="34"/>
        <v/>
      </c>
      <c r="P148" s="9" t="str">
        <f t="shared" si="35"/>
        <v>CC</v>
      </c>
      <c r="Q148" s="9" t="str">
        <f t="array" ref="Q148">IF(D148&lt;&gt;"",IF(D148&lt;&gt;"GR",IF(AND(D148&gt;=40,H148&gt;=30),_xlfn.IFS(H148&gt;=$AD$11,"AA",H148&gt;=$AC$11,"BA",H148&gt;=$AB$11,"BB",H148&gt;=$AA$11,"CB",H148&gt;=$Z$11,"CC",H148&gt;=$Y$11,"DC",H148&gt;=50,"DD"),IF(H148&gt;=$W$9,"FD","FF")),P148),"")</f>
        <v>CC</v>
      </c>
      <c r="R148" s="9">
        <f t="shared" si="25"/>
        <v>0</v>
      </c>
    </row>
    <row r="149" spans="1:18" x14ac:dyDescent="0.25">
      <c r="A149" s="3">
        <v>148</v>
      </c>
      <c r="B149" s="3">
        <v>24</v>
      </c>
      <c r="C149" s="3" t="s">
        <v>34</v>
      </c>
      <c r="D149" s="3">
        <v>55</v>
      </c>
      <c r="E149" s="16">
        <f t="shared" si="24"/>
        <v>24</v>
      </c>
      <c r="F149" s="16">
        <f t="shared" si="24"/>
        <v>0</v>
      </c>
      <c r="G149" s="9">
        <f t="shared" si="26"/>
        <v>9.6000000000000014</v>
      </c>
      <c r="H149" s="9">
        <f t="shared" si="27"/>
        <v>42.6</v>
      </c>
      <c r="I149" s="9" t="str">
        <f t="shared" si="28"/>
        <v/>
      </c>
      <c r="J149" s="9" t="str">
        <f t="shared" si="29"/>
        <v/>
      </c>
      <c r="K149" s="9" t="str">
        <f t="shared" si="30"/>
        <v/>
      </c>
      <c r="L149" s="9" t="str">
        <f t="shared" si="31"/>
        <v/>
      </c>
      <c r="M149" s="9" t="str">
        <f t="shared" si="32"/>
        <v/>
      </c>
      <c r="N149" s="9" t="str">
        <f t="shared" si="33"/>
        <v/>
      </c>
      <c r="O149" s="9" t="str">
        <f t="shared" si="34"/>
        <v/>
      </c>
      <c r="P149" s="9" t="str">
        <f t="shared" si="35"/>
        <v>FF</v>
      </c>
      <c r="Q149" s="9" t="e">
        <f t="array" aca="1" ref="Q149" ca="1">IF(D149&lt;&gt;"",IF(D149&lt;&gt;"GR",IF(AND(D149&gt;=40,H149&gt;=30),_xlfn.IFS(H149&gt;=$AD$11,"AA",H149&gt;=$AC$11,"BA",H149&gt;=$AB$11,"BB",H149&gt;=$AA$11,"CB",H149&gt;=$Z$11,"CC",H149&gt;=$Y$11,"DC",H149&gt;=50,"DD"),IF(H149&gt;=$W$9,"FD","FF")),P149),"")</f>
        <v>#NAME?</v>
      </c>
      <c r="R149" s="9">
        <f t="shared" si="25"/>
        <v>0</v>
      </c>
    </row>
    <row r="150" spans="1:18" x14ac:dyDescent="0.25">
      <c r="A150" s="3">
        <v>149</v>
      </c>
      <c r="B150" s="3">
        <v>18</v>
      </c>
      <c r="C150" s="3">
        <v>59</v>
      </c>
      <c r="D150" s="3" t="s">
        <v>34</v>
      </c>
      <c r="E150" s="16">
        <f t="shared" si="24"/>
        <v>18</v>
      </c>
      <c r="F150" s="16">
        <f t="shared" si="24"/>
        <v>59</v>
      </c>
      <c r="G150" s="9">
        <f t="shared" si="26"/>
        <v>42.6</v>
      </c>
      <c r="H150" s="9">
        <f t="shared" si="27"/>
        <v>42.6</v>
      </c>
      <c r="I150" s="9">
        <f t="shared" si="28"/>
        <v>42.6</v>
      </c>
      <c r="J150" s="9">
        <f t="shared" si="29"/>
        <v>42.6</v>
      </c>
      <c r="K150" s="9">
        <f t="shared" si="30"/>
        <v>42.6</v>
      </c>
      <c r="L150" s="9">
        <f t="shared" si="31"/>
        <v>42.6</v>
      </c>
      <c r="M150" s="9">
        <f t="shared" si="32"/>
        <v>42.6</v>
      </c>
      <c r="N150" s="9" t="str">
        <f t="shared" si="33"/>
        <v/>
      </c>
      <c r="O150" s="9" t="str">
        <f t="shared" si="34"/>
        <v/>
      </c>
      <c r="P150" s="9" t="str">
        <f t="shared" si="35"/>
        <v>CC</v>
      </c>
      <c r="Q150" s="9" t="str">
        <f t="array" ref="Q150">IF(D150&lt;&gt;"",IF(D150&lt;&gt;"GR",IF(AND(D150&gt;=40,H150&gt;=30),_xlfn.IFS(H150&gt;=$AD$11,"AA",H150&gt;=$AC$11,"BA",H150&gt;=$AB$11,"BB",H150&gt;=$AA$11,"CB",H150&gt;=$Z$11,"CC",H150&gt;=$Y$11,"DC",H150&gt;=50,"DD"),IF(H150&gt;=$W$9,"FD","FF")),P150),"")</f>
        <v>CC</v>
      </c>
      <c r="R150" s="9">
        <f t="shared" si="25"/>
        <v>0</v>
      </c>
    </row>
    <row r="151" spans="1:18" x14ac:dyDescent="0.25">
      <c r="A151" s="3">
        <v>150</v>
      </c>
      <c r="B151" s="3">
        <v>46</v>
      </c>
      <c r="C151" s="3">
        <v>40</v>
      </c>
      <c r="D151" s="3" t="s">
        <v>34</v>
      </c>
      <c r="E151" s="16">
        <f t="shared" si="24"/>
        <v>46</v>
      </c>
      <c r="F151" s="16">
        <f t="shared" si="24"/>
        <v>40</v>
      </c>
      <c r="G151" s="9">
        <f t="shared" si="26"/>
        <v>42.400000000000006</v>
      </c>
      <c r="H151" s="9">
        <f t="shared" si="27"/>
        <v>42.400000000000006</v>
      </c>
      <c r="I151" s="9">
        <f t="shared" si="28"/>
        <v>42.400000000000006</v>
      </c>
      <c r="J151" s="9">
        <f t="shared" si="29"/>
        <v>42.400000000000006</v>
      </c>
      <c r="K151" s="9">
        <f t="shared" si="30"/>
        <v>42.400000000000006</v>
      </c>
      <c r="L151" s="9">
        <f t="shared" si="31"/>
        <v>42.400000000000006</v>
      </c>
      <c r="M151" s="9">
        <f t="shared" si="32"/>
        <v>42.400000000000006</v>
      </c>
      <c r="N151" s="9" t="str">
        <f t="shared" si="33"/>
        <v/>
      </c>
      <c r="O151" s="9" t="str">
        <f t="shared" si="34"/>
        <v/>
      </c>
      <c r="P151" s="9" t="str">
        <f t="shared" si="35"/>
        <v>CC</v>
      </c>
      <c r="Q151" s="9" t="str">
        <f t="array" ref="Q151">IF(D151&lt;&gt;"",IF(D151&lt;&gt;"GR",IF(AND(D151&gt;=40,H151&gt;=30),_xlfn.IFS(H151&gt;=$AD$11,"AA",H151&gt;=$AC$11,"BA",H151&gt;=$AB$11,"BB",H151&gt;=$AA$11,"CB",H151&gt;=$Z$11,"CC",H151&gt;=$Y$11,"DC",H151&gt;=50,"DD"),IF(H151&gt;=$W$9,"FD","FF")),P151),"")</f>
        <v>CC</v>
      </c>
      <c r="R151" s="9">
        <f t="shared" si="25"/>
        <v>0</v>
      </c>
    </row>
    <row r="152" spans="1:18" x14ac:dyDescent="0.25">
      <c r="A152" s="3">
        <v>151</v>
      </c>
      <c r="B152" s="3">
        <v>28</v>
      </c>
      <c r="C152" s="3">
        <v>52</v>
      </c>
      <c r="D152" s="3" t="s">
        <v>34</v>
      </c>
      <c r="E152" s="16">
        <f t="shared" si="24"/>
        <v>28</v>
      </c>
      <c r="F152" s="16">
        <f t="shared" si="24"/>
        <v>52</v>
      </c>
      <c r="G152" s="9">
        <f t="shared" si="26"/>
        <v>42.4</v>
      </c>
      <c r="H152" s="9">
        <f t="shared" si="27"/>
        <v>42.4</v>
      </c>
      <c r="I152" s="9">
        <f t="shared" si="28"/>
        <v>42.4</v>
      </c>
      <c r="J152" s="9">
        <f t="shared" si="29"/>
        <v>42.4</v>
      </c>
      <c r="K152" s="9">
        <f t="shared" si="30"/>
        <v>42.4</v>
      </c>
      <c r="L152" s="9">
        <f t="shared" si="31"/>
        <v>42.4</v>
      </c>
      <c r="M152" s="9">
        <f t="shared" si="32"/>
        <v>42.4</v>
      </c>
      <c r="N152" s="9" t="str">
        <f t="shared" si="33"/>
        <v/>
      </c>
      <c r="O152" s="9" t="str">
        <f t="shared" si="34"/>
        <v/>
      </c>
      <c r="P152" s="9" t="str">
        <f t="shared" si="35"/>
        <v>CC</v>
      </c>
      <c r="Q152" s="9" t="str">
        <f t="array" ref="Q152">IF(D152&lt;&gt;"",IF(D152&lt;&gt;"GR",IF(AND(D152&gt;=40,H152&gt;=30),_xlfn.IFS(H152&gt;=$AD$11,"AA",H152&gt;=$AC$11,"BA",H152&gt;=$AB$11,"BB",H152&gt;=$AA$11,"CB",H152&gt;=$Z$11,"CC",H152&gt;=$Y$11,"DC",H152&gt;=50,"DD"),IF(H152&gt;=$W$9,"FD","FF")),P152),"")</f>
        <v>CC</v>
      </c>
      <c r="R152" s="9">
        <f t="shared" si="25"/>
        <v>0</v>
      </c>
    </row>
    <row r="153" spans="1:18" x14ac:dyDescent="0.25">
      <c r="A153" s="3">
        <v>152</v>
      </c>
      <c r="B153" s="3">
        <v>35</v>
      </c>
      <c r="C153" s="3">
        <v>47</v>
      </c>
      <c r="D153" s="3" t="s">
        <v>34</v>
      </c>
      <c r="E153" s="16">
        <f t="shared" si="24"/>
        <v>35</v>
      </c>
      <c r="F153" s="16">
        <f t="shared" si="24"/>
        <v>47</v>
      </c>
      <c r="G153" s="9">
        <f t="shared" si="26"/>
        <v>42.2</v>
      </c>
      <c r="H153" s="9">
        <f t="shared" si="27"/>
        <v>42.2</v>
      </c>
      <c r="I153" s="9">
        <f t="shared" si="28"/>
        <v>42.2</v>
      </c>
      <c r="J153" s="9">
        <f t="shared" si="29"/>
        <v>42.2</v>
      </c>
      <c r="K153" s="9">
        <f t="shared" si="30"/>
        <v>42.2</v>
      </c>
      <c r="L153" s="9">
        <f t="shared" si="31"/>
        <v>42.2</v>
      </c>
      <c r="M153" s="9">
        <f t="shared" si="32"/>
        <v>42.2</v>
      </c>
      <c r="N153" s="9" t="str">
        <f t="shared" si="33"/>
        <v/>
      </c>
      <c r="O153" s="9" t="str">
        <f t="shared" si="34"/>
        <v/>
      </c>
      <c r="P153" s="9" t="str">
        <f t="shared" si="35"/>
        <v>CC</v>
      </c>
      <c r="Q153" s="9" t="str">
        <f t="array" ref="Q153">IF(D153&lt;&gt;"",IF(D153&lt;&gt;"GR",IF(AND(D153&gt;=40,H153&gt;=30),_xlfn.IFS(H153&gt;=$AD$11,"AA",H153&gt;=$AC$11,"BA",H153&gt;=$AB$11,"BB",H153&gt;=$AA$11,"CB",H153&gt;=$Z$11,"CC",H153&gt;=$Y$11,"DC",H153&gt;=50,"DD"),IF(H153&gt;=$W$9,"FD","FF")),P153),"")</f>
        <v>CC</v>
      </c>
      <c r="R153" s="9">
        <f t="shared" si="25"/>
        <v>0</v>
      </c>
    </row>
    <row r="154" spans="1:18" x14ac:dyDescent="0.25">
      <c r="A154" s="3">
        <v>153</v>
      </c>
      <c r="B154" s="3">
        <v>23</v>
      </c>
      <c r="C154" s="3">
        <v>55</v>
      </c>
      <c r="D154" s="3" t="s">
        <v>34</v>
      </c>
      <c r="E154" s="16">
        <f t="shared" si="24"/>
        <v>23</v>
      </c>
      <c r="F154" s="16">
        <f t="shared" si="24"/>
        <v>55</v>
      </c>
      <c r="G154" s="9">
        <f t="shared" si="26"/>
        <v>42.2</v>
      </c>
      <c r="H154" s="9">
        <f t="shared" si="27"/>
        <v>42.2</v>
      </c>
      <c r="I154" s="9">
        <f t="shared" si="28"/>
        <v>42.2</v>
      </c>
      <c r="J154" s="9">
        <f t="shared" si="29"/>
        <v>42.2</v>
      </c>
      <c r="K154" s="9">
        <f t="shared" si="30"/>
        <v>42.2</v>
      </c>
      <c r="L154" s="9">
        <f t="shared" si="31"/>
        <v>42.2</v>
      </c>
      <c r="M154" s="9">
        <f t="shared" si="32"/>
        <v>42.2</v>
      </c>
      <c r="N154" s="9" t="str">
        <f t="shared" si="33"/>
        <v/>
      </c>
      <c r="O154" s="9" t="str">
        <f t="shared" si="34"/>
        <v/>
      </c>
      <c r="P154" s="9" t="str">
        <f t="shared" si="35"/>
        <v>CC</v>
      </c>
      <c r="Q154" s="9" t="str">
        <f t="array" ref="Q154">IF(D154&lt;&gt;"",IF(D154&lt;&gt;"GR",IF(AND(D154&gt;=40,H154&gt;=30),_xlfn.IFS(H154&gt;=$AD$11,"AA",H154&gt;=$AC$11,"BA",H154&gt;=$AB$11,"BB",H154&gt;=$AA$11,"CB",H154&gt;=$Z$11,"CC",H154&gt;=$Y$11,"DC",H154&gt;=50,"DD"),IF(H154&gt;=$W$9,"FD","FF")),P154),"")</f>
        <v>CC</v>
      </c>
      <c r="R154" s="9">
        <f t="shared" si="25"/>
        <v>0</v>
      </c>
    </row>
    <row r="155" spans="1:18" x14ac:dyDescent="0.25">
      <c r="A155" s="3">
        <v>154</v>
      </c>
      <c r="B155" s="3">
        <v>23</v>
      </c>
      <c r="C155" s="3">
        <v>32</v>
      </c>
      <c r="D155" s="3">
        <v>55</v>
      </c>
      <c r="E155" s="16">
        <f t="shared" si="24"/>
        <v>23</v>
      </c>
      <c r="F155" s="16">
        <f t="shared" si="24"/>
        <v>32</v>
      </c>
      <c r="G155" s="9">
        <f t="shared" si="26"/>
        <v>28.4</v>
      </c>
      <c r="H155" s="9">
        <f t="shared" si="27"/>
        <v>42.2</v>
      </c>
      <c r="I155" s="9" t="str">
        <f t="shared" si="28"/>
        <v/>
      </c>
      <c r="J155" s="9" t="str">
        <f t="shared" si="29"/>
        <v/>
      </c>
      <c r="K155" s="9" t="str">
        <f t="shared" si="30"/>
        <v/>
      </c>
      <c r="L155" s="9" t="str">
        <f t="shared" si="31"/>
        <v/>
      </c>
      <c r="M155" s="9" t="str">
        <f t="shared" si="32"/>
        <v/>
      </c>
      <c r="N155" s="9" t="str">
        <f t="shared" si="33"/>
        <v/>
      </c>
      <c r="O155" s="9" t="str">
        <f t="shared" si="34"/>
        <v/>
      </c>
      <c r="P155" s="9" t="str">
        <f t="shared" si="35"/>
        <v>FD</v>
      </c>
      <c r="Q155" s="9" t="e">
        <f t="array" aca="1" ref="Q155" ca="1">IF(D155&lt;&gt;"",IF(D155&lt;&gt;"GR",IF(AND(D155&gt;=40,H155&gt;=30),_xlfn.IFS(H155&gt;=$AD$11,"AA",H155&gt;=$AC$11,"BA",H155&gt;=$AB$11,"BB",H155&gt;=$AA$11,"CB",H155&gt;=$Z$11,"CC",H155&gt;=$Y$11,"DC",H155&gt;=50,"DD"),IF(H155&gt;=$W$9,"FD","FF")),P155),"")</f>
        <v>#NAME?</v>
      </c>
      <c r="R155" s="9">
        <f t="shared" si="25"/>
        <v>0</v>
      </c>
    </row>
    <row r="156" spans="1:18" x14ac:dyDescent="0.25">
      <c r="A156" s="3">
        <v>155</v>
      </c>
      <c r="B156" s="3">
        <v>24</v>
      </c>
      <c r="C156" s="3">
        <v>54</v>
      </c>
      <c r="D156" s="3" t="s">
        <v>34</v>
      </c>
      <c r="E156" s="16">
        <f t="shared" si="24"/>
        <v>24</v>
      </c>
      <c r="F156" s="16">
        <f t="shared" si="24"/>
        <v>54</v>
      </c>
      <c r="G156" s="9">
        <f t="shared" si="26"/>
        <v>42</v>
      </c>
      <c r="H156" s="9">
        <f t="shared" si="27"/>
        <v>42</v>
      </c>
      <c r="I156" s="9">
        <f t="shared" si="28"/>
        <v>42</v>
      </c>
      <c r="J156" s="9">
        <f t="shared" si="29"/>
        <v>42</v>
      </c>
      <c r="K156" s="9">
        <f t="shared" si="30"/>
        <v>42</v>
      </c>
      <c r="L156" s="9">
        <f t="shared" si="31"/>
        <v>42</v>
      </c>
      <c r="M156" s="9">
        <f t="shared" si="32"/>
        <v>42</v>
      </c>
      <c r="N156" s="9" t="str">
        <f t="shared" si="33"/>
        <v/>
      </c>
      <c r="O156" s="9" t="str">
        <f t="shared" si="34"/>
        <v/>
      </c>
      <c r="P156" s="9" t="str">
        <f t="shared" si="35"/>
        <v>CC</v>
      </c>
      <c r="Q156" s="9" t="str">
        <f t="array" ref="Q156">IF(D156&lt;&gt;"",IF(D156&lt;&gt;"GR",IF(AND(D156&gt;=40,H156&gt;=30),_xlfn.IFS(H156&gt;=$AD$11,"AA",H156&gt;=$AC$11,"BA",H156&gt;=$AB$11,"BB",H156&gt;=$AA$11,"CB",H156&gt;=$Z$11,"CC",H156&gt;=$Y$11,"DC",H156&gt;=50,"DD"),IF(H156&gt;=$W$9,"FD","FF")),P156),"")</f>
        <v>CC</v>
      </c>
      <c r="R156" s="9">
        <f t="shared" si="25"/>
        <v>0</v>
      </c>
    </row>
    <row r="157" spans="1:18" x14ac:dyDescent="0.25">
      <c r="A157" s="3">
        <v>156</v>
      </c>
      <c r="B157" s="3">
        <v>12</v>
      </c>
      <c r="C157" s="3">
        <v>23</v>
      </c>
      <c r="D157" s="3">
        <v>62</v>
      </c>
      <c r="E157" s="16">
        <f t="shared" si="24"/>
        <v>12</v>
      </c>
      <c r="F157" s="16">
        <f t="shared" si="24"/>
        <v>23</v>
      </c>
      <c r="G157" s="9">
        <f t="shared" si="26"/>
        <v>18.600000000000001</v>
      </c>
      <c r="H157" s="9">
        <f t="shared" si="27"/>
        <v>42</v>
      </c>
      <c r="I157" s="9" t="str">
        <f t="shared" si="28"/>
        <v/>
      </c>
      <c r="J157" s="9" t="str">
        <f t="shared" si="29"/>
        <v/>
      </c>
      <c r="K157" s="9" t="str">
        <f t="shared" si="30"/>
        <v/>
      </c>
      <c r="L157" s="9" t="str">
        <f t="shared" si="31"/>
        <v/>
      </c>
      <c r="M157" s="9" t="str">
        <f t="shared" si="32"/>
        <v/>
      </c>
      <c r="N157" s="9" t="str">
        <f t="shared" si="33"/>
        <v/>
      </c>
      <c r="O157" s="9" t="str">
        <f t="shared" si="34"/>
        <v/>
      </c>
      <c r="P157" s="9" t="str">
        <f t="shared" si="35"/>
        <v>FF</v>
      </c>
      <c r="Q157" s="9" t="e">
        <f t="array" aca="1" ref="Q157" ca="1">IF(D157&lt;&gt;"",IF(D157&lt;&gt;"GR",IF(AND(D157&gt;=40,H157&gt;=30),_xlfn.IFS(H157&gt;=$AD$11,"AA",H157&gt;=$AC$11,"BA",H157&gt;=$AB$11,"BB",H157&gt;=$AA$11,"CB",H157&gt;=$Z$11,"CC",H157&gt;=$Y$11,"DC",H157&gt;=50,"DD"),IF(H157&gt;=$W$9,"FD","FF")),P157),"")</f>
        <v>#NAME?</v>
      </c>
      <c r="R157" s="9">
        <f t="shared" si="25"/>
        <v>0</v>
      </c>
    </row>
    <row r="158" spans="1:18" x14ac:dyDescent="0.25">
      <c r="A158" s="3">
        <v>157</v>
      </c>
      <c r="B158" s="3">
        <v>19</v>
      </c>
      <c r="C158" s="3">
        <v>57</v>
      </c>
      <c r="D158" s="3" t="s">
        <v>34</v>
      </c>
      <c r="E158" s="16">
        <f t="shared" si="24"/>
        <v>19</v>
      </c>
      <c r="F158" s="16">
        <f t="shared" si="24"/>
        <v>57</v>
      </c>
      <c r="G158" s="9">
        <f t="shared" si="26"/>
        <v>41.8</v>
      </c>
      <c r="H158" s="9">
        <f t="shared" si="27"/>
        <v>41.8</v>
      </c>
      <c r="I158" s="9">
        <f t="shared" si="28"/>
        <v>41.8</v>
      </c>
      <c r="J158" s="9">
        <f t="shared" si="29"/>
        <v>41.8</v>
      </c>
      <c r="K158" s="9">
        <f t="shared" si="30"/>
        <v>41.8</v>
      </c>
      <c r="L158" s="9">
        <f t="shared" si="31"/>
        <v>41.8</v>
      </c>
      <c r="M158" s="9">
        <f t="shared" si="32"/>
        <v>41.8</v>
      </c>
      <c r="N158" s="9" t="str">
        <f t="shared" si="33"/>
        <v/>
      </c>
      <c r="O158" s="9" t="str">
        <f t="shared" si="34"/>
        <v/>
      </c>
      <c r="P158" s="9" t="str">
        <f t="shared" si="35"/>
        <v>CC</v>
      </c>
      <c r="Q158" s="9" t="str">
        <f t="array" ref="Q158">IF(D158&lt;&gt;"",IF(D158&lt;&gt;"GR",IF(AND(D158&gt;=40,H158&gt;=30),_xlfn.IFS(H158&gt;=$AD$11,"AA",H158&gt;=$AC$11,"BA",H158&gt;=$AB$11,"BB",H158&gt;=$AA$11,"CB",H158&gt;=$Z$11,"CC",H158&gt;=$Y$11,"DC",H158&gt;=50,"DD"),IF(H158&gt;=$W$9,"FD","FF")),P158),"")</f>
        <v>CC</v>
      </c>
      <c r="R158" s="9">
        <f t="shared" si="25"/>
        <v>0</v>
      </c>
    </row>
    <row r="159" spans="1:18" x14ac:dyDescent="0.25">
      <c r="A159" s="3">
        <v>158</v>
      </c>
      <c r="B159" s="3">
        <v>25</v>
      </c>
      <c r="C159" s="3">
        <v>53</v>
      </c>
      <c r="D159" s="3" t="s">
        <v>34</v>
      </c>
      <c r="E159" s="16">
        <f t="shared" si="24"/>
        <v>25</v>
      </c>
      <c r="F159" s="16">
        <f t="shared" si="24"/>
        <v>53</v>
      </c>
      <c r="G159" s="9">
        <f t="shared" si="26"/>
        <v>41.8</v>
      </c>
      <c r="H159" s="9">
        <f t="shared" si="27"/>
        <v>41.8</v>
      </c>
      <c r="I159" s="9">
        <f t="shared" si="28"/>
        <v>41.8</v>
      </c>
      <c r="J159" s="9">
        <f t="shared" si="29"/>
        <v>41.8</v>
      </c>
      <c r="K159" s="9">
        <f t="shared" si="30"/>
        <v>41.8</v>
      </c>
      <c r="L159" s="9">
        <f t="shared" si="31"/>
        <v>41.8</v>
      </c>
      <c r="M159" s="9">
        <f t="shared" si="32"/>
        <v>41.8</v>
      </c>
      <c r="N159" s="9" t="str">
        <f t="shared" si="33"/>
        <v/>
      </c>
      <c r="O159" s="9" t="str">
        <f t="shared" si="34"/>
        <v/>
      </c>
      <c r="P159" s="9" t="str">
        <f t="shared" si="35"/>
        <v>CC</v>
      </c>
      <c r="Q159" s="9" t="str">
        <f t="array" ref="Q159">IF(D159&lt;&gt;"",IF(D159&lt;&gt;"GR",IF(AND(D159&gt;=40,H159&gt;=30),_xlfn.IFS(H159&gt;=$AD$11,"AA",H159&gt;=$AC$11,"BA",H159&gt;=$AB$11,"BB",H159&gt;=$AA$11,"CB",H159&gt;=$Z$11,"CC",H159&gt;=$Y$11,"DC",H159&gt;=50,"DD"),IF(H159&gt;=$W$9,"FD","FF")),P159),"")</f>
        <v>CC</v>
      </c>
      <c r="R159" s="9">
        <f t="shared" si="25"/>
        <v>0</v>
      </c>
    </row>
    <row r="160" spans="1:18" x14ac:dyDescent="0.25">
      <c r="A160" s="3">
        <v>159</v>
      </c>
      <c r="B160" s="3">
        <v>5</v>
      </c>
      <c r="C160" s="3">
        <v>30</v>
      </c>
      <c r="D160" s="3">
        <v>66</v>
      </c>
      <c r="E160" s="16">
        <f t="shared" si="24"/>
        <v>5</v>
      </c>
      <c r="F160" s="16">
        <f t="shared" si="24"/>
        <v>30</v>
      </c>
      <c r="G160" s="9">
        <f t="shared" si="26"/>
        <v>20</v>
      </c>
      <c r="H160" s="9">
        <f t="shared" si="27"/>
        <v>41.6</v>
      </c>
      <c r="I160" s="9" t="str">
        <f t="shared" si="28"/>
        <v/>
      </c>
      <c r="J160" s="9" t="str">
        <f t="shared" si="29"/>
        <v/>
      </c>
      <c r="K160" s="9" t="str">
        <f t="shared" si="30"/>
        <v/>
      </c>
      <c r="L160" s="9" t="str">
        <f t="shared" si="31"/>
        <v/>
      </c>
      <c r="M160" s="9" t="str">
        <f t="shared" si="32"/>
        <v/>
      </c>
      <c r="N160" s="9" t="str">
        <f t="shared" si="33"/>
        <v/>
      </c>
      <c r="O160" s="9" t="str">
        <f t="shared" si="34"/>
        <v/>
      </c>
      <c r="P160" s="9" t="str">
        <f t="shared" si="35"/>
        <v>FD</v>
      </c>
      <c r="Q160" s="9" t="e">
        <f t="array" aca="1" ref="Q160" ca="1">IF(D160&lt;&gt;"",IF(D160&lt;&gt;"GR",IF(AND(D160&gt;=40,H160&gt;=30),_xlfn.IFS(H160&gt;=$AD$11,"AA",H160&gt;=$AC$11,"BA",H160&gt;=$AB$11,"BB",H160&gt;=$AA$11,"CB",H160&gt;=$Z$11,"CC",H160&gt;=$Y$11,"DC",H160&gt;=50,"DD"),IF(H160&gt;=$W$9,"FD","FF")),P160),"")</f>
        <v>#NAME?</v>
      </c>
      <c r="R160" s="9">
        <f t="shared" si="25"/>
        <v>0</v>
      </c>
    </row>
    <row r="161" spans="1:18" x14ac:dyDescent="0.25">
      <c r="A161" s="3">
        <v>160</v>
      </c>
      <c r="B161" s="3">
        <v>24</v>
      </c>
      <c r="C161" s="3">
        <v>53</v>
      </c>
      <c r="D161" s="3" t="s">
        <v>34</v>
      </c>
      <c r="E161" s="16">
        <f t="shared" si="24"/>
        <v>24</v>
      </c>
      <c r="F161" s="16">
        <f t="shared" si="24"/>
        <v>53</v>
      </c>
      <c r="G161" s="9">
        <f t="shared" si="26"/>
        <v>41.4</v>
      </c>
      <c r="H161" s="9">
        <f t="shared" si="27"/>
        <v>41.4</v>
      </c>
      <c r="I161" s="9">
        <f t="shared" si="28"/>
        <v>41.4</v>
      </c>
      <c r="J161" s="9">
        <f t="shared" si="29"/>
        <v>41.4</v>
      </c>
      <c r="K161" s="9">
        <f t="shared" si="30"/>
        <v>41.4</v>
      </c>
      <c r="L161" s="9">
        <f t="shared" si="31"/>
        <v>41.4</v>
      </c>
      <c r="M161" s="9">
        <f t="shared" si="32"/>
        <v>41.4</v>
      </c>
      <c r="N161" s="9" t="str">
        <f t="shared" si="33"/>
        <v/>
      </c>
      <c r="O161" s="9" t="str">
        <f t="shared" si="34"/>
        <v/>
      </c>
      <c r="P161" s="9" t="str">
        <f t="shared" si="35"/>
        <v>CC</v>
      </c>
      <c r="Q161" s="9" t="str">
        <f t="array" ref="Q161">IF(D161&lt;&gt;"",IF(D161&lt;&gt;"GR",IF(AND(D161&gt;=40,H161&gt;=30),_xlfn.IFS(H161&gt;=$AD$11,"AA",H161&gt;=$AC$11,"BA",H161&gt;=$AB$11,"BB",H161&gt;=$AA$11,"CB",H161&gt;=$Z$11,"CC",H161&gt;=$Y$11,"DC",H161&gt;=50,"DD"),IF(H161&gt;=$W$9,"FD","FF")),P161),"")</f>
        <v>CC</v>
      </c>
      <c r="R161" s="9">
        <f t="shared" si="25"/>
        <v>0</v>
      </c>
    </row>
    <row r="162" spans="1:18" x14ac:dyDescent="0.25">
      <c r="A162" s="3">
        <v>161</v>
      </c>
      <c r="B162" s="3">
        <v>35</v>
      </c>
      <c r="C162" s="3">
        <v>45</v>
      </c>
      <c r="D162" s="3" t="s">
        <v>34</v>
      </c>
      <c r="E162" s="16">
        <f t="shared" si="24"/>
        <v>35</v>
      </c>
      <c r="F162" s="16">
        <f t="shared" si="24"/>
        <v>45</v>
      </c>
      <c r="G162" s="9">
        <f t="shared" si="26"/>
        <v>41</v>
      </c>
      <c r="H162" s="9">
        <f t="shared" si="27"/>
        <v>41</v>
      </c>
      <c r="I162" s="9">
        <f t="shared" si="28"/>
        <v>41</v>
      </c>
      <c r="J162" s="9">
        <f t="shared" si="29"/>
        <v>41</v>
      </c>
      <c r="K162" s="9">
        <f t="shared" si="30"/>
        <v>41</v>
      </c>
      <c r="L162" s="9">
        <f t="shared" si="31"/>
        <v>41</v>
      </c>
      <c r="M162" s="9">
        <f t="shared" si="32"/>
        <v>41</v>
      </c>
      <c r="N162" s="9" t="str">
        <f t="shared" si="33"/>
        <v/>
      </c>
      <c r="O162" s="9" t="str">
        <f t="shared" si="34"/>
        <v/>
      </c>
      <c r="P162" s="9" t="str">
        <f t="shared" si="35"/>
        <v>CC</v>
      </c>
      <c r="Q162" s="9" t="str">
        <f t="array" ref="Q162">IF(D162&lt;&gt;"",IF(D162&lt;&gt;"GR",IF(AND(D162&gt;=40,H162&gt;=30),_xlfn.IFS(H162&gt;=$AD$11,"AA",H162&gt;=$AC$11,"BA",H162&gt;=$AB$11,"BB",H162&gt;=$AA$11,"CB",H162&gt;=$Z$11,"CC",H162&gt;=$Y$11,"DC",H162&gt;=50,"DD"),IF(H162&gt;=$W$9,"FD","FF")),P162),"")</f>
        <v>CC</v>
      </c>
      <c r="R162" s="9">
        <f t="shared" si="25"/>
        <v>0</v>
      </c>
    </row>
    <row r="163" spans="1:18" x14ac:dyDescent="0.25">
      <c r="A163" s="3">
        <v>162</v>
      </c>
      <c r="B163" s="3">
        <v>5</v>
      </c>
      <c r="C163" s="3" t="s">
        <v>34</v>
      </c>
      <c r="D163" s="3">
        <v>65</v>
      </c>
      <c r="E163" s="16">
        <f t="shared" si="24"/>
        <v>5</v>
      </c>
      <c r="F163" s="16">
        <f t="shared" si="24"/>
        <v>0</v>
      </c>
      <c r="G163" s="9">
        <f t="shared" si="26"/>
        <v>2</v>
      </c>
      <c r="H163" s="9">
        <f t="shared" si="27"/>
        <v>41</v>
      </c>
      <c r="I163" s="9" t="str">
        <f t="shared" si="28"/>
        <v/>
      </c>
      <c r="J163" s="9" t="str">
        <f t="shared" si="29"/>
        <v/>
      </c>
      <c r="K163" s="9" t="str">
        <f t="shared" si="30"/>
        <v/>
      </c>
      <c r="L163" s="9" t="str">
        <f t="shared" si="31"/>
        <v/>
      </c>
      <c r="M163" s="9" t="str">
        <f t="shared" si="32"/>
        <v/>
      </c>
      <c r="N163" s="9" t="str">
        <f t="shared" si="33"/>
        <v/>
      </c>
      <c r="O163" s="9" t="str">
        <f t="shared" si="34"/>
        <v/>
      </c>
      <c r="P163" s="9" t="str">
        <f t="shared" si="35"/>
        <v>FF</v>
      </c>
      <c r="Q163" s="9" t="e">
        <f t="array" aca="1" ref="Q163" ca="1">IF(D163&lt;&gt;"",IF(D163&lt;&gt;"GR",IF(AND(D163&gt;=40,H163&gt;=30),_xlfn.IFS(H163&gt;=$AD$11,"AA",H163&gt;=$AC$11,"BA",H163&gt;=$AB$11,"BB",H163&gt;=$AA$11,"CB",H163&gt;=$Z$11,"CC",H163&gt;=$Y$11,"DC",H163&gt;=50,"DD"),IF(H163&gt;=$W$9,"FD","FF")),P163),"")</f>
        <v>#NAME?</v>
      </c>
      <c r="R163" s="9">
        <f t="shared" si="25"/>
        <v>0</v>
      </c>
    </row>
    <row r="164" spans="1:18" x14ac:dyDescent="0.25">
      <c r="A164" s="3">
        <v>163</v>
      </c>
      <c r="B164" s="3">
        <v>35</v>
      </c>
      <c r="C164" s="3">
        <v>45</v>
      </c>
      <c r="D164" s="3" t="s">
        <v>34</v>
      </c>
      <c r="E164" s="16">
        <f t="shared" si="24"/>
        <v>35</v>
      </c>
      <c r="F164" s="16">
        <f t="shared" si="24"/>
        <v>45</v>
      </c>
      <c r="G164" s="9">
        <f t="shared" si="26"/>
        <v>41</v>
      </c>
      <c r="H164" s="9">
        <f t="shared" si="27"/>
        <v>41</v>
      </c>
      <c r="I164" s="9">
        <f t="shared" si="28"/>
        <v>41</v>
      </c>
      <c r="J164" s="9">
        <f t="shared" si="29"/>
        <v>41</v>
      </c>
      <c r="K164" s="9">
        <f t="shared" si="30"/>
        <v>41</v>
      </c>
      <c r="L164" s="9">
        <f t="shared" si="31"/>
        <v>41</v>
      </c>
      <c r="M164" s="9">
        <f t="shared" si="32"/>
        <v>41</v>
      </c>
      <c r="N164" s="9" t="str">
        <f t="shared" si="33"/>
        <v/>
      </c>
      <c r="O164" s="9" t="str">
        <f t="shared" si="34"/>
        <v/>
      </c>
      <c r="P164" s="9" t="str">
        <f t="shared" si="35"/>
        <v>CC</v>
      </c>
      <c r="Q164" s="9" t="str">
        <f t="array" ref="Q164">IF(D164&lt;&gt;"",IF(D164&lt;&gt;"GR",IF(AND(D164&gt;=40,H164&gt;=30),_xlfn.IFS(H164&gt;=$AD$11,"AA",H164&gt;=$AC$11,"BA",H164&gt;=$AB$11,"BB",H164&gt;=$AA$11,"CB",H164&gt;=$Z$11,"CC",H164&gt;=$Y$11,"DC",H164&gt;=50,"DD"),IF(H164&gt;=$W$9,"FD","FF")),P164),"")</f>
        <v>CC</v>
      </c>
      <c r="R164" s="9">
        <f t="shared" si="25"/>
        <v>0</v>
      </c>
    </row>
    <row r="165" spans="1:18" x14ac:dyDescent="0.25">
      <c r="A165" s="3">
        <v>164</v>
      </c>
      <c r="B165" s="3">
        <v>23</v>
      </c>
      <c r="C165" s="3">
        <v>53</v>
      </c>
      <c r="D165" s="3" t="s">
        <v>34</v>
      </c>
      <c r="E165" s="16">
        <f t="shared" si="24"/>
        <v>23</v>
      </c>
      <c r="F165" s="16">
        <f t="shared" si="24"/>
        <v>53</v>
      </c>
      <c r="G165" s="9">
        <f t="shared" si="26"/>
        <v>41</v>
      </c>
      <c r="H165" s="9">
        <f t="shared" si="27"/>
        <v>41</v>
      </c>
      <c r="I165" s="9">
        <f t="shared" si="28"/>
        <v>41</v>
      </c>
      <c r="J165" s="9">
        <f t="shared" si="29"/>
        <v>41</v>
      </c>
      <c r="K165" s="9">
        <f t="shared" si="30"/>
        <v>41</v>
      </c>
      <c r="L165" s="9">
        <f t="shared" si="31"/>
        <v>41</v>
      </c>
      <c r="M165" s="9">
        <f t="shared" si="32"/>
        <v>41</v>
      </c>
      <c r="N165" s="9" t="str">
        <f t="shared" si="33"/>
        <v/>
      </c>
      <c r="O165" s="9" t="str">
        <f t="shared" si="34"/>
        <v/>
      </c>
      <c r="P165" s="9" t="str">
        <f t="shared" si="35"/>
        <v>CC</v>
      </c>
      <c r="Q165" s="9" t="str">
        <f t="array" ref="Q165">IF(D165&lt;&gt;"",IF(D165&lt;&gt;"GR",IF(AND(D165&gt;=40,H165&gt;=30),_xlfn.IFS(H165&gt;=$AD$11,"AA",H165&gt;=$AC$11,"BA",H165&gt;=$AB$11,"BB",H165&gt;=$AA$11,"CB",H165&gt;=$Z$11,"CC",H165&gt;=$Y$11,"DC",H165&gt;=50,"DD"),IF(H165&gt;=$W$9,"FD","FF")),P165),"")</f>
        <v>CC</v>
      </c>
      <c r="R165" s="9">
        <f t="shared" si="25"/>
        <v>0</v>
      </c>
    </row>
    <row r="166" spans="1:18" x14ac:dyDescent="0.25">
      <c r="A166" s="3">
        <v>165</v>
      </c>
      <c r="B166" s="3">
        <v>27</v>
      </c>
      <c r="C166" s="3">
        <v>27</v>
      </c>
      <c r="D166" s="3">
        <v>50</v>
      </c>
      <c r="E166" s="16">
        <f t="shared" si="24"/>
        <v>27</v>
      </c>
      <c r="F166" s="16">
        <f t="shared" si="24"/>
        <v>27</v>
      </c>
      <c r="G166" s="9">
        <f t="shared" si="26"/>
        <v>27</v>
      </c>
      <c r="H166" s="9">
        <f t="shared" si="27"/>
        <v>40.799999999999997</v>
      </c>
      <c r="I166" s="9" t="str">
        <f t="shared" si="28"/>
        <v/>
      </c>
      <c r="J166" s="9" t="str">
        <f t="shared" si="29"/>
        <v/>
      </c>
      <c r="K166" s="9" t="str">
        <f t="shared" si="30"/>
        <v/>
      </c>
      <c r="L166" s="9" t="str">
        <f t="shared" si="31"/>
        <v/>
      </c>
      <c r="M166" s="9" t="str">
        <f t="shared" si="32"/>
        <v/>
      </c>
      <c r="N166" s="9" t="str">
        <f t="shared" si="33"/>
        <v/>
      </c>
      <c r="O166" s="9" t="str">
        <f t="shared" si="34"/>
        <v/>
      </c>
      <c r="P166" s="9" t="str">
        <f t="shared" si="35"/>
        <v>FD</v>
      </c>
      <c r="Q166" s="9" t="e">
        <f t="array" aca="1" ref="Q166" ca="1">IF(D166&lt;&gt;"",IF(D166&lt;&gt;"GR",IF(AND(D166&gt;=40,H166&gt;=30),_xlfn.IFS(H166&gt;=$AD$11,"AA",H166&gt;=$AC$11,"BA",H166&gt;=$AB$11,"BB",H166&gt;=$AA$11,"CB",H166&gt;=$Z$11,"CC",H166&gt;=$Y$11,"DC",H166&gt;=50,"DD"),IF(H166&gt;=$W$9,"FD","FF")),P166),"")</f>
        <v>#NAME?</v>
      </c>
      <c r="R166" s="9">
        <f t="shared" si="25"/>
        <v>0</v>
      </c>
    </row>
    <row r="167" spans="1:18" x14ac:dyDescent="0.25">
      <c r="A167" s="3">
        <v>166</v>
      </c>
      <c r="B167" s="3">
        <v>33</v>
      </c>
      <c r="C167" s="3">
        <v>45</v>
      </c>
      <c r="D167" s="3" t="s">
        <v>34</v>
      </c>
      <c r="E167" s="16">
        <f t="shared" si="24"/>
        <v>33</v>
      </c>
      <c r="F167" s="16">
        <f t="shared" si="24"/>
        <v>45</v>
      </c>
      <c r="G167" s="9">
        <f t="shared" si="26"/>
        <v>40.200000000000003</v>
      </c>
      <c r="H167" s="9">
        <f t="shared" si="27"/>
        <v>40.200000000000003</v>
      </c>
      <c r="I167" s="9">
        <f t="shared" si="28"/>
        <v>40.200000000000003</v>
      </c>
      <c r="J167" s="9">
        <f t="shared" si="29"/>
        <v>40.200000000000003</v>
      </c>
      <c r="K167" s="9">
        <f t="shared" si="30"/>
        <v>40.200000000000003</v>
      </c>
      <c r="L167" s="9">
        <f t="shared" si="31"/>
        <v>40.200000000000003</v>
      </c>
      <c r="M167" s="9">
        <f t="shared" si="32"/>
        <v>40.200000000000003</v>
      </c>
      <c r="N167" s="9" t="str">
        <f t="shared" si="33"/>
        <v/>
      </c>
      <c r="O167" s="9" t="str">
        <f t="shared" si="34"/>
        <v/>
      </c>
      <c r="P167" s="9" t="str">
        <f t="shared" si="35"/>
        <v>CC</v>
      </c>
      <c r="Q167" s="9" t="str">
        <f t="array" ref="Q167">IF(D167&lt;&gt;"",IF(D167&lt;&gt;"GR",IF(AND(D167&gt;=40,H167&gt;=30),_xlfn.IFS(H167&gt;=$AD$11,"AA",H167&gt;=$AC$11,"BA",H167&gt;=$AB$11,"BB",H167&gt;=$AA$11,"CB",H167&gt;=$Z$11,"CC",H167&gt;=$Y$11,"DC",H167&gt;=50,"DD"),IF(H167&gt;=$W$9,"FD","FF")),P167),"")</f>
        <v>CC</v>
      </c>
      <c r="R167" s="9">
        <f t="shared" si="25"/>
        <v>0</v>
      </c>
    </row>
    <row r="168" spans="1:18" x14ac:dyDescent="0.25">
      <c r="A168" s="3">
        <v>167</v>
      </c>
      <c r="B168" s="3">
        <v>18</v>
      </c>
      <c r="C168" s="3">
        <v>55</v>
      </c>
      <c r="D168" s="3" t="s">
        <v>34</v>
      </c>
      <c r="E168" s="16">
        <f t="shared" si="24"/>
        <v>18</v>
      </c>
      <c r="F168" s="16">
        <f t="shared" si="24"/>
        <v>55</v>
      </c>
      <c r="G168" s="9">
        <f t="shared" si="26"/>
        <v>40.200000000000003</v>
      </c>
      <c r="H168" s="9">
        <f t="shared" si="27"/>
        <v>40.200000000000003</v>
      </c>
      <c r="I168" s="9">
        <f t="shared" si="28"/>
        <v>40.200000000000003</v>
      </c>
      <c r="J168" s="9">
        <f t="shared" si="29"/>
        <v>40.200000000000003</v>
      </c>
      <c r="K168" s="9">
        <f t="shared" si="30"/>
        <v>40.200000000000003</v>
      </c>
      <c r="L168" s="9">
        <f t="shared" si="31"/>
        <v>40.200000000000003</v>
      </c>
      <c r="M168" s="9">
        <f t="shared" si="32"/>
        <v>40.200000000000003</v>
      </c>
      <c r="N168" s="9" t="str">
        <f t="shared" si="33"/>
        <v/>
      </c>
      <c r="O168" s="9" t="str">
        <f t="shared" si="34"/>
        <v/>
      </c>
      <c r="P168" s="9" t="str">
        <f t="shared" si="35"/>
        <v>CC</v>
      </c>
      <c r="Q168" s="9" t="str">
        <f t="array" ref="Q168">IF(D168&lt;&gt;"",IF(D168&lt;&gt;"GR",IF(AND(D168&gt;=40,H168&gt;=30),_xlfn.IFS(H168&gt;=$AD$11,"AA",H168&gt;=$AC$11,"BA",H168&gt;=$AB$11,"BB",H168&gt;=$AA$11,"CB",H168&gt;=$Z$11,"CC",H168&gt;=$Y$11,"DC",H168&gt;=50,"DD"),IF(H168&gt;=$W$9,"FD","FF")),P168),"")</f>
        <v>CC</v>
      </c>
      <c r="R168" s="9">
        <f t="shared" si="25"/>
        <v>0</v>
      </c>
    </row>
    <row r="169" spans="1:18" x14ac:dyDescent="0.25">
      <c r="A169" s="3">
        <v>168</v>
      </c>
      <c r="B169" s="3">
        <v>18</v>
      </c>
      <c r="C169" s="3">
        <v>32</v>
      </c>
      <c r="D169" s="3">
        <v>55</v>
      </c>
      <c r="E169" s="16">
        <f t="shared" si="24"/>
        <v>18</v>
      </c>
      <c r="F169" s="16">
        <f t="shared" si="24"/>
        <v>32</v>
      </c>
      <c r="G169" s="9">
        <f t="shared" si="26"/>
        <v>26.4</v>
      </c>
      <c r="H169" s="9">
        <f t="shared" si="27"/>
        <v>40.200000000000003</v>
      </c>
      <c r="I169" s="9" t="str">
        <f t="shared" si="28"/>
        <v/>
      </c>
      <c r="J169" s="9" t="str">
        <f t="shared" si="29"/>
        <v/>
      </c>
      <c r="K169" s="9" t="str">
        <f t="shared" si="30"/>
        <v/>
      </c>
      <c r="L169" s="9" t="str">
        <f t="shared" si="31"/>
        <v/>
      </c>
      <c r="M169" s="9" t="str">
        <f t="shared" si="32"/>
        <v/>
      </c>
      <c r="N169" s="9" t="str">
        <f t="shared" si="33"/>
        <v/>
      </c>
      <c r="O169" s="9" t="str">
        <f t="shared" si="34"/>
        <v/>
      </c>
      <c r="P169" s="9" t="str">
        <f t="shared" si="35"/>
        <v>FD</v>
      </c>
      <c r="Q169" s="9" t="e">
        <f t="array" aca="1" ref="Q169" ca="1">IF(D169&lt;&gt;"",IF(D169&lt;&gt;"GR",IF(AND(D169&gt;=40,H169&gt;=30),_xlfn.IFS(H169&gt;=$AD$11,"AA",H169&gt;=$AC$11,"BA",H169&gt;=$AB$11,"BB",H169&gt;=$AA$11,"CB",H169&gt;=$Z$11,"CC",H169&gt;=$Y$11,"DC",H169&gt;=50,"DD"),IF(H169&gt;=$W$9,"FD","FF")),P169),"")</f>
        <v>#NAME?</v>
      </c>
      <c r="R169" s="9">
        <f t="shared" si="25"/>
        <v>0</v>
      </c>
    </row>
    <row r="170" spans="1:18" x14ac:dyDescent="0.25">
      <c r="A170" s="3">
        <v>169</v>
      </c>
      <c r="B170" s="3">
        <v>25</v>
      </c>
      <c r="C170" s="3">
        <v>30</v>
      </c>
      <c r="D170" s="3">
        <v>50</v>
      </c>
      <c r="E170" s="16">
        <f t="shared" si="24"/>
        <v>25</v>
      </c>
      <c r="F170" s="16">
        <f t="shared" si="24"/>
        <v>30</v>
      </c>
      <c r="G170" s="9">
        <f t="shared" si="26"/>
        <v>28</v>
      </c>
      <c r="H170" s="9">
        <f t="shared" si="27"/>
        <v>40</v>
      </c>
      <c r="I170" s="9" t="str">
        <f t="shared" si="28"/>
        <v/>
      </c>
      <c r="J170" s="9" t="str">
        <f t="shared" si="29"/>
        <v/>
      </c>
      <c r="K170" s="9" t="str">
        <f t="shared" si="30"/>
        <v/>
      </c>
      <c r="L170" s="9" t="str">
        <f t="shared" si="31"/>
        <v/>
      </c>
      <c r="M170" s="9" t="str">
        <f t="shared" si="32"/>
        <v/>
      </c>
      <c r="N170" s="9" t="str">
        <f t="shared" si="33"/>
        <v/>
      </c>
      <c r="O170" s="9" t="str">
        <f t="shared" si="34"/>
        <v/>
      </c>
      <c r="P170" s="9" t="str">
        <f t="shared" si="35"/>
        <v>FD</v>
      </c>
      <c r="Q170" s="9" t="e">
        <f t="array" aca="1" ref="Q170" ca="1">IF(D170&lt;&gt;"",IF(D170&lt;&gt;"GR",IF(AND(D170&gt;=40,H170&gt;=30),_xlfn.IFS(H170&gt;=$AD$11,"AA",H170&gt;=$AC$11,"BA",H170&gt;=$AB$11,"BB",H170&gt;=$AA$11,"CB",H170&gt;=$Z$11,"CC",H170&gt;=$Y$11,"DC",H170&gt;=50,"DD"),IF(H170&gt;=$W$9,"FD","FF")),P170),"")</f>
        <v>#NAME?</v>
      </c>
      <c r="R170" s="9">
        <f t="shared" si="25"/>
        <v>0</v>
      </c>
    </row>
    <row r="171" spans="1:18" x14ac:dyDescent="0.25">
      <c r="A171" s="3">
        <v>170</v>
      </c>
      <c r="B171" s="3">
        <v>13</v>
      </c>
      <c r="C171" s="3">
        <v>20</v>
      </c>
      <c r="D171" s="3">
        <v>58</v>
      </c>
      <c r="E171" s="16">
        <f t="shared" si="24"/>
        <v>13</v>
      </c>
      <c r="F171" s="16">
        <f t="shared" si="24"/>
        <v>20</v>
      </c>
      <c r="G171" s="9">
        <f t="shared" si="26"/>
        <v>17.2</v>
      </c>
      <c r="H171" s="9">
        <f t="shared" si="27"/>
        <v>40</v>
      </c>
      <c r="I171" s="9" t="str">
        <f t="shared" si="28"/>
        <v/>
      </c>
      <c r="J171" s="9" t="str">
        <f t="shared" si="29"/>
        <v/>
      </c>
      <c r="K171" s="9" t="str">
        <f t="shared" si="30"/>
        <v/>
      </c>
      <c r="L171" s="9" t="str">
        <f t="shared" si="31"/>
        <v/>
      </c>
      <c r="M171" s="9" t="str">
        <f t="shared" si="32"/>
        <v/>
      </c>
      <c r="N171" s="9" t="str">
        <f t="shared" si="33"/>
        <v/>
      </c>
      <c r="O171" s="9" t="str">
        <f t="shared" si="34"/>
        <v/>
      </c>
      <c r="P171" s="9" t="str">
        <f t="shared" si="35"/>
        <v>FF</v>
      </c>
      <c r="Q171" s="9" t="e">
        <f t="array" aca="1" ref="Q171" ca="1">IF(D171&lt;&gt;"",IF(D171&lt;&gt;"GR",IF(AND(D171&gt;=40,H171&gt;=30),_xlfn.IFS(H171&gt;=$AD$11,"AA",H171&gt;=$AC$11,"BA",H171&gt;=$AB$11,"BB",H171&gt;=$AA$11,"CB",H171&gt;=$Z$11,"CC",H171&gt;=$Y$11,"DC",H171&gt;=50,"DD"),IF(H171&gt;=$W$9,"FD","FF")),P171),"")</f>
        <v>#NAME?</v>
      </c>
      <c r="R171" s="9">
        <f t="shared" si="25"/>
        <v>0</v>
      </c>
    </row>
    <row r="172" spans="1:18" x14ac:dyDescent="0.25">
      <c r="A172" s="3">
        <v>171</v>
      </c>
      <c r="B172" s="3">
        <v>29</v>
      </c>
      <c r="C172" s="3">
        <v>47</v>
      </c>
      <c r="D172" s="3" t="s">
        <v>34</v>
      </c>
      <c r="E172" s="16">
        <f t="shared" si="24"/>
        <v>29</v>
      </c>
      <c r="F172" s="16">
        <f t="shared" si="24"/>
        <v>47</v>
      </c>
      <c r="G172" s="9">
        <f t="shared" si="26"/>
        <v>39.799999999999997</v>
      </c>
      <c r="H172" s="9">
        <f t="shared" si="27"/>
        <v>39.799999999999997</v>
      </c>
      <c r="I172" s="9">
        <f t="shared" si="28"/>
        <v>39.799999999999997</v>
      </c>
      <c r="J172" s="9">
        <f t="shared" si="29"/>
        <v>39.799999999999997</v>
      </c>
      <c r="K172" s="9">
        <f t="shared" si="30"/>
        <v>39.799999999999997</v>
      </c>
      <c r="L172" s="9">
        <f t="shared" si="31"/>
        <v>39.799999999999997</v>
      </c>
      <c r="M172" s="9">
        <f t="shared" si="32"/>
        <v>39.799999999999997</v>
      </c>
      <c r="N172" s="9">
        <f t="shared" si="33"/>
        <v>39.799999999999997</v>
      </c>
      <c r="O172" s="9" t="str">
        <f t="shared" si="34"/>
        <v/>
      </c>
      <c r="P172" s="9" t="str">
        <f t="shared" si="35"/>
        <v>DC</v>
      </c>
      <c r="Q172" s="9" t="str">
        <f t="array" ref="Q172">IF(D172&lt;&gt;"",IF(D172&lt;&gt;"GR",IF(AND(D172&gt;=40,H172&gt;=30),_xlfn.IFS(H172&gt;=$AD$11,"AA",H172&gt;=$AC$11,"BA",H172&gt;=$AB$11,"BB",H172&gt;=$AA$11,"CB",H172&gt;=$Z$11,"CC",H172&gt;=$Y$11,"DC",H172&gt;=50,"DD"),IF(H172&gt;=$W$9,"FD","FF")),P172),"")</f>
        <v>DC</v>
      </c>
      <c r="R172" s="9">
        <f t="shared" si="25"/>
        <v>0</v>
      </c>
    </row>
    <row r="173" spans="1:18" x14ac:dyDescent="0.25">
      <c r="A173" s="3">
        <v>172</v>
      </c>
      <c r="B173" s="3">
        <v>17</v>
      </c>
      <c r="C173" s="3">
        <v>55</v>
      </c>
      <c r="D173" s="3" t="s">
        <v>34</v>
      </c>
      <c r="E173" s="16">
        <f t="shared" si="24"/>
        <v>17</v>
      </c>
      <c r="F173" s="16">
        <f t="shared" si="24"/>
        <v>55</v>
      </c>
      <c r="G173" s="9">
        <f t="shared" si="26"/>
        <v>39.799999999999997</v>
      </c>
      <c r="H173" s="9">
        <f t="shared" si="27"/>
        <v>39.799999999999997</v>
      </c>
      <c r="I173" s="9">
        <f t="shared" si="28"/>
        <v>39.799999999999997</v>
      </c>
      <c r="J173" s="9">
        <f t="shared" si="29"/>
        <v>39.799999999999997</v>
      </c>
      <c r="K173" s="9">
        <f t="shared" si="30"/>
        <v>39.799999999999997</v>
      </c>
      <c r="L173" s="9">
        <f t="shared" si="31"/>
        <v>39.799999999999997</v>
      </c>
      <c r="M173" s="9">
        <f t="shared" si="32"/>
        <v>39.799999999999997</v>
      </c>
      <c r="N173" s="9">
        <f t="shared" si="33"/>
        <v>39.799999999999997</v>
      </c>
      <c r="O173" s="9" t="str">
        <f t="shared" si="34"/>
        <v/>
      </c>
      <c r="P173" s="9" t="str">
        <f t="shared" si="35"/>
        <v>DC</v>
      </c>
      <c r="Q173" s="9" t="str">
        <f t="array" ref="Q173">IF(D173&lt;&gt;"",IF(D173&lt;&gt;"GR",IF(AND(D173&gt;=40,H173&gt;=30),_xlfn.IFS(H173&gt;=$AD$11,"AA",H173&gt;=$AC$11,"BA",H173&gt;=$AB$11,"BB",H173&gt;=$AA$11,"CB",H173&gt;=$Z$11,"CC",H173&gt;=$Y$11,"DC",H173&gt;=50,"DD"),IF(H173&gt;=$W$9,"FD","FF")),P173),"")</f>
        <v>DC</v>
      </c>
      <c r="R173" s="9">
        <f t="shared" si="25"/>
        <v>0</v>
      </c>
    </row>
    <row r="174" spans="1:18" x14ac:dyDescent="0.25">
      <c r="A174" s="3">
        <v>173</v>
      </c>
      <c r="B174" s="3">
        <v>35</v>
      </c>
      <c r="C174" s="3">
        <v>28</v>
      </c>
      <c r="D174" s="3">
        <v>43</v>
      </c>
      <c r="E174" s="16">
        <f t="shared" si="24"/>
        <v>35</v>
      </c>
      <c r="F174" s="16">
        <f t="shared" si="24"/>
        <v>28</v>
      </c>
      <c r="G174" s="9">
        <f t="shared" si="26"/>
        <v>30.8</v>
      </c>
      <c r="H174" s="9">
        <f t="shared" si="27"/>
        <v>39.799999999999997</v>
      </c>
      <c r="I174" s="9" t="str">
        <f t="shared" si="28"/>
        <v/>
      </c>
      <c r="J174" s="9" t="str">
        <f t="shared" si="29"/>
        <v/>
      </c>
      <c r="K174" s="9" t="str">
        <f t="shared" si="30"/>
        <v/>
      </c>
      <c r="L174" s="9" t="str">
        <f t="shared" si="31"/>
        <v/>
      </c>
      <c r="M174" s="9" t="str">
        <f t="shared" si="32"/>
        <v/>
      </c>
      <c r="N174" s="9" t="str">
        <f t="shared" si="33"/>
        <v/>
      </c>
      <c r="O174" s="9" t="str">
        <f t="shared" si="34"/>
        <v/>
      </c>
      <c r="P174" s="9" t="str">
        <f t="shared" si="35"/>
        <v>FD</v>
      </c>
      <c r="Q174" s="9" t="e">
        <f t="array" aca="1" ref="Q174" ca="1">IF(D174&lt;&gt;"",IF(D174&lt;&gt;"GR",IF(AND(D174&gt;=40,H174&gt;=30),_xlfn.IFS(H174&gt;=$AD$11,"AA",H174&gt;=$AC$11,"BA",H174&gt;=$AB$11,"BB",H174&gt;=$AA$11,"CB",H174&gt;=$Z$11,"CC",H174&gt;=$Y$11,"DC",H174&gt;=50,"DD"),IF(H174&gt;=$W$9,"FD","FF")),P174),"")</f>
        <v>#NAME?</v>
      </c>
      <c r="R174" s="9">
        <f t="shared" si="25"/>
        <v>0</v>
      </c>
    </row>
    <row r="175" spans="1:18" x14ac:dyDescent="0.25">
      <c r="A175" s="3">
        <v>174</v>
      </c>
      <c r="B175" s="3">
        <v>9</v>
      </c>
      <c r="C175" s="3">
        <v>28</v>
      </c>
      <c r="D175" s="3">
        <v>60</v>
      </c>
      <c r="E175" s="16">
        <f t="shared" si="24"/>
        <v>9</v>
      </c>
      <c r="F175" s="16">
        <f t="shared" si="24"/>
        <v>28</v>
      </c>
      <c r="G175" s="9">
        <f t="shared" si="26"/>
        <v>20.400000000000002</v>
      </c>
      <c r="H175" s="9">
        <f t="shared" si="27"/>
        <v>39.6</v>
      </c>
      <c r="I175" s="9" t="str">
        <f t="shared" si="28"/>
        <v/>
      </c>
      <c r="J175" s="9" t="str">
        <f t="shared" si="29"/>
        <v/>
      </c>
      <c r="K175" s="9" t="str">
        <f t="shared" si="30"/>
        <v/>
      </c>
      <c r="L175" s="9" t="str">
        <f t="shared" si="31"/>
        <v/>
      </c>
      <c r="M175" s="9" t="str">
        <f t="shared" si="32"/>
        <v/>
      </c>
      <c r="N175" s="9" t="str">
        <f t="shared" si="33"/>
        <v/>
      </c>
      <c r="O175" s="9" t="str">
        <f t="shared" si="34"/>
        <v/>
      </c>
      <c r="P175" s="9" t="str">
        <f t="shared" si="35"/>
        <v>FD</v>
      </c>
      <c r="Q175" s="9" t="e">
        <f t="array" aca="1" ref="Q175" ca="1">IF(D175&lt;&gt;"",IF(D175&lt;&gt;"GR",IF(AND(D175&gt;=40,H175&gt;=30),_xlfn.IFS(H175&gt;=$AD$11,"AA",H175&gt;=$AC$11,"BA",H175&gt;=$AB$11,"BB",H175&gt;=$AA$11,"CB",H175&gt;=$Z$11,"CC",H175&gt;=$Y$11,"DC",H175&gt;=50,"DD"),IF(H175&gt;=$W$9,"FD","FF")),P175),"")</f>
        <v>#NAME?</v>
      </c>
      <c r="R175" s="9">
        <f t="shared" si="25"/>
        <v>0</v>
      </c>
    </row>
    <row r="176" spans="1:18" x14ac:dyDescent="0.25">
      <c r="A176" s="3">
        <v>175</v>
      </c>
      <c r="B176" s="3">
        <v>27</v>
      </c>
      <c r="C176" s="3">
        <v>48</v>
      </c>
      <c r="D176" s="3" t="s">
        <v>34</v>
      </c>
      <c r="E176" s="16">
        <f t="shared" si="24"/>
        <v>27</v>
      </c>
      <c r="F176" s="16">
        <f t="shared" si="24"/>
        <v>48</v>
      </c>
      <c r="G176" s="9">
        <f t="shared" si="26"/>
        <v>39.599999999999994</v>
      </c>
      <c r="H176" s="9">
        <f t="shared" si="27"/>
        <v>39.599999999999994</v>
      </c>
      <c r="I176" s="9">
        <f t="shared" si="28"/>
        <v>39.599999999999994</v>
      </c>
      <c r="J176" s="9">
        <f t="shared" si="29"/>
        <v>39.599999999999994</v>
      </c>
      <c r="K176" s="9">
        <f t="shared" si="30"/>
        <v>39.599999999999994</v>
      </c>
      <c r="L176" s="9">
        <f t="shared" si="31"/>
        <v>39.599999999999994</v>
      </c>
      <c r="M176" s="9">
        <f t="shared" si="32"/>
        <v>39.599999999999994</v>
      </c>
      <c r="N176" s="9">
        <f t="shared" si="33"/>
        <v>39.599999999999994</v>
      </c>
      <c r="O176" s="9" t="str">
        <f t="shared" si="34"/>
        <v/>
      </c>
      <c r="P176" s="9" t="str">
        <f t="shared" si="35"/>
        <v>DC</v>
      </c>
      <c r="Q176" s="9" t="str">
        <f t="array" ref="Q176">IF(D176&lt;&gt;"",IF(D176&lt;&gt;"GR",IF(AND(D176&gt;=40,H176&gt;=30),_xlfn.IFS(H176&gt;=$AD$11,"AA",H176&gt;=$AC$11,"BA",H176&gt;=$AB$11,"BB",H176&gt;=$AA$11,"CB",H176&gt;=$Z$11,"CC",H176&gt;=$Y$11,"DC",H176&gt;=50,"DD"),IF(H176&gt;=$W$9,"FD","FF")),P176),"")</f>
        <v>DC</v>
      </c>
      <c r="R176" s="9">
        <f t="shared" si="25"/>
        <v>0</v>
      </c>
    </row>
    <row r="177" spans="1:18" x14ac:dyDescent="0.25">
      <c r="A177" s="3">
        <v>176</v>
      </c>
      <c r="B177" s="3">
        <v>31</v>
      </c>
      <c r="C177" s="3">
        <v>45</v>
      </c>
      <c r="D177" s="3" t="s">
        <v>34</v>
      </c>
      <c r="E177" s="16">
        <f t="shared" si="24"/>
        <v>31</v>
      </c>
      <c r="F177" s="16">
        <f t="shared" si="24"/>
        <v>45</v>
      </c>
      <c r="G177" s="9">
        <f t="shared" si="26"/>
        <v>39.4</v>
      </c>
      <c r="H177" s="9">
        <f t="shared" si="27"/>
        <v>39.4</v>
      </c>
      <c r="I177" s="9">
        <f t="shared" si="28"/>
        <v>39.4</v>
      </c>
      <c r="J177" s="9">
        <f t="shared" si="29"/>
        <v>39.4</v>
      </c>
      <c r="K177" s="9">
        <f t="shared" si="30"/>
        <v>39.4</v>
      </c>
      <c r="L177" s="9">
        <f t="shared" si="31"/>
        <v>39.4</v>
      </c>
      <c r="M177" s="9">
        <f t="shared" si="32"/>
        <v>39.4</v>
      </c>
      <c r="N177" s="9">
        <f t="shared" si="33"/>
        <v>39.4</v>
      </c>
      <c r="O177" s="9" t="str">
        <f t="shared" si="34"/>
        <v/>
      </c>
      <c r="P177" s="9" t="str">
        <f t="shared" si="35"/>
        <v>DC</v>
      </c>
      <c r="Q177" s="9" t="str">
        <f t="array" ref="Q177">IF(D177&lt;&gt;"",IF(D177&lt;&gt;"GR",IF(AND(D177&gt;=40,H177&gt;=30),_xlfn.IFS(H177&gt;=$AD$11,"AA",H177&gt;=$AC$11,"BA",H177&gt;=$AB$11,"BB",H177&gt;=$AA$11,"CB",H177&gt;=$Z$11,"CC",H177&gt;=$Y$11,"DC",H177&gt;=50,"DD"),IF(H177&gt;=$W$9,"FD","FF")),P177),"")</f>
        <v>DC</v>
      </c>
      <c r="R177" s="9">
        <f t="shared" si="25"/>
        <v>0</v>
      </c>
    </row>
    <row r="178" spans="1:18" x14ac:dyDescent="0.25">
      <c r="A178" s="3">
        <v>177</v>
      </c>
      <c r="B178" s="3">
        <v>17</v>
      </c>
      <c r="C178" s="3">
        <v>54</v>
      </c>
      <c r="D178" s="3" t="s">
        <v>34</v>
      </c>
      <c r="E178" s="16">
        <f t="shared" si="24"/>
        <v>17</v>
      </c>
      <c r="F178" s="16">
        <f t="shared" si="24"/>
        <v>54</v>
      </c>
      <c r="G178" s="9">
        <f t="shared" si="26"/>
        <v>39.200000000000003</v>
      </c>
      <c r="H178" s="9">
        <f t="shared" si="27"/>
        <v>39.200000000000003</v>
      </c>
      <c r="I178" s="9">
        <f t="shared" si="28"/>
        <v>39.200000000000003</v>
      </c>
      <c r="J178" s="9">
        <f t="shared" si="29"/>
        <v>39.200000000000003</v>
      </c>
      <c r="K178" s="9">
        <f t="shared" si="30"/>
        <v>39.200000000000003</v>
      </c>
      <c r="L178" s="9">
        <f t="shared" si="31"/>
        <v>39.200000000000003</v>
      </c>
      <c r="M178" s="9">
        <f t="shared" si="32"/>
        <v>39.200000000000003</v>
      </c>
      <c r="N178" s="9">
        <f t="shared" si="33"/>
        <v>39.200000000000003</v>
      </c>
      <c r="O178" s="9" t="str">
        <f t="shared" si="34"/>
        <v/>
      </c>
      <c r="P178" s="9" t="str">
        <f t="shared" si="35"/>
        <v>DC</v>
      </c>
      <c r="Q178" s="9" t="str">
        <f t="array" ref="Q178">IF(D178&lt;&gt;"",IF(D178&lt;&gt;"GR",IF(AND(D178&gt;=40,H178&gt;=30),_xlfn.IFS(H178&gt;=$AD$11,"AA",H178&gt;=$AC$11,"BA",H178&gt;=$AB$11,"BB",H178&gt;=$AA$11,"CB",H178&gt;=$Z$11,"CC",H178&gt;=$Y$11,"DC",H178&gt;=50,"DD"),IF(H178&gt;=$W$9,"FD","FF")),P178),"")</f>
        <v>DC</v>
      </c>
      <c r="R178" s="9">
        <f t="shared" si="25"/>
        <v>0</v>
      </c>
    </row>
    <row r="179" spans="1:18" x14ac:dyDescent="0.25">
      <c r="A179" s="3">
        <v>178</v>
      </c>
      <c r="B179" s="3">
        <v>30</v>
      </c>
      <c r="C179" s="3">
        <v>25</v>
      </c>
      <c r="D179" s="3">
        <v>45</v>
      </c>
      <c r="E179" s="16">
        <f t="shared" si="24"/>
        <v>30</v>
      </c>
      <c r="F179" s="16">
        <f t="shared" si="24"/>
        <v>25</v>
      </c>
      <c r="G179" s="9">
        <f t="shared" si="26"/>
        <v>27</v>
      </c>
      <c r="H179" s="9">
        <f t="shared" si="27"/>
        <v>39</v>
      </c>
      <c r="I179" s="9" t="str">
        <f t="shared" si="28"/>
        <v/>
      </c>
      <c r="J179" s="9" t="str">
        <f t="shared" si="29"/>
        <v/>
      </c>
      <c r="K179" s="9" t="str">
        <f t="shared" si="30"/>
        <v/>
      </c>
      <c r="L179" s="9" t="str">
        <f t="shared" si="31"/>
        <v/>
      </c>
      <c r="M179" s="9" t="str">
        <f t="shared" si="32"/>
        <v/>
      </c>
      <c r="N179" s="9" t="str">
        <f t="shared" si="33"/>
        <v/>
      </c>
      <c r="O179" s="9" t="str">
        <f t="shared" si="34"/>
        <v/>
      </c>
      <c r="P179" s="9" t="str">
        <f t="shared" si="35"/>
        <v>FD</v>
      </c>
      <c r="Q179" s="9" t="e">
        <f t="array" aca="1" ref="Q179" ca="1">IF(D179&lt;&gt;"",IF(D179&lt;&gt;"GR",IF(AND(D179&gt;=40,H179&gt;=30),_xlfn.IFS(H179&gt;=$AD$11,"AA",H179&gt;=$AC$11,"BA",H179&gt;=$AB$11,"BB",H179&gt;=$AA$11,"CB",H179&gt;=$Z$11,"CC",H179&gt;=$Y$11,"DC",H179&gt;=50,"DD"),IF(H179&gt;=$W$9,"FD","FF")),P179),"")</f>
        <v>#NAME?</v>
      </c>
      <c r="R179" s="9">
        <f t="shared" si="25"/>
        <v>0</v>
      </c>
    </row>
    <row r="180" spans="1:18" x14ac:dyDescent="0.25">
      <c r="A180" s="3">
        <v>179</v>
      </c>
      <c r="B180" s="3">
        <v>25</v>
      </c>
      <c r="C180" s="3">
        <v>48</v>
      </c>
      <c r="D180" s="3" t="s">
        <v>34</v>
      </c>
      <c r="E180" s="16">
        <f t="shared" si="24"/>
        <v>25</v>
      </c>
      <c r="F180" s="16">
        <f t="shared" si="24"/>
        <v>48</v>
      </c>
      <c r="G180" s="9">
        <f t="shared" si="26"/>
        <v>38.799999999999997</v>
      </c>
      <c r="H180" s="9">
        <f t="shared" si="27"/>
        <v>38.799999999999997</v>
      </c>
      <c r="I180" s="9">
        <f t="shared" si="28"/>
        <v>38.799999999999997</v>
      </c>
      <c r="J180" s="9">
        <f t="shared" si="29"/>
        <v>38.799999999999997</v>
      </c>
      <c r="K180" s="9">
        <f t="shared" si="30"/>
        <v>38.799999999999997</v>
      </c>
      <c r="L180" s="9">
        <f t="shared" si="31"/>
        <v>38.799999999999997</v>
      </c>
      <c r="M180" s="9">
        <f t="shared" si="32"/>
        <v>38.799999999999997</v>
      </c>
      <c r="N180" s="9">
        <f t="shared" si="33"/>
        <v>38.799999999999997</v>
      </c>
      <c r="O180" s="9" t="str">
        <f t="shared" si="34"/>
        <v/>
      </c>
      <c r="P180" s="9" t="str">
        <f t="shared" si="35"/>
        <v>DC</v>
      </c>
      <c r="Q180" s="9" t="str">
        <f t="array" ref="Q180">IF(D180&lt;&gt;"",IF(D180&lt;&gt;"GR",IF(AND(D180&gt;=40,H180&gt;=30),_xlfn.IFS(H180&gt;=$AD$11,"AA",H180&gt;=$AC$11,"BA",H180&gt;=$AB$11,"BB",H180&gt;=$AA$11,"CB",H180&gt;=$Z$11,"CC",H180&gt;=$Y$11,"DC",H180&gt;=50,"DD"),IF(H180&gt;=$W$9,"FD","FF")),P180),"")</f>
        <v>DC</v>
      </c>
      <c r="R180" s="9">
        <f t="shared" si="25"/>
        <v>0</v>
      </c>
    </row>
    <row r="181" spans="1:18" x14ac:dyDescent="0.25">
      <c r="A181" s="3">
        <v>180</v>
      </c>
      <c r="B181" s="3">
        <v>19</v>
      </c>
      <c r="C181" s="3">
        <v>52</v>
      </c>
      <c r="D181" s="3" t="s">
        <v>34</v>
      </c>
      <c r="E181" s="16">
        <f t="shared" si="24"/>
        <v>19</v>
      </c>
      <c r="F181" s="16">
        <f t="shared" si="24"/>
        <v>52</v>
      </c>
      <c r="G181" s="9">
        <f t="shared" si="26"/>
        <v>38.799999999999997</v>
      </c>
      <c r="H181" s="9">
        <f t="shared" si="27"/>
        <v>38.799999999999997</v>
      </c>
      <c r="I181" s="9">
        <f t="shared" si="28"/>
        <v>38.799999999999997</v>
      </c>
      <c r="J181" s="9">
        <f t="shared" si="29"/>
        <v>38.799999999999997</v>
      </c>
      <c r="K181" s="9">
        <f t="shared" si="30"/>
        <v>38.799999999999997</v>
      </c>
      <c r="L181" s="9">
        <f t="shared" si="31"/>
        <v>38.799999999999997</v>
      </c>
      <c r="M181" s="9">
        <f t="shared" si="32"/>
        <v>38.799999999999997</v>
      </c>
      <c r="N181" s="9">
        <f t="shared" si="33"/>
        <v>38.799999999999997</v>
      </c>
      <c r="O181" s="9" t="str">
        <f t="shared" si="34"/>
        <v/>
      </c>
      <c r="P181" s="9" t="str">
        <f t="shared" si="35"/>
        <v>DC</v>
      </c>
      <c r="Q181" s="9" t="str">
        <f t="array" ref="Q181">IF(D181&lt;&gt;"",IF(D181&lt;&gt;"GR",IF(AND(D181&gt;=40,H181&gt;=30),_xlfn.IFS(H181&gt;=$AD$11,"AA",H181&gt;=$AC$11,"BA",H181&gt;=$AB$11,"BB",H181&gt;=$AA$11,"CB",H181&gt;=$Z$11,"CC",H181&gt;=$Y$11,"DC",H181&gt;=50,"DD"),IF(H181&gt;=$W$9,"FD","FF")),P181),"")</f>
        <v>DC</v>
      </c>
      <c r="R181" s="9">
        <f t="shared" si="25"/>
        <v>0</v>
      </c>
    </row>
    <row r="182" spans="1:18" x14ac:dyDescent="0.25">
      <c r="A182" s="3">
        <v>181</v>
      </c>
      <c r="B182" s="3">
        <v>29</v>
      </c>
      <c r="C182" s="3">
        <v>45</v>
      </c>
      <c r="D182" s="3" t="s">
        <v>34</v>
      </c>
      <c r="E182" s="16">
        <f t="shared" si="24"/>
        <v>29</v>
      </c>
      <c r="F182" s="16">
        <f t="shared" si="24"/>
        <v>45</v>
      </c>
      <c r="G182" s="9">
        <f t="shared" si="26"/>
        <v>38.6</v>
      </c>
      <c r="H182" s="9">
        <f t="shared" si="27"/>
        <v>38.6</v>
      </c>
      <c r="I182" s="9">
        <f t="shared" si="28"/>
        <v>38.6</v>
      </c>
      <c r="J182" s="9">
        <f t="shared" si="29"/>
        <v>38.6</v>
      </c>
      <c r="K182" s="9">
        <f t="shared" si="30"/>
        <v>38.6</v>
      </c>
      <c r="L182" s="9">
        <f t="shared" si="31"/>
        <v>38.6</v>
      </c>
      <c r="M182" s="9">
        <f t="shared" si="32"/>
        <v>38.6</v>
      </c>
      <c r="N182" s="9">
        <f t="shared" si="33"/>
        <v>38.6</v>
      </c>
      <c r="O182" s="9" t="str">
        <f t="shared" si="34"/>
        <v/>
      </c>
      <c r="P182" s="9" t="str">
        <f t="shared" si="35"/>
        <v>DC</v>
      </c>
      <c r="Q182" s="9" t="str">
        <f t="array" ref="Q182">IF(D182&lt;&gt;"",IF(D182&lt;&gt;"GR",IF(AND(D182&gt;=40,H182&gt;=30),_xlfn.IFS(H182&gt;=$AD$11,"AA",H182&gt;=$AC$11,"BA",H182&gt;=$AB$11,"BB",H182&gt;=$AA$11,"CB",H182&gt;=$Z$11,"CC",H182&gt;=$Y$11,"DC",H182&gt;=50,"DD"),IF(H182&gt;=$W$9,"FD","FF")),P182),"")</f>
        <v>DC</v>
      </c>
      <c r="R182" s="9">
        <f t="shared" si="25"/>
        <v>0</v>
      </c>
    </row>
    <row r="183" spans="1:18" x14ac:dyDescent="0.25">
      <c r="A183" s="3">
        <v>182</v>
      </c>
      <c r="B183" s="3">
        <v>9</v>
      </c>
      <c r="C183" s="3">
        <v>58</v>
      </c>
      <c r="D183" s="3" t="s">
        <v>34</v>
      </c>
      <c r="E183" s="16">
        <f t="shared" si="24"/>
        <v>9</v>
      </c>
      <c r="F183" s="16">
        <f t="shared" si="24"/>
        <v>58</v>
      </c>
      <c r="G183" s="9">
        <f t="shared" si="26"/>
        <v>38.4</v>
      </c>
      <c r="H183" s="9">
        <f t="shared" si="27"/>
        <v>38.4</v>
      </c>
      <c r="I183" s="9">
        <f t="shared" si="28"/>
        <v>38.4</v>
      </c>
      <c r="J183" s="9">
        <f t="shared" si="29"/>
        <v>38.4</v>
      </c>
      <c r="K183" s="9">
        <f t="shared" si="30"/>
        <v>38.4</v>
      </c>
      <c r="L183" s="9">
        <f t="shared" si="31"/>
        <v>38.4</v>
      </c>
      <c r="M183" s="9">
        <f t="shared" si="32"/>
        <v>38.4</v>
      </c>
      <c r="N183" s="9">
        <f t="shared" si="33"/>
        <v>38.4</v>
      </c>
      <c r="O183" s="9" t="str">
        <f t="shared" si="34"/>
        <v/>
      </c>
      <c r="P183" s="9" t="str">
        <f t="shared" si="35"/>
        <v>DC</v>
      </c>
      <c r="Q183" s="9" t="str">
        <f t="array" ref="Q183">IF(D183&lt;&gt;"",IF(D183&lt;&gt;"GR",IF(AND(D183&gt;=40,H183&gt;=30),_xlfn.IFS(H183&gt;=$AD$11,"AA",H183&gt;=$AC$11,"BA",H183&gt;=$AB$11,"BB",H183&gt;=$AA$11,"CB",H183&gt;=$Z$11,"CC",H183&gt;=$Y$11,"DC",H183&gt;=50,"DD"),IF(H183&gt;=$W$9,"FD","FF")),P183),"")</f>
        <v>DC</v>
      </c>
      <c r="R183" s="9">
        <f t="shared" si="25"/>
        <v>0</v>
      </c>
    </row>
    <row r="184" spans="1:18" x14ac:dyDescent="0.25">
      <c r="A184" s="3">
        <v>183</v>
      </c>
      <c r="B184" s="3">
        <v>24</v>
      </c>
      <c r="C184" s="3">
        <v>48</v>
      </c>
      <c r="D184" s="3" t="s">
        <v>34</v>
      </c>
      <c r="E184" s="16">
        <f t="shared" si="24"/>
        <v>24</v>
      </c>
      <c r="F184" s="16">
        <f t="shared" si="24"/>
        <v>48</v>
      </c>
      <c r="G184" s="9">
        <f t="shared" si="26"/>
        <v>38.4</v>
      </c>
      <c r="H184" s="9">
        <f t="shared" si="27"/>
        <v>38.4</v>
      </c>
      <c r="I184" s="9">
        <f t="shared" si="28"/>
        <v>38.4</v>
      </c>
      <c r="J184" s="9">
        <f t="shared" si="29"/>
        <v>38.4</v>
      </c>
      <c r="K184" s="9">
        <f t="shared" si="30"/>
        <v>38.4</v>
      </c>
      <c r="L184" s="9">
        <f t="shared" si="31"/>
        <v>38.4</v>
      </c>
      <c r="M184" s="9">
        <f t="shared" si="32"/>
        <v>38.4</v>
      </c>
      <c r="N184" s="9">
        <f t="shared" si="33"/>
        <v>38.4</v>
      </c>
      <c r="O184" s="9" t="str">
        <f t="shared" si="34"/>
        <v/>
      </c>
      <c r="P184" s="9" t="str">
        <f t="shared" si="35"/>
        <v>DC</v>
      </c>
      <c r="Q184" s="9" t="str">
        <f t="array" ref="Q184">IF(D184&lt;&gt;"",IF(D184&lt;&gt;"GR",IF(AND(D184&gt;=40,H184&gt;=30),_xlfn.IFS(H184&gt;=$AD$11,"AA",H184&gt;=$AC$11,"BA",H184&gt;=$AB$11,"BB",H184&gt;=$AA$11,"CB",H184&gt;=$Z$11,"CC",H184&gt;=$Y$11,"DC",H184&gt;=50,"DD"),IF(H184&gt;=$W$9,"FD","FF")),P184),"")</f>
        <v>DC</v>
      </c>
      <c r="R184" s="9">
        <f t="shared" si="25"/>
        <v>0</v>
      </c>
    </row>
    <row r="185" spans="1:18" x14ac:dyDescent="0.25">
      <c r="A185" s="3">
        <v>184</v>
      </c>
      <c r="B185" s="3">
        <v>15</v>
      </c>
      <c r="C185" s="3">
        <v>54</v>
      </c>
      <c r="D185" s="3" t="s">
        <v>34</v>
      </c>
      <c r="E185" s="16">
        <f t="shared" si="24"/>
        <v>15</v>
      </c>
      <c r="F185" s="16">
        <f t="shared" si="24"/>
        <v>54</v>
      </c>
      <c r="G185" s="9">
        <f t="shared" si="26"/>
        <v>38.4</v>
      </c>
      <c r="H185" s="9">
        <f t="shared" si="27"/>
        <v>38.4</v>
      </c>
      <c r="I185" s="9">
        <f t="shared" si="28"/>
        <v>38.4</v>
      </c>
      <c r="J185" s="9">
        <f t="shared" si="29"/>
        <v>38.4</v>
      </c>
      <c r="K185" s="9">
        <f t="shared" si="30"/>
        <v>38.4</v>
      </c>
      <c r="L185" s="9">
        <f t="shared" si="31"/>
        <v>38.4</v>
      </c>
      <c r="M185" s="9">
        <f t="shared" si="32"/>
        <v>38.4</v>
      </c>
      <c r="N185" s="9">
        <f t="shared" si="33"/>
        <v>38.4</v>
      </c>
      <c r="O185" s="9" t="str">
        <f t="shared" si="34"/>
        <v/>
      </c>
      <c r="P185" s="9" t="str">
        <f t="shared" si="35"/>
        <v>DC</v>
      </c>
      <c r="Q185" s="9" t="str">
        <f t="array" ref="Q185">IF(D185&lt;&gt;"",IF(D185&lt;&gt;"GR",IF(AND(D185&gt;=40,H185&gt;=30),_xlfn.IFS(H185&gt;=$AD$11,"AA",H185&gt;=$AC$11,"BA",H185&gt;=$AB$11,"BB",H185&gt;=$AA$11,"CB",H185&gt;=$Z$11,"CC",H185&gt;=$Y$11,"DC",H185&gt;=50,"DD"),IF(H185&gt;=$W$9,"FD","FF")),P185),"")</f>
        <v>DC</v>
      </c>
      <c r="R185" s="9">
        <f t="shared" si="25"/>
        <v>0</v>
      </c>
    </row>
    <row r="186" spans="1:18" x14ac:dyDescent="0.25">
      <c r="A186" s="3">
        <v>185</v>
      </c>
      <c r="B186" s="3">
        <v>7</v>
      </c>
      <c r="C186" s="3">
        <v>58</v>
      </c>
      <c r="D186" s="3" t="s">
        <v>34</v>
      </c>
      <c r="E186" s="16">
        <f t="shared" si="24"/>
        <v>7</v>
      </c>
      <c r="F186" s="16">
        <f t="shared" si="24"/>
        <v>58</v>
      </c>
      <c r="G186" s="9">
        <f t="shared" si="26"/>
        <v>37.599999999999994</v>
      </c>
      <c r="H186" s="9">
        <f t="shared" si="27"/>
        <v>37.599999999999994</v>
      </c>
      <c r="I186" s="9">
        <f t="shared" si="28"/>
        <v>37.599999999999994</v>
      </c>
      <c r="J186" s="9">
        <f t="shared" si="29"/>
        <v>37.599999999999994</v>
      </c>
      <c r="K186" s="9">
        <f t="shared" si="30"/>
        <v>37.599999999999994</v>
      </c>
      <c r="L186" s="9">
        <f t="shared" si="31"/>
        <v>37.599999999999994</v>
      </c>
      <c r="M186" s="9">
        <f t="shared" si="32"/>
        <v>37.599999999999994</v>
      </c>
      <c r="N186" s="9">
        <f t="shared" si="33"/>
        <v>37.599999999999994</v>
      </c>
      <c r="O186" s="9" t="str">
        <f t="shared" si="34"/>
        <v/>
      </c>
      <c r="P186" s="9" t="str">
        <f t="shared" si="35"/>
        <v>DC</v>
      </c>
      <c r="Q186" s="9" t="str">
        <f t="array" ref="Q186">IF(D186&lt;&gt;"",IF(D186&lt;&gt;"GR",IF(AND(D186&gt;=40,H186&gt;=30),_xlfn.IFS(H186&gt;=$AD$11,"AA",H186&gt;=$AC$11,"BA",H186&gt;=$AB$11,"BB",H186&gt;=$AA$11,"CB",H186&gt;=$Z$11,"CC",H186&gt;=$Y$11,"DC",H186&gt;=50,"DD"),IF(H186&gt;=$W$9,"FD","FF")),P186),"")</f>
        <v>DC</v>
      </c>
      <c r="R186" s="9">
        <f t="shared" si="25"/>
        <v>0</v>
      </c>
    </row>
    <row r="187" spans="1:18" x14ac:dyDescent="0.25">
      <c r="A187" s="3">
        <v>186</v>
      </c>
      <c r="B187" s="3">
        <v>26</v>
      </c>
      <c r="C187" s="3">
        <v>29</v>
      </c>
      <c r="D187" s="3">
        <v>45</v>
      </c>
      <c r="E187" s="16">
        <f t="shared" si="24"/>
        <v>26</v>
      </c>
      <c r="F187" s="16">
        <f t="shared" si="24"/>
        <v>29</v>
      </c>
      <c r="G187" s="9">
        <f t="shared" si="26"/>
        <v>27.799999999999997</v>
      </c>
      <c r="H187" s="9">
        <f t="shared" si="27"/>
        <v>37.4</v>
      </c>
      <c r="I187" s="9" t="str">
        <f t="shared" si="28"/>
        <v/>
      </c>
      <c r="J187" s="9" t="str">
        <f t="shared" si="29"/>
        <v/>
      </c>
      <c r="K187" s="9" t="str">
        <f t="shared" si="30"/>
        <v/>
      </c>
      <c r="L187" s="9" t="str">
        <f t="shared" si="31"/>
        <v/>
      </c>
      <c r="M187" s="9" t="str">
        <f t="shared" si="32"/>
        <v/>
      </c>
      <c r="N187" s="9" t="str">
        <f t="shared" si="33"/>
        <v/>
      </c>
      <c r="O187" s="9" t="str">
        <f t="shared" si="34"/>
        <v/>
      </c>
      <c r="P187" s="9" t="str">
        <f t="shared" si="35"/>
        <v>FD</v>
      </c>
      <c r="Q187" s="9" t="e">
        <f t="array" aca="1" ref="Q187" ca="1">IF(D187&lt;&gt;"",IF(D187&lt;&gt;"GR",IF(AND(D187&gt;=40,H187&gt;=30),_xlfn.IFS(H187&gt;=$AD$11,"AA",H187&gt;=$AC$11,"BA",H187&gt;=$AB$11,"BB",H187&gt;=$AA$11,"CB",H187&gt;=$Z$11,"CC",H187&gt;=$Y$11,"DC",H187&gt;=50,"DD"),IF(H187&gt;=$W$9,"FD","FF")),P187),"")</f>
        <v>#NAME?</v>
      </c>
      <c r="R187" s="9">
        <f t="shared" si="25"/>
        <v>0</v>
      </c>
    </row>
    <row r="188" spans="1:18" x14ac:dyDescent="0.25">
      <c r="A188" s="3">
        <v>187</v>
      </c>
      <c r="B188" s="3">
        <v>21</v>
      </c>
      <c r="C188" s="3">
        <v>48</v>
      </c>
      <c r="D188" s="3" t="s">
        <v>34</v>
      </c>
      <c r="E188" s="16">
        <f t="shared" si="24"/>
        <v>21</v>
      </c>
      <c r="F188" s="16">
        <f t="shared" si="24"/>
        <v>48</v>
      </c>
      <c r="G188" s="9">
        <f t="shared" si="26"/>
        <v>37.199999999999996</v>
      </c>
      <c r="H188" s="9">
        <f t="shared" si="27"/>
        <v>37.199999999999996</v>
      </c>
      <c r="I188" s="9">
        <f t="shared" si="28"/>
        <v>37.199999999999996</v>
      </c>
      <c r="J188" s="9">
        <f t="shared" si="29"/>
        <v>37.199999999999996</v>
      </c>
      <c r="K188" s="9">
        <f t="shared" si="30"/>
        <v>37.199999999999996</v>
      </c>
      <c r="L188" s="9">
        <f t="shared" si="31"/>
        <v>37.199999999999996</v>
      </c>
      <c r="M188" s="9">
        <f t="shared" si="32"/>
        <v>37.199999999999996</v>
      </c>
      <c r="N188" s="9">
        <f t="shared" si="33"/>
        <v>37.199999999999996</v>
      </c>
      <c r="O188" s="9" t="str">
        <f t="shared" si="34"/>
        <v/>
      </c>
      <c r="P188" s="9" t="str">
        <f t="shared" si="35"/>
        <v>DC</v>
      </c>
      <c r="Q188" s="9" t="str">
        <f t="array" ref="Q188">IF(D188&lt;&gt;"",IF(D188&lt;&gt;"GR",IF(AND(D188&gt;=40,H188&gt;=30),_xlfn.IFS(H188&gt;=$AD$11,"AA",H188&gt;=$AC$11,"BA",H188&gt;=$AB$11,"BB",H188&gt;=$AA$11,"CB",H188&gt;=$Z$11,"CC",H188&gt;=$Y$11,"DC",H188&gt;=50,"DD"),IF(H188&gt;=$W$9,"FD","FF")),P188),"")</f>
        <v>DC</v>
      </c>
      <c r="R188" s="9">
        <f t="shared" si="25"/>
        <v>0</v>
      </c>
    </row>
    <row r="189" spans="1:18" x14ac:dyDescent="0.25">
      <c r="A189" s="3">
        <v>188</v>
      </c>
      <c r="B189" s="3">
        <v>25</v>
      </c>
      <c r="C189" s="3">
        <v>45</v>
      </c>
      <c r="D189" s="3" t="s">
        <v>34</v>
      </c>
      <c r="E189" s="16">
        <f t="shared" si="24"/>
        <v>25</v>
      </c>
      <c r="F189" s="16">
        <f t="shared" si="24"/>
        <v>45</v>
      </c>
      <c r="G189" s="9">
        <f t="shared" si="26"/>
        <v>37</v>
      </c>
      <c r="H189" s="9">
        <f t="shared" si="27"/>
        <v>37</v>
      </c>
      <c r="I189" s="9">
        <f t="shared" si="28"/>
        <v>37</v>
      </c>
      <c r="J189" s="9">
        <f t="shared" si="29"/>
        <v>37</v>
      </c>
      <c r="K189" s="9">
        <f t="shared" si="30"/>
        <v>37</v>
      </c>
      <c r="L189" s="9">
        <f t="shared" si="31"/>
        <v>37</v>
      </c>
      <c r="M189" s="9">
        <f t="shared" si="32"/>
        <v>37</v>
      </c>
      <c r="N189" s="9">
        <f t="shared" si="33"/>
        <v>37</v>
      </c>
      <c r="O189" s="9" t="str">
        <f t="shared" si="34"/>
        <v/>
      </c>
      <c r="P189" s="9" t="str">
        <f t="shared" si="35"/>
        <v>DC</v>
      </c>
      <c r="Q189" s="9" t="str">
        <f t="array" ref="Q189">IF(D189&lt;&gt;"",IF(D189&lt;&gt;"GR",IF(AND(D189&gt;=40,H189&gt;=30),_xlfn.IFS(H189&gt;=$AD$11,"AA",H189&gt;=$AC$11,"BA",H189&gt;=$AB$11,"BB",H189&gt;=$AA$11,"CB",H189&gt;=$Z$11,"CC",H189&gt;=$Y$11,"DC",H189&gt;=50,"DD"),IF(H189&gt;=$W$9,"FD","FF")),P189),"")</f>
        <v>DC</v>
      </c>
      <c r="R189" s="9">
        <f t="shared" si="25"/>
        <v>0</v>
      </c>
    </row>
    <row r="190" spans="1:18" x14ac:dyDescent="0.25">
      <c r="A190" s="3">
        <v>189</v>
      </c>
      <c r="B190" s="3">
        <v>23</v>
      </c>
      <c r="C190" s="3">
        <v>46</v>
      </c>
      <c r="D190" s="3" t="s">
        <v>34</v>
      </c>
      <c r="E190" s="16">
        <f t="shared" si="24"/>
        <v>23</v>
      </c>
      <c r="F190" s="16">
        <f t="shared" si="24"/>
        <v>46</v>
      </c>
      <c r="G190" s="9">
        <f t="shared" si="26"/>
        <v>36.799999999999997</v>
      </c>
      <c r="H190" s="9">
        <f t="shared" si="27"/>
        <v>36.799999999999997</v>
      </c>
      <c r="I190" s="9">
        <f t="shared" si="28"/>
        <v>36.799999999999997</v>
      </c>
      <c r="J190" s="9">
        <f t="shared" si="29"/>
        <v>36.799999999999997</v>
      </c>
      <c r="K190" s="9">
        <f t="shared" si="30"/>
        <v>36.799999999999997</v>
      </c>
      <c r="L190" s="9">
        <f t="shared" si="31"/>
        <v>36.799999999999997</v>
      </c>
      <c r="M190" s="9">
        <f t="shared" si="32"/>
        <v>36.799999999999997</v>
      </c>
      <c r="N190" s="9">
        <f t="shared" si="33"/>
        <v>36.799999999999997</v>
      </c>
      <c r="O190" s="9" t="str">
        <f t="shared" si="34"/>
        <v/>
      </c>
      <c r="P190" s="9" t="str">
        <f t="shared" si="35"/>
        <v>DC</v>
      </c>
      <c r="Q190" s="9" t="str">
        <f t="array" ref="Q190">IF(D190&lt;&gt;"",IF(D190&lt;&gt;"GR",IF(AND(D190&gt;=40,H190&gt;=30),_xlfn.IFS(H190&gt;=$AD$11,"AA",H190&gt;=$AC$11,"BA",H190&gt;=$AB$11,"BB",H190&gt;=$AA$11,"CB",H190&gt;=$Z$11,"CC",H190&gt;=$Y$11,"DC",H190&gt;=50,"DD"),IF(H190&gt;=$W$9,"FD","FF")),P190),"")</f>
        <v>DC</v>
      </c>
      <c r="R190" s="9">
        <f t="shared" si="25"/>
        <v>0</v>
      </c>
    </row>
    <row r="191" spans="1:18" x14ac:dyDescent="0.25">
      <c r="A191" s="3">
        <v>190</v>
      </c>
      <c r="B191" s="3">
        <v>21</v>
      </c>
      <c r="C191" s="3">
        <v>47</v>
      </c>
      <c r="D191" s="3" t="s">
        <v>34</v>
      </c>
      <c r="E191" s="16">
        <f t="shared" si="24"/>
        <v>21</v>
      </c>
      <c r="F191" s="16">
        <f t="shared" si="24"/>
        <v>47</v>
      </c>
      <c r="G191" s="9">
        <f t="shared" si="26"/>
        <v>36.6</v>
      </c>
      <c r="H191" s="9">
        <f t="shared" si="27"/>
        <v>36.6</v>
      </c>
      <c r="I191" s="9">
        <f t="shared" si="28"/>
        <v>36.6</v>
      </c>
      <c r="J191" s="9">
        <f t="shared" si="29"/>
        <v>36.6</v>
      </c>
      <c r="K191" s="9">
        <f t="shared" si="30"/>
        <v>36.6</v>
      </c>
      <c r="L191" s="9">
        <f t="shared" si="31"/>
        <v>36.6</v>
      </c>
      <c r="M191" s="9">
        <f t="shared" si="32"/>
        <v>36.6</v>
      </c>
      <c r="N191" s="9">
        <f t="shared" si="33"/>
        <v>36.6</v>
      </c>
      <c r="O191" s="9" t="str">
        <f t="shared" si="34"/>
        <v/>
      </c>
      <c r="P191" s="9" t="str">
        <f t="shared" si="35"/>
        <v>DC</v>
      </c>
      <c r="Q191" s="9" t="str">
        <f t="array" ref="Q191">IF(D191&lt;&gt;"",IF(D191&lt;&gt;"GR",IF(AND(D191&gt;=40,H191&gt;=30),_xlfn.IFS(H191&gt;=$AD$11,"AA",H191&gt;=$AC$11,"BA",H191&gt;=$AB$11,"BB",H191&gt;=$AA$11,"CB",H191&gt;=$Z$11,"CC",H191&gt;=$Y$11,"DC",H191&gt;=50,"DD"),IF(H191&gt;=$W$9,"FD","FF")),P191),"")</f>
        <v>DC</v>
      </c>
      <c r="R191" s="9">
        <f t="shared" si="25"/>
        <v>0</v>
      </c>
    </row>
    <row r="192" spans="1:18" x14ac:dyDescent="0.25">
      <c r="A192" s="3">
        <v>191</v>
      </c>
      <c r="B192" s="3">
        <v>24</v>
      </c>
      <c r="C192" s="3">
        <v>45</v>
      </c>
      <c r="D192" s="3" t="s">
        <v>34</v>
      </c>
      <c r="E192" s="16">
        <f t="shared" si="24"/>
        <v>24</v>
      </c>
      <c r="F192" s="16">
        <f t="shared" si="24"/>
        <v>45</v>
      </c>
      <c r="G192" s="9">
        <f t="shared" si="26"/>
        <v>36.6</v>
      </c>
      <c r="H192" s="9">
        <f t="shared" si="27"/>
        <v>36.6</v>
      </c>
      <c r="I192" s="9">
        <f t="shared" si="28"/>
        <v>36.6</v>
      </c>
      <c r="J192" s="9">
        <f t="shared" si="29"/>
        <v>36.6</v>
      </c>
      <c r="K192" s="9">
        <f t="shared" si="30"/>
        <v>36.6</v>
      </c>
      <c r="L192" s="9">
        <f t="shared" si="31"/>
        <v>36.6</v>
      </c>
      <c r="M192" s="9">
        <f t="shared" si="32"/>
        <v>36.6</v>
      </c>
      <c r="N192" s="9">
        <f t="shared" si="33"/>
        <v>36.6</v>
      </c>
      <c r="O192" s="9" t="str">
        <f t="shared" si="34"/>
        <v/>
      </c>
      <c r="P192" s="9" t="str">
        <f t="shared" si="35"/>
        <v>DC</v>
      </c>
      <c r="Q192" s="9" t="str">
        <f t="array" ref="Q192">IF(D192&lt;&gt;"",IF(D192&lt;&gt;"GR",IF(AND(D192&gt;=40,H192&gt;=30),_xlfn.IFS(H192&gt;=$AD$11,"AA",H192&gt;=$AC$11,"BA",H192&gt;=$AB$11,"BB",H192&gt;=$AA$11,"CB",H192&gt;=$Z$11,"CC",H192&gt;=$Y$11,"DC",H192&gt;=50,"DD"),IF(H192&gt;=$W$9,"FD","FF")),P192),"")</f>
        <v>DC</v>
      </c>
      <c r="R192" s="9">
        <f t="shared" si="25"/>
        <v>0</v>
      </c>
    </row>
    <row r="193" spans="1:18" x14ac:dyDescent="0.25">
      <c r="A193" s="3">
        <v>192</v>
      </c>
      <c r="B193" s="3">
        <v>10</v>
      </c>
      <c r="C193" s="3">
        <v>54</v>
      </c>
      <c r="D193" s="3" t="s">
        <v>34</v>
      </c>
      <c r="E193" s="16">
        <f t="shared" si="24"/>
        <v>10</v>
      </c>
      <c r="F193" s="16">
        <f t="shared" si="24"/>
        <v>54</v>
      </c>
      <c r="G193" s="9">
        <f t="shared" si="26"/>
        <v>36.4</v>
      </c>
      <c r="H193" s="9">
        <f t="shared" si="27"/>
        <v>36.4</v>
      </c>
      <c r="I193" s="9">
        <f t="shared" si="28"/>
        <v>36.4</v>
      </c>
      <c r="J193" s="9">
        <f t="shared" si="29"/>
        <v>36.4</v>
      </c>
      <c r="K193" s="9">
        <f t="shared" si="30"/>
        <v>36.4</v>
      </c>
      <c r="L193" s="9">
        <f t="shared" si="31"/>
        <v>36.4</v>
      </c>
      <c r="M193" s="9">
        <f t="shared" si="32"/>
        <v>36.4</v>
      </c>
      <c r="N193" s="9">
        <f t="shared" si="33"/>
        <v>36.4</v>
      </c>
      <c r="O193" s="9" t="str">
        <f t="shared" si="34"/>
        <v/>
      </c>
      <c r="P193" s="9" t="str">
        <f t="shared" si="35"/>
        <v>DC</v>
      </c>
      <c r="Q193" s="9" t="str">
        <f t="array" ref="Q193">IF(D193&lt;&gt;"",IF(D193&lt;&gt;"GR",IF(AND(D193&gt;=40,H193&gt;=30),_xlfn.IFS(H193&gt;=$AD$11,"AA",H193&gt;=$AC$11,"BA",H193&gt;=$AB$11,"BB",H193&gt;=$AA$11,"CB",H193&gt;=$Z$11,"CC",H193&gt;=$Y$11,"DC",H193&gt;=50,"DD"),IF(H193&gt;=$W$9,"FD","FF")),P193),"")</f>
        <v>DC</v>
      </c>
      <c r="R193" s="9">
        <f t="shared" si="25"/>
        <v>0</v>
      </c>
    </row>
    <row r="194" spans="1:18" x14ac:dyDescent="0.25">
      <c r="A194" s="3">
        <v>193</v>
      </c>
      <c r="B194" s="3">
        <v>20</v>
      </c>
      <c r="C194" s="3">
        <v>47</v>
      </c>
      <c r="D194" s="3" t="s">
        <v>34</v>
      </c>
      <c r="E194" s="16">
        <f t="shared" ref="E194:F257" si="36">IF(B194="GR",0,B194)</f>
        <v>20</v>
      </c>
      <c r="F194" s="16">
        <f t="shared" si="36"/>
        <v>47</v>
      </c>
      <c r="G194" s="9">
        <f t="shared" si="26"/>
        <v>36.200000000000003</v>
      </c>
      <c r="H194" s="9">
        <f t="shared" si="27"/>
        <v>36.200000000000003</v>
      </c>
      <c r="I194" s="9">
        <f t="shared" si="28"/>
        <v>36.200000000000003</v>
      </c>
      <c r="J194" s="9">
        <f t="shared" si="29"/>
        <v>36.200000000000003</v>
      </c>
      <c r="K194" s="9">
        <f t="shared" si="30"/>
        <v>36.200000000000003</v>
      </c>
      <c r="L194" s="9">
        <f t="shared" si="31"/>
        <v>36.200000000000003</v>
      </c>
      <c r="M194" s="9">
        <f t="shared" si="32"/>
        <v>36.200000000000003</v>
      </c>
      <c r="N194" s="9">
        <f t="shared" si="33"/>
        <v>36.200000000000003</v>
      </c>
      <c r="O194" s="9" t="str">
        <f t="shared" si="34"/>
        <v/>
      </c>
      <c r="P194" s="9" t="str">
        <f t="shared" si="35"/>
        <v>DC</v>
      </c>
      <c r="Q194" s="9" t="str">
        <f t="array" ref="Q194">IF(D194&lt;&gt;"",IF(D194&lt;&gt;"GR",IF(AND(D194&gt;=40,H194&gt;=30),_xlfn.IFS(H194&gt;=$AD$11,"AA",H194&gt;=$AC$11,"BA",H194&gt;=$AB$11,"BB",H194&gt;=$AA$11,"CB",H194&gt;=$Z$11,"CC",H194&gt;=$Y$11,"DC",H194&gt;=50,"DD"),IF(H194&gt;=$W$9,"FD","FF")),P194),"")</f>
        <v>DC</v>
      </c>
      <c r="R194" s="9">
        <f t="shared" ref="R194:R257" si="37">IF(AND(F194&gt;=55,G194&gt;=50),_xlfn.RANK.EQ(G194,$G$2:$G$326,0),0)</f>
        <v>0</v>
      </c>
    </row>
    <row r="195" spans="1:18" x14ac:dyDescent="0.25">
      <c r="A195" s="3">
        <v>194</v>
      </c>
      <c r="B195" s="3">
        <v>8</v>
      </c>
      <c r="C195" s="3">
        <v>28</v>
      </c>
      <c r="D195" s="3">
        <v>55</v>
      </c>
      <c r="E195" s="16">
        <f t="shared" si="36"/>
        <v>8</v>
      </c>
      <c r="F195" s="16">
        <f t="shared" si="36"/>
        <v>28</v>
      </c>
      <c r="G195" s="9">
        <f t="shared" ref="G195:G258" si="38">(E195*0.4)+(F195*0.6)</f>
        <v>20</v>
      </c>
      <c r="H195" s="9">
        <f t="shared" ref="H195:H258" si="39">IF(AND(D195&lt;&gt;"",D195&lt;&gt;"GR"),(B195*0.4)+(D195*0.6),G195)</f>
        <v>36.200000000000003</v>
      </c>
      <c r="I195" s="9" t="str">
        <f t="shared" ref="I195:I258" si="40">IF(AND(G195&gt;=30,F195&gt;=40),G195,"")</f>
        <v/>
      </c>
      <c r="J195" s="9" t="str">
        <f t="shared" ref="J195:J258" si="41">IF(I195&lt;&gt;"",IF(_xlfn.RANK.EQ(I195,$I$2:$I$326,0)&lt;=ROUND(COUNTIFS($G$2:$G$326,"&gt;=30",$F$2:$F$326,"&gt;=40")/100*$AD$9,0),"",G195),"")</f>
        <v/>
      </c>
      <c r="K195" s="9" t="str">
        <f t="shared" ref="K195:K258" si="42">IF(J195&lt;&gt;"",IF(_xlfn.RANK.EQ(J195,$J$2:$J$326,0)&lt;=ROUND(COUNTIFS($G$2:$G$326,"&gt;=30",$F$2:$F$326,"&gt;=40")/100*$AC$9,0),"",G195),"")</f>
        <v/>
      </c>
      <c r="L195" s="9" t="str">
        <f t="shared" ref="L195:L258" si="43">IF(K195&lt;&gt;"",IF(_xlfn.RANK.EQ(K195,$K$2:$K$326,0)&lt;=ROUND(COUNTIFS($G$2:$G$326,"&gt;=30",$F$2:$F$326,"&gt;=40")/100*$AB$9,0),"",G195),"")</f>
        <v/>
      </c>
      <c r="M195" s="9" t="str">
        <f t="shared" ref="M195:M258" si="44">IF(L195&lt;&gt;"",IF(_xlfn.RANK.EQ(L195,$L$2:$L$326,0)&lt;=ROUND(COUNTIFS($G$2:$G$326,"&gt;=30",$F$2:$F$326,"&gt;=40")/100*$AA$9,0),"",G195),"")</f>
        <v/>
      </c>
      <c r="N195" s="9" t="str">
        <f t="shared" ref="N195:N258" si="45">IF(M195&lt;&gt;"",IF(_xlfn.RANK.EQ(M195,$M$2:$M$326,0)&lt;=ROUND(COUNTIFS($G$2:$G$326,"&gt;=30",$F$2:$F$326,"&gt;=40")/100*$Z$9,0),"",G195),"")</f>
        <v/>
      </c>
      <c r="O195" s="9" t="str">
        <f t="shared" ref="O195:O258" si="46">IF(N195&lt;&gt;"",IF(_xlfn.RANK.EQ(N195,$N$2:$N$326,0)&lt;=ROUND(COUNTIFS($G$2:$G$326,"&gt;=30",$F$2:$F$326,"&gt;=40")/100*$Y$9,0),"",G195),"")</f>
        <v/>
      </c>
      <c r="P195" s="9" t="str">
        <f t="shared" ref="P195:P258" si="47">IF(C195&lt;&gt;"",IF(AND(F195&gt;=40,G195&gt;=30),IF(_xlfn.RANK.EQ(I195,$I$2:$I$326,0)&lt;=ROUND(COUNTIFS($G$2:$G$326,"&gt;=30",$F$2:$F$326,"&gt;=40")/100*$AD$9,0),$AD$8,IF(_xlfn.RANK.EQ(J195,$J$2:$J$326,0)&lt;=ROUND(COUNTIFS($G$2:$G$326,"&gt;=30",$F$2:$F$326,"&gt;=40")/100*$AC$9,0),$AC$8,IF(_xlfn.RANK.EQ(K195,$K$2:$K$326,0)&lt;=ROUND(COUNTIFS($G$2:$G$326,"&gt;=30",$F$2:$F$326,"&gt;=40")/100*$AB$9,0),$AB$8,IF(_xlfn.RANK.EQ(L195,$L$2:$L$326,0)&lt;=ROUND(COUNTIFS($G$2:$G$326,"&gt;=30",$F$2:$F$326,"&gt;=40")/100*$AA$9,0),$AA$8,IF(_xlfn.RANK.EQ(M195,$M$2:$M$326,0)&lt;=ROUND(COUNTIFS($G$2:$G$326,"&gt;=30",$F$2:$F$326,"&gt;=40")/100*$Z$9,0),$Z$8,IF(_xlfn.RANK.EQ(N195,$N$2:$N$326,0)&lt;=ROUND(COUNTIFS($G$2:$G$326,"&gt;=30",$F$2:$F$326,"&gt;=40")/100*$Y$9,0),$Y$8,$X$8)))))),IF(G195&gt;=$W$9,$W$8,$V$8)),"")</f>
        <v>FD</v>
      </c>
      <c r="Q195" s="9" t="e">
        <f t="array" aca="1" ref="Q195" ca="1">IF(D195&lt;&gt;"",IF(D195&lt;&gt;"GR",IF(AND(D195&gt;=40,H195&gt;=30),_xlfn.IFS(H195&gt;=$AD$11,"AA",H195&gt;=$AC$11,"BA",H195&gt;=$AB$11,"BB",H195&gt;=$AA$11,"CB",H195&gt;=$Z$11,"CC",H195&gt;=$Y$11,"DC",H195&gt;=50,"DD"),IF(H195&gt;=$W$9,"FD","FF")),P195),"")</f>
        <v>#NAME?</v>
      </c>
      <c r="R195" s="9">
        <f t="shared" si="37"/>
        <v>0</v>
      </c>
    </row>
    <row r="196" spans="1:18" x14ac:dyDescent="0.25">
      <c r="A196" s="3">
        <v>195</v>
      </c>
      <c r="B196" s="3">
        <v>15</v>
      </c>
      <c r="C196" s="3">
        <v>50</v>
      </c>
      <c r="D196" s="3" t="s">
        <v>34</v>
      </c>
      <c r="E196" s="16">
        <f t="shared" si="36"/>
        <v>15</v>
      </c>
      <c r="F196" s="16">
        <f t="shared" si="36"/>
        <v>50</v>
      </c>
      <c r="G196" s="9">
        <f t="shared" si="38"/>
        <v>36</v>
      </c>
      <c r="H196" s="9">
        <f t="shared" si="39"/>
        <v>36</v>
      </c>
      <c r="I196" s="9">
        <f t="shared" si="40"/>
        <v>36</v>
      </c>
      <c r="J196" s="9">
        <f t="shared" si="41"/>
        <v>36</v>
      </c>
      <c r="K196" s="9">
        <f t="shared" si="42"/>
        <v>36</v>
      </c>
      <c r="L196" s="9">
        <f t="shared" si="43"/>
        <v>36</v>
      </c>
      <c r="M196" s="9">
        <f t="shared" si="44"/>
        <v>36</v>
      </c>
      <c r="N196" s="9">
        <f t="shared" si="45"/>
        <v>36</v>
      </c>
      <c r="O196" s="9" t="str">
        <f t="shared" si="46"/>
        <v/>
      </c>
      <c r="P196" s="9" t="str">
        <f t="shared" si="47"/>
        <v>DC</v>
      </c>
      <c r="Q196" s="9" t="str">
        <f t="array" ref="Q196">IF(D196&lt;&gt;"",IF(D196&lt;&gt;"GR",IF(AND(D196&gt;=40,H196&gt;=30),_xlfn.IFS(H196&gt;=$AD$11,"AA",H196&gt;=$AC$11,"BA",H196&gt;=$AB$11,"BB",H196&gt;=$AA$11,"CB",H196&gt;=$Z$11,"CC",H196&gt;=$Y$11,"DC",H196&gt;=50,"DD"),IF(H196&gt;=$W$9,"FD","FF")),P196),"")</f>
        <v>DC</v>
      </c>
      <c r="R196" s="9">
        <f t="shared" si="37"/>
        <v>0</v>
      </c>
    </row>
    <row r="197" spans="1:18" x14ac:dyDescent="0.25">
      <c r="A197" s="3">
        <v>196</v>
      </c>
      <c r="B197" s="3">
        <v>22</v>
      </c>
      <c r="C197" s="3">
        <v>45</v>
      </c>
      <c r="D197" s="3" t="s">
        <v>34</v>
      </c>
      <c r="E197" s="16">
        <f t="shared" si="36"/>
        <v>22</v>
      </c>
      <c r="F197" s="16">
        <f t="shared" si="36"/>
        <v>45</v>
      </c>
      <c r="G197" s="9">
        <f t="shared" si="38"/>
        <v>35.799999999999997</v>
      </c>
      <c r="H197" s="9">
        <f t="shared" si="39"/>
        <v>35.799999999999997</v>
      </c>
      <c r="I197" s="9">
        <f t="shared" si="40"/>
        <v>35.799999999999997</v>
      </c>
      <c r="J197" s="9">
        <f t="shared" si="41"/>
        <v>35.799999999999997</v>
      </c>
      <c r="K197" s="9">
        <f t="shared" si="42"/>
        <v>35.799999999999997</v>
      </c>
      <c r="L197" s="9">
        <f t="shared" si="43"/>
        <v>35.799999999999997</v>
      </c>
      <c r="M197" s="9">
        <f t="shared" si="44"/>
        <v>35.799999999999997</v>
      </c>
      <c r="N197" s="9">
        <f t="shared" si="45"/>
        <v>35.799999999999997</v>
      </c>
      <c r="O197" s="9" t="str">
        <f t="shared" si="46"/>
        <v/>
      </c>
      <c r="P197" s="9" t="str">
        <f t="shared" si="47"/>
        <v>DC</v>
      </c>
      <c r="Q197" s="9" t="str">
        <f t="array" ref="Q197">IF(D197&lt;&gt;"",IF(D197&lt;&gt;"GR",IF(AND(D197&gt;=40,H197&gt;=30),_xlfn.IFS(H197&gt;=$AD$11,"AA",H197&gt;=$AC$11,"BA",H197&gt;=$AB$11,"BB",H197&gt;=$AA$11,"CB",H197&gt;=$Z$11,"CC",H197&gt;=$Y$11,"DC",H197&gt;=50,"DD"),IF(H197&gt;=$W$9,"FD","FF")),P197),"")</f>
        <v>DC</v>
      </c>
      <c r="R197" s="9">
        <f t="shared" si="37"/>
        <v>0</v>
      </c>
    </row>
    <row r="198" spans="1:18" x14ac:dyDescent="0.25">
      <c r="A198" s="3">
        <v>197</v>
      </c>
      <c r="B198" s="3">
        <v>16</v>
      </c>
      <c r="C198" s="3">
        <v>49</v>
      </c>
      <c r="D198" s="3" t="s">
        <v>34</v>
      </c>
      <c r="E198" s="16">
        <f t="shared" si="36"/>
        <v>16</v>
      </c>
      <c r="F198" s="16">
        <f t="shared" si="36"/>
        <v>49</v>
      </c>
      <c r="G198" s="9">
        <f t="shared" si="38"/>
        <v>35.799999999999997</v>
      </c>
      <c r="H198" s="9">
        <f t="shared" si="39"/>
        <v>35.799999999999997</v>
      </c>
      <c r="I198" s="9">
        <f t="shared" si="40"/>
        <v>35.799999999999997</v>
      </c>
      <c r="J198" s="9">
        <f t="shared" si="41"/>
        <v>35.799999999999997</v>
      </c>
      <c r="K198" s="9">
        <f t="shared" si="42"/>
        <v>35.799999999999997</v>
      </c>
      <c r="L198" s="9">
        <f t="shared" si="43"/>
        <v>35.799999999999997</v>
      </c>
      <c r="M198" s="9">
        <f t="shared" si="44"/>
        <v>35.799999999999997</v>
      </c>
      <c r="N198" s="9">
        <f t="shared" si="45"/>
        <v>35.799999999999997</v>
      </c>
      <c r="O198" s="9" t="str">
        <f t="shared" si="46"/>
        <v/>
      </c>
      <c r="P198" s="9" t="str">
        <f t="shared" si="47"/>
        <v>DC</v>
      </c>
      <c r="Q198" s="9" t="str">
        <f t="array" ref="Q198">IF(D198&lt;&gt;"",IF(D198&lt;&gt;"GR",IF(AND(D198&gt;=40,H198&gt;=30),_xlfn.IFS(H198&gt;=$AD$11,"AA",H198&gt;=$AC$11,"BA",H198&gt;=$AB$11,"BB",H198&gt;=$AA$11,"CB",H198&gt;=$Z$11,"CC",H198&gt;=$Y$11,"DC",H198&gt;=50,"DD"),IF(H198&gt;=$W$9,"FD","FF")),P198),"")</f>
        <v>DC</v>
      </c>
      <c r="R198" s="9">
        <f t="shared" si="37"/>
        <v>0</v>
      </c>
    </row>
    <row r="199" spans="1:18" x14ac:dyDescent="0.25">
      <c r="A199" s="3">
        <v>198</v>
      </c>
      <c r="B199" s="3">
        <v>20</v>
      </c>
      <c r="C199" s="3">
        <v>46</v>
      </c>
      <c r="D199" s="3" t="s">
        <v>34</v>
      </c>
      <c r="E199" s="16">
        <f t="shared" si="36"/>
        <v>20</v>
      </c>
      <c r="F199" s="16">
        <f t="shared" si="36"/>
        <v>46</v>
      </c>
      <c r="G199" s="9">
        <f t="shared" si="38"/>
        <v>35.599999999999994</v>
      </c>
      <c r="H199" s="9">
        <f t="shared" si="39"/>
        <v>35.599999999999994</v>
      </c>
      <c r="I199" s="9">
        <f t="shared" si="40"/>
        <v>35.599999999999994</v>
      </c>
      <c r="J199" s="9">
        <f t="shared" si="41"/>
        <v>35.599999999999994</v>
      </c>
      <c r="K199" s="9">
        <f t="shared" si="42"/>
        <v>35.599999999999994</v>
      </c>
      <c r="L199" s="9">
        <f t="shared" si="43"/>
        <v>35.599999999999994</v>
      </c>
      <c r="M199" s="9">
        <f t="shared" si="44"/>
        <v>35.599999999999994</v>
      </c>
      <c r="N199" s="9">
        <f t="shared" si="45"/>
        <v>35.599999999999994</v>
      </c>
      <c r="O199" s="9" t="str">
        <f t="shared" si="46"/>
        <v/>
      </c>
      <c r="P199" s="9" t="str">
        <f t="shared" si="47"/>
        <v>DC</v>
      </c>
      <c r="Q199" s="9" t="str">
        <f t="array" ref="Q199">IF(D199&lt;&gt;"",IF(D199&lt;&gt;"GR",IF(AND(D199&gt;=40,H199&gt;=30),_xlfn.IFS(H199&gt;=$AD$11,"AA",H199&gt;=$AC$11,"BA",H199&gt;=$AB$11,"BB",H199&gt;=$AA$11,"CB",H199&gt;=$Z$11,"CC",H199&gt;=$Y$11,"DC",H199&gt;=50,"DD"),IF(H199&gt;=$W$9,"FD","FF")),P199),"")</f>
        <v>DC</v>
      </c>
      <c r="R199" s="9">
        <f t="shared" si="37"/>
        <v>0</v>
      </c>
    </row>
    <row r="200" spans="1:18" x14ac:dyDescent="0.25">
      <c r="A200" s="3">
        <v>199</v>
      </c>
      <c r="B200" s="3">
        <v>21</v>
      </c>
      <c r="C200" s="3">
        <v>45</v>
      </c>
      <c r="D200" s="3" t="s">
        <v>34</v>
      </c>
      <c r="E200" s="16">
        <f t="shared" si="36"/>
        <v>21</v>
      </c>
      <c r="F200" s="16">
        <f t="shared" si="36"/>
        <v>45</v>
      </c>
      <c r="G200" s="9">
        <f t="shared" si="38"/>
        <v>35.4</v>
      </c>
      <c r="H200" s="9">
        <f t="shared" si="39"/>
        <v>35.4</v>
      </c>
      <c r="I200" s="9">
        <f t="shared" si="40"/>
        <v>35.4</v>
      </c>
      <c r="J200" s="9">
        <f t="shared" si="41"/>
        <v>35.4</v>
      </c>
      <c r="K200" s="9">
        <f t="shared" si="42"/>
        <v>35.4</v>
      </c>
      <c r="L200" s="9">
        <f t="shared" si="43"/>
        <v>35.4</v>
      </c>
      <c r="M200" s="9">
        <f t="shared" si="44"/>
        <v>35.4</v>
      </c>
      <c r="N200" s="9">
        <f t="shared" si="45"/>
        <v>35.4</v>
      </c>
      <c r="O200" s="9" t="str">
        <f t="shared" si="46"/>
        <v/>
      </c>
      <c r="P200" s="9" t="str">
        <f t="shared" si="47"/>
        <v>DC</v>
      </c>
      <c r="Q200" s="9" t="str">
        <f t="array" ref="Q200">IF(D200&lt;&gt;"",IF(D200&lt;&gt;"GR",IF(AND(D200&gt;=40,H200&gt;=30),_xlfn.IFS(H200&gt;=$AD$11,"AA",H200&gt;=$AC$11,"BA",H200&gt;=$AB$11,"BB",H200&gt;=$AA$11,"CB",H200&gt;=$Z$11,"CC",H200&gt;=$Y$11,"DC",H200&gt;=50,"DD"),IF(H200&gt;=$W$9,"FD","FF")),P200),"")</f>
        <v>DC</v>
      </c>
      <c r="R200" s="9">
        <f t="shared" si="37"/>
        <v>0</v>
      </c>
    </row>
    <row r="201" spans="1:18" x14ac:dyDescent="0.25">
      <c r="A201" s="3">
        <v>200</v>
      </c>
      <c r="B201" s="3">
        <v>22</v>
      </c>
      <c r="C201" s="3">
        <v>44</v>
      </c>
      <c r="D201" s="3" t="s">
        <v>34</v>
      </c>
      <c r="E201" s="16">
        <f t="shared" si="36"/>
        <v>22</v>
      </c>
      <c r="F201" s="16">
        <f t="shared" si="36"/>
        <v>44</v>
      </c>
      <c r="G201" s="9">
        <f t="shared" si="38"/>
        <v>35.200000000000003</v>
      </c>
      <c r="H201" s="9">
        <f t="shared" si="39"/>
        <v>35.200000000000003</v>
      </c>
      <c r="I201" s="9">
        <f t="shared" si="40"/>
        <v>35.200000000000003</v>
      </c>
      <c r="J201" s="9">
        <f t="shared" si="41"/>
        <v>35.200000000000003</v>
      </c>
      <c r="K201" s="9">
        <f t="shared" si="42"/>
        <v>35.200000000000003</v>
      </c>
      <c r="L201" s="9">
        <f t="shared" si="43"/>
        <v>35.200000000000003</v>
      </c>
      <c r="M201" s="9">
        <f t="shared" si="44"/>
        <v>35.200000000000003</v>
      </c>
      <c r="N201" s="9">
        <f t="shared" si="45"/>
        <v>35.200000000000003</v>
      </c>
      <c r="O201" s="9">
        <f t="shared" si="46"/>
        <v>35.200000000000003</v>
      </c>
      <c r="P201" s="9" t="str">
        <f t="shared" si="47"/>
        <v>DD</v>
      </c>
      <c r="Q201" s="9" t="str">
        <f t="array" ref="Q201">IF(D201&lt;&gt;"",IF(D201&lt;&gt;"GR",IF(AND(D201&gt;=40,H201&gt;=30),_xlfn.IFS(H201&gt;=$AD$11,"AA",H201&gt;=$AC$11,"BA",H201&gt;=$AB$11,"BB",H201&gt;=$AA$11,"CB",H201&gt;=$Z$11,"CC",H201&gt;=$Y$11,"DC",H201&gt;=50,"DD"),IF(H201&gt;=$W$9,"FD","FF")),P201),"")</f>
        <v>DD</v>
      </c>
      <c r="R201" s="9">
        <f t="shared" si="37"/>
        <v>0</v>
      </c>
    </row>
    <row r="202" spans="1:18" x14ac:dyDescent="0.25">
      <c r="A202" s="3">
        <v>201</v>
      </c>
      <c r="B202" s="3">
        <v>5</v>
      </c>
      <c r="C202" s="3">
        <v>54</v>
      </c>
      <c r="D202" s="3" t="s">
        <v>34</v>
      </c>
      <c r="E202" s="16">
        <f t="shared" si="36"/>
        <v>5</v>
      </c>
      <c r="F202" s="16">
        <f t="shared" si="36"/>
        <v>54</v>
      </c>
      <c r="G202" s="9">
        <f t="shared" si="38"/>
        <v>34.4</v>
      </c>
      <c r="H202" s="9">
        <f t="shared" si="39"/>
        <v>34.4</v>
      </c>
      <c r="I202" s="9">
        <f t="shared" si="40"/>
        <v>34.4</v>
      </c>
      <c r="J202" s="9">
        <f t="shared" si="41"/>
        <v>34.4</v>
      </c>
      <c r="K202" s="9">
        <f t="shared" si="42"/>
        <v>34.4</v>
      </c>
      <c r="L202" s="9">
        <f t="shared" si="43"/>
        <v>34.4</v>
      </c>
      <c r="M202" s="9">
        <f t="shared" si="44"/>
        <v>34.4</v>
      </c>
      <c r="N202" s="9">
        <f t="shared" si="45"/>
        <v>34.4</v>
      </c>
      <c r="O202" s="9">
        <f t="shared" si="46"/>
        <v>34.4</v>
      </c>
      <c r="P202" s="9" t="str">
        <f t="shared" si="47"/>
        <v>DD</v>
      </c>
      <c r="Q202" s="9" t="str">
        <f t="array" ref="Q202">IF(D202&lt;&gt;"",IF(D202&lt;&gt;"GR",IF(AND(D202&gt;=40,H202&gt;=30),_xlfn.IFS(H202&gt;=$AD$11,"AA",H202&gt;=$AC$11,"BA",H202&gt;=$AB$11,"BB",H202&gt;=$AA$11,"CB",H202&gt;=$Z$11,"CC",H202&gt;=$Y$11,"DC",H202&gt;=50,"DD"),IF(H202&gt;=$W$9,"FD","FF")),P202),"")</f>
        <v>DD</v>
      </c>
      <c r="R202" s="9">
        <f t="shared" si="37"/>
        <v>0</v>
      </c>
    </row>
    <row r="203" spans="1:18" x14ac:dyDescent="0.25">
      <c r="A203" s="3">
        <v>202</v>
      </c>
      <c r="B203" s="3">
        <v>23</v>
      </c>
      <c r="C203" s="3">
        <v>42</v>
      </c>
      <c r="D203" s="3" t="s">
        <v>34</v>
      </c>
      <c r="E203" s="16">
        <f t="shared" si="36"/>
        <v>23</v>
      </c>
      <c r="F203" s="16">
        <f t="shared" si="36"/>
        <v>42</v>
      </c>
      <c r="G203" s="9">
        <f t="shared" si="38"/>
        <v>34.4</v>
      </c>
      <c r="H203" s="9">
        <f t="shared" si="39"/>
        <v>34.4</v>
      </c>
      <c r="I203" s="9">
        <f t="shared" si="40"/>
        <v>34.4</v>
      </c>
      <c r="J203" s="9">
        <f t="shared" si="41"/>
        <v>34.4</v>
      </c>
      <c r="K203" s="9">
        <f t="shared" si="42"/>
        <v>34.4</v>
      </c>
      <c r="L203" s="9">
        <f t="shared" si="43"/>
        <v>34.4</v>
      </c>
      <c r="M203" s="9">
        <f t="shared" si="44"/>
        <v>34.4</v>
      </c>
      <c r="N203" s="9">
        <f t="shared" si="45"/>
        <v>34.4</v>
      </c>
      <c r="O203" s="9">
        <f t="shared" si="46"/>
        <v>34.4</v>
      </c>
      <c r="P203" s="9" t="str">
        <f t="shared" si="47"/>
        <v>DD</v>
      </c>
      <c r="Q203" s="9" t="str">
        <f t="array" ref="Q203">IF(D203&lt;&gt;"",IF(D203&lt;&gt;"GR",IF(AND(D203&gt;=40,H203&gt;=30),_xlfn.IFS(H203&gt;=$AD$11,"AA",H203&gt;=$AC$11,"BA",H203&gt;=$AB$11,"BB",H203&gt;=$AA$11,"CB",H203&gt;=$Z$11,"CC",H203&gt;=$Y$11,"DC",H203&gt;=50,"DD"),IF(H203&gt;=$W$9,"FD","FF")),P203),"")</f>
        <v>DD</v>
      </c>
      <c r="R203" s="9">
        <f t="shared" si="37"/>
        <v>0</v>
      </c>
    </row>
    <row r="204" spans="1:18" x14ac:dyDescent="0.25">
      <c r="A204" s="3">
        <v>203</v>
      </c>
      <c r="B204" s="3">
        <v>17</v>
      </c>
      <c r="C204" s="3">
        <v>33</v>
      </c>
      <c r="D204" s="3">
        <v>46</v>
      </c>
      <c r="E204" s="16">
        <f t="shared" si="36"/>
        <v>17</v>
      </c>
      <c r="F204" s="16">
        <f t="shared" si="36"/>
        <v>33</v>
      </c>
      <c r="G204" s="9">
        <f t="shared" si="38"/>
        <v>26.6</v>
      </c>
      <c r="H204" s="9">
        <f t="shared" si="39"/>
        <v>34.4</v>
      </c>
      <c r="I204" s="9" t="str">
        <f t="shared" si="40"/>
        <v/>
      </c>
      <c r="J204" s="9" t="str">
        <f t="shared" si="41"/>
        <v/>
      </c>
      <c r="K204" s="9" t="str">
        <f t="shared" si="42"/>
        <v/>
      </c>
      <c r="L204" s="9" t="str">
        <f t="shared" si="43"/>
        <v/>
      </c>
      <c r="M204" s="9" t="str">
        <f t="shared" si="44"/>
        <v/>
      </c>
      <c r="N204" s="9" t="str">
        <f t="shared" si="45"/>
        <v/>
      </c>
      <c r="O204" s="9" t="str">
        <f t="shared" si="46"/>
        <v/>
      </c>
      <c r="P204" s="9" t="str">
        <f t="shared" si="47"/>
        <v>FD</v>
      </c>
      <c r="Q204" s="9" t="e">
        <f t="array" aca="1" ref="Q204" ca="1">IF(D204&lt;&gt;"",IF(D204&lt;&gt;"GR",IF(AND(D204&gt;=40,H204&gt;=30),_xlfn.IFS(H204&gt;=$AD$11,"AA",H204&gt;=$AC$11,"BA",H204&gt;=$AB$11,"BB",H204&gt;=$AA$11,"CB",H204&gt;=$Z$11,"CC",H204&gt;=$Y$11,"DC",H204&gt;=50,"DD"),IF(H204&gt;=$W$9,"FD","FF")),P204),"")</f>
        <v>#NAME?</v>
      </c>
      <c r="R204" s="9">
        <f t="shared" si="37"/>
        <v>0</v>
      </c>
    </row>
    <row r="205" spans="1:18" x14ac:dyDescent="0.25">
      <c r="A205" s="3">
        <v>204</v>
      </c>
      <c r="B205" s="3">
        <v>18</v>
      </c>
      <c r="C205" s="3">
        <v>26</v>
      </c>
      <c r="D205" s="3">
        <v>45</v>
      </c>
      <c r="E205" s="16">
        <f t="shared" si="36"/>
        <v>18</v>
      </c>
      <c r="F205" s="16">
        <f t="shared" si="36"/>
        <v>26</v>
      </c>
      <c r="G205" s="9">
        <f t="shared" si="38"/>
        <v>22.8</v>
      </c>
      <c r="H205" s="9">
        <f t="shared" si="39"/>
        <v>34.200000000000003</v>
      </c>
      <c r="I205" s="9" t="str">
        <f t="shared" si="40"/>
        <v/>
      </c>
      <c r="J205" s="9" t="str">
        <f t="shared" si="41"/>
        <v/>
      </c>
      <c r="K205" s="9" t="str">
        <f t="shared" si="42"/>
        <v/>
      </c>
      <c r="L205" s="9" t="str">
        <f t="shared" si="43"/>
        <v/>
      </c>
      <c r="M205" s="9" t="str">
        <f t="shared" si="44"/>
        <v/>
      </c>
      <c r="N205" s="9" t="str">
        <f t="shared" si="45"/>
        <v/>
      </c>
      <c r="O205" s="9" t="str">
        <f t="shared" si="46"/>
        <v/>
      </c>
      <c r="P205" s="9" t="str">
        <f t="shared" si="47"/>
        <v>FD</v>
      </c>
      <c r="Q205" s="9" t="e">
        <f t="array" aca="1" ref="Q205" ca="1">IF(D205&lt;&gt;"",IF(D205&lt;&gt;"GR",IF(AND(D205&gt;=40,H205&gt;=30),_xlfn.IFS(H205&gt;=$AD$11,"AA",H205&gt;=$AC$11,"BA",H205&gt;=$AB$11,"BB",H205&gt;=$AA$11,"CB",H205&gt;=$Z$11,"CC",H205&gt;=$Y$11,"DC",H205&gt;=50,"DD"),IF(H205&gt;=$W$9,"FD","FF")),P205),"")</f>
        <v>#NAME?</v>
      </c>
      <c r="R205" s="9">
        <f t="shared" si="37"/>
        <v>0</v>
      </c>
    </row>
    <row r="206" spans="1:18" x14ac:dyDescent="0.25">
      <c r="A206" s="3">
        <v>205</v>
      </c>
      <c r="B206" s="3">
        <v>18</v>
      </c>
      <c r="C206" s="3">
        <v>45</v>
      </c>
      <c r="D206" s="3" t="s">
        <v>34</v>
      </c>
      <c r="E206" s="16">
        <f t="shared" si="36"/>
        <v>18</v>
      </c>
      <c r="F206" s="16">
        <f t="shared" si="36"/>
        <v>45</v>
      </c>
      <c r="G206" s="9">
        <f t="shared" si="38"/>
        <v>34.200000000000003</v>
      </c>
      <c r="H206" s="9">
        <f t="shared" si="39"/>
        <v>34.200000000000003</v>
      </c>
      <c r="I206" s="9">
        <f t="shared" si="40"/>
        <v>34.200000000000003</v>
      </c>
      <c r="J206" s="9">
        <f t="shared" si="41"/>
        <v>34.200000000000003</v>
      </c>
      <c r="K206" s="9">
        <f t="shared" si="42"/>
        <v>34.200000000000003</v>
      </c>
      <c r="L206" s="9">
        <f t="shared" si="43"/>
        <v>34.200000000000003</v>
      </c>
      <c r="M206" s="9">
        <f t="shared" si="44"/>
        <v>34.200000000000003</v>
      </c>
      <c r="N206" s="9">
        <f t="shared" si="45"/>
        <v>34.200000000000003</v>
      </c>
      <c r="O206" s="9">
        <f t="shared" si="46"/>
        <v>34.200000000000003</v>
      </c>
      <c r="P206" s="9" t="str">
        <f t="shared" si="47"/>
        <v>DD</v>
      </c>
      <c r="Q206" s="9" t="str">
        <f t="array" ref="Q206">IF(D206&lt;&gt;"",IF(D206&lt;&gt;"GR",IF(AND(D206&gt;=40,H206&gt;=30),_xlfn.IFS(H206&gt;=$AD$11,"AA",H206&gt;=$AC$11,"BA",H206&gt;=$AB$11,"BB",H206&gt;=$AA$11,"CB",H206&gt;=$Z$11,"CC",H206&gt;=$Y$11,"DC",H206&gt;=50,"DD"),IF(H206&gt;=$W$9,"FD","FF")),P206),"")</f>
        <v>DD</v>
      </c>
      <c r="R206" s="9">
        <f t="shared" si="37"/>
        <v>0</v>
      </c>
    </row>
    <row r="207" spans="1:18" x14ac:dyDescent="0.25">
      <c r="A207" s="3">
        <v>206</v>
      </c>
      <c r="B207" s="3">
        <v>17</v>
      </c>
      <c r="C207" s="3">
        <v>45</v>
      </c>
      <c r="D207" s="3" t="s">
        <v>34</v>
      </c>
      <c r="E207" s="16">
        <f t="shared" si="36"/>
        <v>17</v>
      </c>
      <c r="F207" s="16">
        <f t="shared" si="36"/>
        <v>45</v>
      </c>
      <c r="G207" s="9">
        <f t="shared" si="38"/>
        <v>33.799999999999997</v>
      </c>
      <c r="H207" s="9">
        <f t="shared" si="39"/>
        <v>33.799999999999997</v>
      </c>
      <c r="I207" s="9">
        <f t="shared" si="40"/>
        <v>33.799999999999997</v>
      </c>
      <c r="J207" s="9">
        <f t="shared" si="41"/>
        <v>33.799999999999997</v>
      </c>
      <c r="K207" s="9">
        <f t="shared" si="42"/>
        <v>33.799999999999997</v>
      </c>
      <c r="L207" s="9">
        <f t="shared" si="43"/>
        <v>33.799999999999997</v>
      </c>
      <c r="M207" s="9">
        <f t="shared" si="44"/>
        <v>33.799999999999997</v>
      </c>
      <c r="N207" s="9">
        <f t="shared" si="45"/>
        <v>33.799999999999997</v>
      </c>
      <c r="O207" s="9">
        <f t="shared" si="46"/>
        <v>33.799999999999997</v>
      </c>
      <c r="P207" s="9" t="str">
        <f t="shared" si="47"/>
        <v>DD</v>
      </c>
      <c r="Q207" s="9" t="str">
        <f t="array" ref="Q207">IF(D207&lt;&gt;"",IF(D207&lt;&gt;"GR",IF(AND(D207&gt;=40,H207&gt;=30),_xlfn.IFS(H207&gt;=$AD$11,"AA",H207&gt;=$AC$11,"BA",H207&gt;=$AB$11,"BB",H207&gt;=$AA$11,"CB",H207&gt;=$Z$11,"CC",H207&gt;=$Y$11,"DC",H207&gt;=50,"DD"),IF(H207&gt;=$W$9,"FD","FF")),P207),"")</f>
        <v>DD</v>
      </c>
      <c r="R207" s="9">
        <f t="shared" si="37"/>
        <v>0</v>
      </c>
    </row>
    <row r="208" spans="1:18" x14ac:dyDescent="0.25">
      <c r="A208" s="3">
        <v>207</v>
      </c>
      <c r="B208" s="3">
        <v>23</v>
      </c>
      <c r="C208" s="3">
        <v>40</v>
      </c>
      <c r="D208" s="3" t="s">
        <v>34</v>
      </c>
      <c r="E208" s="16">
        <f t="shared" si="36"/>
        <v>23</v>
      </c>
      <c r="F208" s="16">
        <f t="shared" si="36"/>
        <v>40</v>
      </c>
      <c r="G208" s="9">
        <f t="shared" si="38"/>
        <v>33.200000000000003</v>
      </c>
      <c r="H208" s="9">
        <f t="shared" si="39"/>
        <v>33.200000000000003</v>
      </c>
      <c r="I208" s="9">
        <f t="shared" si="40"/>
        <v>33.200000000000003</v>
      </c>
      <c r="J208" s="9">
        <f t="shared" si="41"/>
        <v>33.200000000000003</v>
      </c>
      <c r="K208" s="9">
        <f t="shared" si="42"/>
        <v>33.200000000000003</v>
      </c>
      <c r="L208" s="9">
        <f t="shared" si="43"/>
        <v>33.200000000000003</v>
      </c>
      <c r="M208" s="9">
        <f t="shared" si="44"/>
        <v>33.200000000000003</v>
      </c>
      <c r="N208" s="9">
        <f t="shared" si="45"/>
        <v>33.200000000000003</v>
      </c>
      <c r="O208" s="9">
        <f t="shared" si="46"/>
        <v>33.200000000000003</v>
      </c>
      <c r="P208" s="9" t="str">
        <f t="shared" si="47"/>
        <v>DD</v>
      </c>
      <c r="Q208" s="9" t="str">
        <f t="array" ref="Q208">IF(D208&lt;&gt;"",IF(D208&lt;&gt;"GR",IF(AND(D208&gt;=40,H208&gt;=30),_xlfn.IFS(H208&gt;=$AD$11,"AA",H208&gt;=$AC$11,"BA",H208&gt;=$AB$11,"BB",H208&gt;=$AA$11,"CB",H208&gt;=$Z$11,"CC",H208&gt;=$Y$11,"DC",H208&gt;=50,"DD"),IF(H208&gt;=$W$9,"FD","FF")),P208),"")</f>
        <v>DD</v>
      </c>
      <c r="R208" s="9">
        <f t="shared" si="37"/>
        <v>0</v>
      </c>
    </row>
    <row r="209" spans="1:18" x14ac:dyDescent="0.25">
      <c r="A209" s="3">
        <v>208</v>
      </c>
      <c r="B209" s="3">
        <v>8</v>
      </c>
      <c r="C209" s="3">
        <v>22</v>
      </c>
      <c r="D209" s="3">
        <v>50</v>
      </c>
      <c r="E209" s="16">
        <f t="shared" si="36"/>
        <v>8</v>
      </c>
      <c r="F209" s="16">
        <f t="shared" si="36"/>
        <v>22</v>
      </c>
      <c r="G209" s="9">
        <f t="shared" si="38"/>
        <v>16.399999999999999</v>
      </c>
      <c r="H209" s="9">
        <f t="shared" si="39"/>
        <v>33.200000000000003</v>
      </c>
      <c r="I209" s="9" t="str">
        <f t="shared" si="40"/>
        <v/>
      </c>
      <c r="J209" s="9" t="str">
        <f t="shared" si="41"/>
        <v/>
      </c>
      <c r="K209" s="9" t="str">
        <f t="shared" si="42"/>
        <v/>
      </c>
      <c r="L209" s="9" t="str">
        <f t="shared" si="43"/>
        <v/>
      </c>
      <c r="M209" s="9" t="str">
        <f t="shared" si="44"/>
        <v/>
      </c>
      <c r="N209" s="9" t="str">
        <f t="shared" si="45"/>
        <v/>
      </c>
      <c r="O209" s="9" t="str">
        <f t="shared" si="46"/>
        <v/>
      </c>
      <c r="P209" s="9" t="str">
        <f t="shared" si="47"/>
        <v>FF</v>
      </c>
      <c r="Q209" s="9" t="e">
        <f t="array" aca="1" ref="Q209" ca="1">IF(D209&lt;&gt;"",IF(D209&lt;&gt;"GR",IF(AND(D209&gt;=40,H209&gt;=30),_xlfn.IFS(H209&gt;=$AD$11,"AA",H209&gt;=$AC$11,"BA",H209&gt;=$AB$11,"BB",H209&gt;=$AA$11,"CB",H209&gt;=$Z$11,"CC",H209&gt;=$Y$11,"DC",H209&gt;=50,"DD"),IF(H209&gt;=$W$9,"FD","FF")),P209),"")</f>
        <v>#NAME?</v>
      </c>
      <c r="R209" s="9">
        <f t="shared" si="37"/>
        <v>0</v>
      </c>
    </row>
    <row r="210" spans="1:18" x14ac:dyDescent="0.25">
      <c r="A210" s="3">
        <v>209</v>
      </c>
      <c r="B210" s="3">
        <v>8</v>
      </c>
      <c r="C210" s="3">
        <v>24</v>
      </c>
      <c r="D210" s="3">
        <v>50</v>
      </c>
      <c r="E210" s="16">
        <f t="shared" si="36"/>
        <v>8</v>
      </c>
      <c r="F210" s="16">
        <f t="shared" si="36"/>
        <v>24</v>
      </c>
      <c r="G210" s="9">
        <f t="shared" si="38"/>
        <v>17.599999999999998</v>
      </c>
      <c r="H210" s="9">
        <f t="shared" si="39"/>
        <v>33.200000000000003</v>
      </c>
      <c r="I210" s="9" t="str">
        <f t="shared" si="40"/>
        <v/>
      </c>
      <c r="J210" s="9" t="str">
        <f t="shared" si="41"/>
        <v/>
      </c>
      <c r="K210" s="9" t="str">
        <f t="shared" si="42"/>
        <v/>
      </c>
      <c r="L210" s="9" t="str">
        <f t="shared" si="43"/>
        <v/>
      </c>
      <c r="M210" s="9" t="str">
        <f t="shared" si="44"/>
        <v/>
      </c>
      <c r="N210" s="9" t="str">
        <f t="shared" si="45"/>
        <v/>
      </c>
      <c r="O210" s="9" t="str">
        <f t="shared" si="46"/>
        <v/>
      </c>
      <c r="P210" s="9" t="str">
        <f t="shared" si="47"/>
        <v>FF</v>
      </c>
      <c r="Q210" s="9" t="e">
        <f t="array" aca="1" ref="Q210" ca="1">IF(D210&lt;&gt;"",IF(D210&lt;&gt;"GR",IF(AND(D210&gt;=40,H210&gt;=30),_xlfn.IFS(H210&gt;=$AD$11,"AA",H210&gt;=$AC$11,"BA",H210&gt;=$AB$11,"BB",H210&gt;=$AA$11,"CB",H210&gt;=$Z$11,"CC",H210&gt;=$Y$11,"DC",H210&gt;=50,"DD"),IF(H210&gt;=$W$9,"FD","FF")),P210),"")</f>
        <v>#NAME?</v>
      </c>
      <c r="R210" s="9">
        <f t="shared" si="37"/>
        <v>0</v>
      </c>
    </row>
    <row r="211" spans="1:18" x14ac:dyDescent="0.25">
      <c r="A211" s="3">
        <v>210</v>
      </c>
      <c r="B211" s="3">
        <v>15</v>
      </c>
      <c r="C211" s="3">
        <v>19</v>
      </c>
      <c r="D211" s="3">
        <v>45</v>
      </c>
      <c r="E211" s="16">
        <f t="shared" si="36"/>
        <v>15</v>
      </c>
      <c r="F211" s="16">
        <f t="shared" si="36"/>
        <v>19</v>
      </c>
      <c r="G211" s="9">
        <f t="shared" si="38"/>
        <v>17.399999999999999</v>
      </c>
      <c r="H211" s="9">
        <f t="shared" si="39"/>
        <v>33</v>
      </c>
      <c r="I211" s="9" t="str">
        <f t="shared" si="40"/>
        <v/>
      </c>
      <c r="J211" s="9" t="str">
        <f t="shared" si="41"/>
        <v/>
      </c>
      <c r="K211" s="9" t="str">
        <f t="shared" si="42"/>
        <v/>
      </c>
      <c r="L211" s="9" t="str">
        <f t="shared" si="43"/>
        <v/>
      </c>
      <c r="M211" s="9" t="str">
        <f t="shared" si="44"/>
        <v/>
      </c>
      <c r="N211" s="9" t="str">
        <f t="shared" si="45"/>
        <v/>
      </c>
      <c r="O211" s="9" t="str">
        <f t="shared" si="46"/>
        <v/>
      </c>
      <c r="P211" s="9" t="str">
        <f t="shared" si="47"/>
        <v>FF</v>
      </c>
      <c r="Q211" s="9" t="e">
        <f t="array" aca="1" ref="Q211" ca="1">IF(D211&lt;&gt;"",IF(D211&lt;&gt;"GR",IF(AND(D211&gt;=40,H211&gt;=30),_xlfn.IFS(H211&gt;=$AD$11,"AA",H211&gt;=$AC$11,"BA",H211&gt;=$AB$11,"BB",H211&gt;=$AA$11,"CB",H211&gt;=$Z$11,"CC",H211&gt;=$Y$11,"DC",H211&gt;=50,"DD"),IF(H211&gt;=$W$9,"FD","FF")),P211),"")</f>
        <v>#NAME?</v>
      </c>
      <c r="R211" s="9">
        <f t="shared" si="37"/>
        <v>0</v>
      </c>
    </row>
    <row r="212" spans="1:18" x14ac:dyDescent="0.25">
      <c r="A212" s="3">
        <v>211</v>
      </c>
      <c r="B212" s="3">
        <v>15</v>
      </c>
      <c r="C212" s="3">
        <v>45</v>
      </c>
      <c r="D212" s="3" t="s">
        <v>34</v>
      </c>
      <c r="E212" s="16">
        <f t="shared" si="36"/>
        <v>15</v>
      </c>
      <c r="F212" s="16">
        <f t="shared" si="36"/>
        <v>45</v>
      </c>
      <c r="G212" s="9">
        <f t="shared" si="38"/>
        <v>33</v>
      </c>
      <c r="H212" s="9">
        <f t="shared" si="39"/>
        <v>33</v>
      </c>
      <c r="I212" s="9">
        <f t="shared" si="40"/>
        <v>33</v>
      </c>
      <c r="J212" s="9">
        <f t="shared" si="41"/>
        <v>33</v>
      </c>
      <c r="K212" s="9">
        <f t="shared" si="42"/>
        <v>33</v>
      </c>
      <c r="L212" s="9">
        <f t="shared" si="43"/>
        <v>33</v>
      </c>
      <c r="M212" s="9">
        <f t="shared" si="44"/>
        <v>33</v>
      </c>
      <c r="N212" s="9">
        <f t="shared" si="45"/>
        <v>33</v>
      </c>
      <c r="O212" s="9">
        <f t="shared" si="46"/>
        <v>33</v>
      </c>
      <c r="P212" s="9" t="str">
        <f t="shared" si="47"/>
        <v>DD</v>
      </c>
      <c r="Q212" s="9" t="str">
        <f t="array" ref="Q212">IF(D212&lt;&gt;"",IF(D212&lt;&gt;"GR",IF(AND(D212&gt;=40,H212&gt;=30),_xlfn.IFS(H212&gt;=$AD$11,"AA",H212&gt;=$AC$11,"BA",H212&gt;=$AB$11,"BB",H212&gt;=$AA$11,"CB",H212&gt;=$Z$11,"CC",H212&gt;=$Y$11,"DC",H212&gt;=50,"DD"),IF(H212&gt;=$W$9,"FD","FF")),P212),"")</f>
        <v>DD</v>
      </c>
      <c r="R212" s="9">
        <f t="shared" si="37"/>
        <v>0</v>
      </c>
    </row>
    <row r="213" spans="1:18" x14ac:dyDescent="0.25">
      <c r="A213" s="3">
        <v>212</v>
      </c>
      <c r="B213" s="3">
        <v>7</v>
      </c>
      <c r="C213" s="3">
        <v>33</v>
      </c>
      <c r="D213" s="3">
        <v>50</v>
      </c>
      <c r="E213" s="16">
        <f t="shared" si="36"/>
        <v>7</v>
      </c>
      <c r="F213" s="16">
        <f t="shared" si="36"/>
        <v>33</v>
      </c>
      <c r="G213" s="9">
        <f t="shared" si="38"/>
        <v>22.6</v>
      </c>
      <c r="H213" s="9">
        <f t="shared" si="39"/>
        <v>32.799999999999997</v>
      </c>
      <c r="I213" s="9" t="str">
        <f t="shared" si="40"/>
        <v/>
      </c>
      <c r="J213" s="9" t="str">
        <f t="shared" si="41"/>
        <v/>
      </c>
      <c r="K213" s="9" t="str">
        <f t="shared" si="42"/>
        <v/>
      </c>
      <c r="L213" s="9" t="str">
        <f t="shared" si="43"/>
        <v/>
      </c>
      <c r="M213" s="9" t="str">
        <f t="shared" si="44"/>
        <v/>
      </c>
      <c r="N213" s="9" t="str">
        <f t="shared" si="45"/>
        <v/>
      </c>
      <c r="O213" s="9" t="str">
        <f t="shared" si="46"/>
        <v/>
      </c>
      <c r="P213" s="9" t="str">
        <f t="shared" si="47"/>
        <v>FD</v>
      </c>
      <c r="Q213" s="9" t="e">
        <f t="array" aca="1" ref="Q213" ca="1">IF(D213&lt;&gt;"",IF(D213&lt;&gt;"GR",IF(AND(D213&gt;=40,H213&gt;=30),_xlfn.IFS(H213&gt;=$AD$11,"AA",H213&gt;=$AC$11,"BA",H213&gt;=$AB$11,"BB",H213&gt;=$AA$11,"CB",H213&gt;=$Z$11,"CC",H213&gt;=$Y$11,"DC",H213&gt;=50,"DD"),IF(H213&gt;=$W$9,"FD","FF")),P213),"")</f>
        <v>#NAME?</v>
      </c>
      <c r="R213" s="9">
        <f t="shared" si="37"/>
        <v>0</v>
      </c>
    </row>
    <row r="214" spans="1:18" x14ac:dyDescent="0.25">
      <c r="A214" s="3">
        <v>213</v>
      </c>
      <c r="B214" s="3">
        <v>32</v>
      </c>
      <c r="C214" s="3">
        <v>29</v>
      </c>
      <c r="D214" s="3">
        <v>33</v>
      </c>
      <c r="E214" s="16">
        <f t="shared" si="36"/>
        <v>32</v>
      </c>
      <c r="F214" s="16">
        <f t="shared" si="36"/>
        <v>29</v>
      </c>
      <c r="G214" s="9">
        <f t="shared" si="38"/>
        <v>30.2</v>
      </c>
      <c r="H214" s="9">
        <f t="shared" si="39"/>
        <v>32.6</v>
      </c>
      <c r="I214" s="9" t="str">
        <f t="shared" si="40"/>
        <v/>
      </c>
      <c r="J214" s="9" t="str">
        <f t="shared" si="41"/>
        <v/>
      </c>
      <c r="K214" s="9" t="str">
        <f t="shared" si="42"/>
        <v/>
      </c>
      <c r="L214" s="9" t="str">
        <f t="shared" si="43"/>
        <v/>
      </c>
      <c r="M214" s="9" t="str">
        <f t="shared" si="44"/>
        <v/>
      </c>
      <c r="N214" s="9" t="str">
        <f t="shared" si="45"/>
        <v/>
      </c>
      <c r="O214" s="9" t="str">
        <f t="shared" si="46"/>
        <v/>
      </c>
      <c r="P214" s="9" t="str">
        <f t="shared" si="47"/>
        <v>FD</v>
      </c>
      <c r="Q214" s="9" t="str">
        <f t="array" ref="Q214">IF(D214&lt;&gt;"",IF(D214&lt;&gt;"GR",IF(AND(D214&gt;=40,H214&gt;=30),_xlfn.IFS(H214&gt;=$AD$11,"AA",H214&gt;=$AC$11,"BA",H214&gt;=$AB$11,"BB",H214&gt;=$AA$11,"CB",H214&gt;=$Z$11,"CC",H214&gt;=$Y$11,"DC",H214&gt;=50,"DD"),IF(H214&gt;=$W$9,"FD","FF")),P214),"")</f>
        <v>FD</v>
      </c>
      <c r="R214" s="9">
        <f t="shared" si="37"/>
        <v>0</v>
      </c>
    </row>
    <row r="215" spans="1:18" x14ac:dyDescent="0.25">
      <c r="A215" s="3">
        <v>214</v>
      </c>
      <c r="B215" s="3">
        <v>5</v>
      </c>
      <c r="C215" s="3">
        <v>50</v>
      </c>
      <c r="D215" s="3" t="s">
        <v>34</v>
      </c>
      <c r="E215" s="16">
        <f t="shared" si="36"/>
        <v>5</v>
      </c>
      <c r="F215" s="16">
        <f t="shared" si="36"/>
        <v>50</v>
      </c>
      <c r="G215" s="9">
        <f t="shared" si="38"/>
        <v>32</v>
      </c>
      <c r="H215" s="9">
        <f t="shared" si="39"/>
        <v>32</v>
      </c>
      <c r="I215" s="9">
        <f t="shared" si="40"/>
        <v>32</v>
      </c>
      <c r="J215" s="9">
        <f t="shared" si="41"/>
        <v>32</v>
      </c>
      <c r="K215" s="9">
        <f t="shared" si="42"/>
        <v>32</v>
      </c>
      <c r="L215" s="9">
        <f t="shared" si="43"/>
        <v>32</v>
      </c>
      <c r="M215" s="9">
        <f t="shared" si="44"/>
        <v>32</v>
      </c>
      <c r="N215" s="9">
        <f t="shared" si="45"/>
        <v>32</v>
      </c>
      <c r="O215" s="9">
        <f t="shared" si="46"/>
        <v>32</v>
      </c>
      <c r="P215" s="9" t="str">
        <f t="shared" si="47"/>
        <v>DD</v>
      </c>
      <c r="Q215" s="9" t="str">
        <f t="array" ref="Q215">IF(D215&lt;&gt;"",IF(D215&lt;&gt;"GR",IF(AND(D215&gt;=40,H215&gt;=30),_xlfn.IFS(H215&gt;=$AD$11,"AA",H215&gt;=$AC$11,"BA",H215&gt;=$AB$11,"BB",H215&gt;=$AA$11,"CB",H215&gt;=$Z$11,"CC",H215&gt;=$Y$11,"DC",H215&gt;=50,"DD"),IF(H215&gt;=$W$9,"FD","FF")),P215),"")</f>
        <v>DD</v>
      </c>
      <c r="R215" s="9">
        <f t="shared" si="37"/>
        <v>0</v>
      </c>
    </row>
    <row r="216" spans="1:18" x14ac:dyDescent="0.25">
      <c r="A216" s="3">
        <v>215</v>
      </c>
      <c r="B216" s="3">
        <v>12</v>
      </c>
      <c r="C216" s="3">
        <v>23</v>
      </c>
      <c r="D216" s="3">
        <v>45</v>
      </c>
      <c r="E216" s="16">
        <f t="shared" si="36"/>
        <v>12</v>
      </c>
      <c r="F216" s="16">
        <f t="shared" si="36"/>
        <v>23</v>
      </c>
      <c r="G216" s="9">
        <f t="shared" si="38"/>
        <v>18.600000000000001</v>
      </c>
      <c r="H216" s="9">
        <f t="shared" si="39"/>
        <v>31.8</v>
      </c>
      <c r="I216" s="9" t="str">
        <f t="shared" si="40"/>
        <v/>
      </c>
      <c r="J216" s="9" t="str">
        <f t="shared" si="41"/>
        <v/>
      </c>
      <c r="K216" s="9" t="str">
        <f t="shared" si="42"/>
        <v/>
      </c>
      <c r="L216" s="9" t="str">
        <f t="shared" si="43"/>
        <v/>
      </c>
      <c r="M216" s="9" t="str">
        <f t="shared" si="44"/>
        <v/>
      </c>
      <c r="N216" s="9" t="str">
        <f t="shared" si="45"/>
        <v/>
      </c>
      <c r="O216" s="9" t="str">
        <f t="shared" si="46"/>
        <v/>
      </c>
      <c r="P216" s="9" t="str">
        <f t="shared" si="47"/>
        <v>FF</v>
      </c>
      <c r="Q216" s="9" t="e">
        <f t="array" aca="1" ref="Q216" ca="1">IF(D216&lt;&gt;"",IF(D216&lt;&gt;"GR",IF(AND(D216&gt;=40,H216&gt;=30),_xlfn.IFS(H216&gt;=$AD$11,"AA",H216&gt;=$AC$11,"BA",H216&gt;=$AB$11,"BB",H216&gt;=$AA$11,"CB",H216&gt;=$Z$11,"CC",H216&gt;=$Y$11,"DC",H216&gt;=50,"DD"),IF(H216&gt;=$W$9,"FD","FF")),P216),"")</f>
        <v>#NAME?</v>
      </c>
      <c r="R216" s="9">
        <f t="shared" si="37"/>
        <v>0</v>
      </c>
    </row>
    <row r="217" spans="1:18" x14ac:dyDescent="0.25">
      <c r="A217" s="3">
        <v>216</v>
      </c>
      <c r="B217" s="3">
        <v>12</v>
      </c>
      <c r="C217" s="3">
        <v>45</v>
      </c>
      <c r="D217" s="3" t="s">
        <v>34</v>
      </c>
      <c r="E217" s="16">
        <f t="shared" si="36"/>
        <v>12</v>
      </c>
      <c r="F217" s="16">
        <f t="shared" si="36"/>
        <v>45</v>
      </c>
      <c r="G217" s="9">
        <f t="shared" si="38"/>
        <v>31.8</v>
      </c>
      <c r="H217" s="9">
        <f t="shared" si="39"/>
        <v>31.8</v>
      </c>
      <c r="I217" s="9">
        <f t="shared" si="40"/>
        <v>31.8</v>
      </c>
      <c r="J217" s="9">
        <f t="shared" si="41"/>
        <v>31.8</v>
      </c>
      <c r="K217" s="9">
        <f t="shared" si="42"/>
        <v>31.8</v>
      </c>
      <c r="L217" s="9">
        <f t="shared" si="43"/>
        <v>31.8</v>
      </c>
      <c r="M217" s="9">
        <f t="shared" si="44"/>
        <v>31.8</v>
      </c>
      <c r="N217" s="9">
        <f t="shared" si="45"/>
        <v>31.8</v>
      </c>
      <c r="O217" s="9">
        <f t="shared" si="46"/>
        <v>31.8</v>
      </c>
      <c r="P217" s="9" t="str">
        <f t="shared" si="47"/>
        <v>DD</v>
      </c>
      <c r="Q217" s="9" t="str">
        <f t="array" ref="Q217">IF(D217&lt;&gt;"",IF(D217&lt;&gt;"GR",IF(AND(D217&gt;=40,H217&gt;=30),_xlfn.IFS(H217&gt;=$AD$11,"AA",H217&gt;=$AC$11,"BA",H217&gt;=$AB$11,"BB",H217&gt;=$AA$11,"CB",H217&gt;=$Z$11,"CC",H217&gt;=$Y$11,"DC",H217&gt;=50,"DD"),IF(H217&gt;=$W$9,"FD","FF")),P217),"")</f>
        <v>DD</v>
      </c>
      <c r="R217" s="9">
        <f t="shared" si="37"/>
        <v>0</v>
      </c>
    </row>
    <row r="218" spans="1:18" x14ac:dyDescent="0.25">
      <c r="A218" s="3">
        <v>217</v>
      </c>
      <c r="B218" s="3">
        <v>7</v>
      </c>
      <c r="C218" s="3">
        <v>48</v>
      </c>
      <c r="D218" s="3" t="s">
        <v>34</v>
      </c>
      <c r="E218" s="16">
        <f t="shared" si="36"/>
        <v>7</v>
      </c>
      <c r="F218" s="16">
        <f t="shared" si="36"/>
        <v>48</v>
      </c>
      <c r="G218" s="9">
        <f t="shared" si="38"/>
        <v>31.599999999999998</v>
      </c>
      <c r="H218" s="9">
        <f t="shared" si="39"/>
        <v>31.599999999999998</v>
      </c>
      <c r="I218" s="9">
        <f t="shared" si="40"/>
        <v>31.599999999999998</v>
      </c>
      <c r="J218" s="9">
        <f t="shared" si="41"/>
        <v>31.599999999999998</v>
      </c>
      <c r="K218" s="9">
        <f t="shared" si="42"/>
        <v>31.599999999999998</v>
      </c>
      <c r="L218" s="9">
        <f t="shared" si="43"/>
        <v>31.599999999999998</v>
      </c>
      <c r="M218" s="9">
        <f t="shared" si="44"/>
        <v>31.599999999999998</v>
      </c>
      <c r="N218" s="9">
        <f t="shared" si="45"/>
        <v>31.599999999999998</v>
      </c>
      <c r="O218" s="9">
        <f t="shared" si="46"/>
        <v>31.599999999999998</v>
      </c>
      <c r="P218" s="9" t="str">
        <f t="shared" si="47"/>
        <v>DD</v>
      </c>
      <c r="Q218" s="9" t="str">
        <f t="array" ref="Q218">IF(D218&lt;&gt;"",IF(D218&lt;&gt;"GR",IF(AND(D218&gt;=40,H218&gt;=30),_xlfn.IFS(H218&gt;=$AD$11,"AA",H218&gt;=$AC$11,"BA",H218&gt;=$AB$11,"BB",H218&gt;=$AA$11,"CB",H218&gt;=$Z$11,"CC",H218&gt;=$Y$11,"DC",H218&gt;=50,"DD"),IF(H218&gt;=$W$9,"FD","FF")),P218),"")</f>
        <v>DD</v>
      </c>
      <c r="R218" s="9">
        <f t="shared" si="37"/>
        <v>0</v>
      </c>
    </row>
    <row r="219" spans="1:18" x14ac:dyDescent="0.25">
      <c r="A219" s="3">
        <v>218</v>
      </c>
      <c r="B219" s="3">
        <v>11</v>
      </c>
      <c r="C219" s="3">
        <v>45</v>
      </c>
      <c r="D219" s="3" t="s">
        <v>34</v>
      </c>
      <c r="E219" s="16">
        <f t="shared" si="36"/>
        <v>11</v>
      </c>
      <c r="F219" s="16">
        <f t="shared" si="36"/>
        <v>45</v>
      </c>
      <c r="G219" s="9">
        <f t="shared" si="38"/>
        <v>31.4</v>
      </c>
      <c r="H219" s="9">
        <f t="shared" si="39"/>
        <v>31.4</v>
      </c>
      <c r="I219" s="9">
        <f t="shared" si="40"/>
        <v>31.4</v>
      </c>
      <c r="J219" s="9">
        <f t="shared" si="41"/>
        <v>31.4</v>
      </c>
      <c r="K219" s="9">
        <f t="shared" si="42"/>
        <v>31.4</v>
      </c>
      <c r="L219" s="9">
        <f t="shared" si="43"/>
        <v>31.4</v>
      </c>
      <c r="M219" s="9">
        <f t="shared" si="44"/>
        <v>31.4</v>
      </c>
      <c r="N219" s="9">
        <f t="shared" si="45"/>
        <v>31.4</v>
      </c>
      <c r="O219" s="9">
        <f t="shared" si="46"/>
        <v>31.4</v>
      </c>
      <c r="P219" s="9" t="str">
        <f t="shared" si="47"/>
        <v>DD</v>
      </c>
      <c r="Q219" s="9" t="str">
        <f t="array" ref="Q219">IF(D219&lt;&gt;"",IF(D219&lt;&gt;"GR",IF(AND(D219&gt;=40,H219&gt;=30),_xlfn.IFS(H219&gt;=$AD$11,"AA",H219&gt;=$AC$11,"BA",H219&gt;=$AB$11,"BB",H219&gt;=$AA$11,"CB",H219&gt;=$Z$11,"CC",H219&gt;=$Y$11,"DC",H219&gt;=50,"DD"),IF(H219&gt;=$W$9,"FD","FF")),P219),"")</f>
        <v>DD</v>
      </c>
      <c r="R219" s="9">
        <f t="shared" si="37"/>
        <v>0</v>
      </c>
    </row>
    <row r="220" spans="1:18" x14ac:dyDescent="0.25">
      <c r="A220" s="3">
        <v>219</v>
      </c>
      <c r="B220" s="3">
        <v>10</v>
      </c>
      <c r="C220" s="3">
        <v>45</v>
      </c>
      <c r="D220" s="3" t="s">
        <v>34</v>
      </c>
      <c r="E220" s="16">
        <f t="shared" si="36"/>
        <v>10</v>
      </c>
      <c r="F220" s="16">
        <f t="shared" si="36"/>
        <v>45</v>
      </c>
      <c r="G220" s="9">
        <f t="shared" si="38"/>
        <v>31</v>
      </c>
      <c r="H220" s="9">
        <f t="shared" si="39"/>
        <v>31</v>
      </c>
      <c r="I220" s="9">
        <f t="shared" si="40"/>
        <v>31</v>
      </c>
      <c r="J220" s="9">
        <f t="shared" si="41"/>
        <v>31</v>
      </c>
      <c r="K220" s="9">
        <f t="shared" si="42"/>
        <v>31</v>
      </c>
      <c r="L220" s="9">
        <f t="shared" si="43"/>
        <v>31</v>
      </c>
      <c r="M220" s="9">
        <f t="shared" si="44"/>
        <v>31</v>
      </c>
      <c r="N220" s="9">
        <f t="shared" si="45"/>
        <v>31</v>
      </c>
      <c r="O220" s="9">
        <f t="shared" si="46"/>
        <v>31</v>
      </c>
      <c r="P220" s="9" t="str">
        <f t="shared" si="47"/>
        <v>DD</v>
      </c>
      <c r="Q220" s="9" t="str">
        <f t="array" ref="Q220">IF(D220&lt;&gt;"",IF(D220&lt;&gt;"GR",IF(AND(D220&gt;=40,H220&gt;=30),_xlfn.IFS(H220&gt;=$AD$11,"AA",H220&gt;=$AC$11,"BA",H220&gt;=$AB$11,"BB",H220&gt;=$AA$11,"CB",H220&gt;=$Z$11,"CC",H220&gt;=$Y$11,"DC",H220&gt;=50,"DD"),IF(H220&gt;=$W$9,"FD","FF")),P220),"")</f>
        <v>DD</v>
      </c>
      <c r="R220" s="9">
        <f t="shared" si="37"/>
        <v>0</v>
      </c>
    </row>
    <row r="221" spans="1:18" x14ac:dyDescent="0.25">
      <c r="A221" s="3">
        <v>220</v>
      </c>
      <c r="B221" s="3">
        <v>9</v>
      </c>
      <c r="C221" s="3">
        <v>45</v>
      </c>
      <c r="D221" s="3" t="s">
        <v>34</v>
      </c>
      <c r="E221" s="16">
        <f t="shared" si="36"/>
        <v>9</v>
      </c>
      <c r="F221" s="16">
        <f t="shared" si="36"/>
        <v>45</v>
      </c>
      <c r="G221" s="9">
        <f t="shared" si="38"/>
        <v>30.6</v>
      </c>
      <c r="H221" s="9">
        <f t="shared" si="39"/>
        <v>30.6</v>
      </c>
      <c r="I221" s="9">
        <f t="shared" si="40"/>
        <v>30.6</v>
      </c>
      <c r="J221" s="9">
        <f t="shared" si="41"/>
        <v>30.6</v>
      </c>
      <c r="K221" s="9">
        <f t="shared" si="42"/>
        <v>30.6</v>
      </c>
      <c r="L221" s="9">
        <f t="shared" si="43"/>
        <v>30.6</v>
      </c>
      <c r="M221" s="9">
        <f t="shared" si="44"/>
        <v>30.6</v>
      </c>
      <c r="N221" s="9">
        <f t="shared" si="45"/>
        <v>30.6</v>
      </c>
      <c r="O221" s="9">
        <f t="shared" si="46"/>
        <v>30.6</v>
      </c>
      <c r="P221" s="9" t="str">
        <f t="shared" si="47"/>
        <v>DD</v>
      </c>
      <c r="Q221" s="9" t="str">
        <f t="array" ref="Q221">IF(D221&lt;&gt;"",IF(D221&lt;&gt;"GR",IF(AND(D221&gt;=40,H221&gt;=30),_xlfn.IFS(H221&gt;=$AD$11,"AA",H221&gt;=$AC$11,"BA",H221&gt;=$AB$11,"BB",H221&gt;=$AA$11,"CB",H221&gt;=$Z$11,"CC",H221&gt;=$Y$11,"DC",H221&gt;=50,"DD"),IF(H221&gt;=$W$9,"FD","FF")),P221),"")</f>
        <v>DD</v>
      </c>
      <c r="R221" s="9">
        <f t="shared" si="37"/>
        <v>0</v>
      </c>
    </row>
    <row r="222" spans="1:18" x14ac:dyDescent="0.25">
      <c r="A222" s="3">
        <v>221</v>
      </c>
      <c r="B222" s="3">
        <v>12</v>
      </c>
      <c r="C222" s="3">
        <v>31</v>
      </c>
      <c r="D222" s="3">
        <v>40</v>
      </c>
      <c r="E222" s="16">
        <f t="shared" si="36"/>
        <v>12</v>
      </c>
      <c r="F222" s="16">
        <f t="shared" si="36"/>
        <v>31</v>
      </c>
      <c r="G222" s="9">
        <f t="shared" si="38"/>
        <v>23.4</v>
      </c>
      <c r="H222" s="9">
        <f t="shared" si="39"/>
        <v>28.8</v>
      </c>
      <c r="I222" s="9" t="str">
        <f t="shared" si="40"/>
        <v/>
      </c>
      <c r="J222" s="9" t="str">
        <f t="shared" si="41"/>
        <v/>
      </c>
      <c r="K222" s="9" t="str">
        <f t="shared" si="42"/>
        <v/>
      </c>
      <c r="L222" s="9" t="str">
        <f t="shared" si="43"/>
        <v/>
      </c>
      <c r="M222" s="9" t="str">
        <f t="shared" si="44"/>
        <v/>
      </c>
      <c r="N222" s="9" t="str">
        <f t="shared" si="45"/>
        <v/>
      </c>
      <c r="O222" s="9" t="str">
        <f t="shared" si="46"/>
        <v/>
      </c>
      <c r="P222" s="9" t="str">
        <f t="shared" si="47"/>
        <v>FD</v>
      </c>
      <c r="Q222" s="9" t="str">
        <f t="array" ref="Q222">IF(D222&lt;&gt;"",IF(D222&lt;&gt;"GR",IF(AND(D222&gt;=40,H222&gt;=30),_xlfn.IFS(H222&gt;=$AD$11,"AA",H222&gt;=$AC$11,"BA",H222&gt;=$AB$11,"BB",H222&gt;=$AA$11,"CB",H222&gt;=$Z$11,"CC",H222&gt;=$Y$11,"DC",H222&gt;=50,"DD"),IF(H222&gt;=$W$9,"FD","FF")),P222),"")</f>
        <v>FD</v>
      </c>
      <c r="R222" s="9">
        <f t="shared" si="37"/>
        <v>0</v>
      </c>
    </row>
    <row r="223" spans="1:18" x14ac:dyDescent="0.25">
      <c r="A223" s="3">
        <v>222</v>
      </c>
      <c r="B223" s="3">
        <v>7</v>
      </c>
      <c r="C223" s="3">
        <v>46</v>
      </c>
      <c r="D223" s="3" t="s">
        <v>34</v>
      </c>
      <c r="E223" s="16">
        <f t="shared" si="36"/>
        <v>7</v>
      </c>
      <c r="F223" s="16">
        <f t="shared" si="36"/>
        <v>46</v>
      </c>
      <c r="G223" s="9">
        <f t="shared" si="38"/>
        <v>30.4</v>
      </c>
      <c r="H223" s="9">
        <f t="shared" si="39"/>
        <v>30.4</v>
      </c>
      <c r="I223" s="9">
        <f t="shared" si="40"/>
        <v>30.4</v>
      </c>
      <c r="J223" s="9">
        <f t="shared" si="41"/>
        <v>30.4</v>
      </c>
      <c r="K223" s="9">
        <f t="shared" si="42"/>
        <v>30.4</v>
      </c>
      <c r="L223" s="9">
        <f t="shared" si="43"/>
        <v>30.4</v>
      </c>
      <c r="M223" s="9">
        <f t="shared" si="44"/>
        <v>30.4</v>
      </c>
      <c r="N223" s="9">
        <f t="shared" si="45"/>
        <v>30.4</v>
      </c>
      <c r="O223" s="9">
        <f t="shared" si="46"/>
        <v>30.4</v>
      </c>
      <c r="P223" s="9" t="str">
        <f t="shared" si="47"/>
        <v>DD</v>
      </c>
      <c r="Q223" s="9" t="str">
        <f t="array" ref="Q223">IF(D223&lt;&gt;"",IF(D223&lt;&gt;"GR",IF(AND(D223&gt;=40,H223&gt;=30),_xlfn.IFS(H223&gt;=$AD$11,"AA",H223&gt;=$AC$11,"BA",H223&gt;=$AB$11,"BB",H223&gt;=$AA$11,"CB",H223&gt;=$Z$11,"CC",H223&gt;=$Y$11,"DC",H223&gt;=50,"DD"),IF(H223&gt;=$W$9,"FD","FF")),P223),"")</f>
        <v>DD</v>
      </c>
      <c r="R223" s="9">
        <f t="shared" si="37"/>
        <v>0</v>
      </c>
    </row>
    <row r="224" spans="1:18" x14ac:dyDescent="0.25">
      <c r="A224" s="3">
        <v>223</v>
      </c>
      <c r="B224" s="3">
        <v>11</v>
      </c>
      <c r="C224" s="3">
        <v>21</v>
      </c>
      <c r="D224" s="3">
        <v>43</v>
      </c>
      <c r="E224" s="16">
        <f t="shared" si="36"/>
        <v>11</v>
      </c>
      <c r="F224" s="16">
        <f t="shared" si="36"/>
        <v>21</v>
      </c>
      <c r="G224" s="9">
        <f t="shared" si="38"/>
        <v>17</v>
      </c>
      <c r="H224" s="9">
        <f t="shared" si="39"/>
        <v>30.200000000000003</v>
      </c>
      <c r="I224" s="9" t="str">
        <f t="shared" si="40"/>
        <v/>
      </c>
      <c r="J224" s="9" t="str">
        <f t="shared" si="41"/>
        <v/>
      </c>
      <c r="K224" s="9" t="str">
        <f t="shared" si="42"/>
        <v/>
      </c>
      <c r="L224" s="9" t="str">
        <f t="shared" si="43"/>
        <v/>
      </c>
      <c r="M224" s="9" t="str">
        <f t="shared" si="44"/>
        <v/>
      </c>
      <c r="N224" s="9" t="str">
        <f t="shared" si="45"/>
        <v/>
      </c>
      <c r="O224" s="9" t="str">
        <f t="shared" si="46"/>
        <v/>
      </c>
      <c r="P224" s="9" t="str">
        <f t="shared" si="47"/>
        <v>FF</v>
      </c>
      <c r="Q224" s="9" t="e">
        <f t="array" aca="1" ref="Q224" ca="1">IF(D224&lt;&gt;"",IF(D224&lt;&gt;"GR",IF(AND(D224&gt;=40,H224&gt;=30),_xlfn.IFS(H224&gt;=$AD$11,"AA",H224&gt;=$AC$11,"BA",H224&gt;=$AB$11,"BB",H224&gt;=$AA$11,"CB",H224&gt;=$Z$11,"CC",H224&gt;=$Y$11,"DC",H224&gt;=50,"DD"),IF(H224&gt;=$W$9,"FD","FF")),P224),"")</f>
        <v>#NAME?</v>
      </c>
      <c r="R224" s="9">
        <f t="shared" si="37"/>
        <v>0</v>
      </c>
    </row>
    <row r="225" spans="1:18" x14ac:dyDescent="0.25">
      <c r="A225" s="3">
        <v>224</v>
      </c>
      <c r="B225" s="3">
        <v>8</v>
      </c>
      <c r="C225" s="3">
        <v>45</v>
      </c>
      <c r="D225" s="3" t="s">
        <v>34</v>
      </c>
      <c r="E225" s="16">
        <f t="shared" si="36"/>
        <v>8</v>
      </c>
      <c r="F225" s="16">
        <f t="shared" si="36"/>
        <v>45</v>
      </c>
      <c r="G225" s="9">
        <f t="shared" si="38"/>
        <v>30.2</v>
      </c>
      <c r="H225" s="9">
        <f t="shared" si="39"/>
        <v>30.2</v>
      </c>
      <c r="I225" s="9">
        <f t="shared" si="40"/>
        <v>30.2</v>
      </c>
      <c r="J225" s="9">
        <f t="shared" si="41"/>
        <v>30.2</v>
      </c>
      <c r="K225" s="9">
        <f t="shared" si="42"/>
        <v>30.2</v>
      </c>
      <c r="L225" s="9">
        <f t="shared" si="43"/>
        <v>30.2</v>
      </c>
      <c r="M225" s="9">
        <f t="shared" si="44"/>
        <v>30.2</v>
      </c>
      <c r="N225" s="9">
        <f t="shared" si="45"/>
        <v>30.2</v>
      </c>
      <c r="O225" s="9">
        <f t="shared" si="46"/>
        <v>30.2</v>
      </c>
      <c r="P225" s="9" t="str">
        <f t="shared" si="47"/>
        <v>DD</v>
      </c>
      <c r="Q225" s="9" t="str">
        <f t="array" ref="Q225">IF(D225&lt;&gt;"",IF(D225&lt;&gt;"GR",IF(AND(D225&gt;=40,H225&gt;=30),_xlfn.IFS(H225&gt;=$AD$11,"AA",H225&gt;=$AC$11,"BA",H225&gt;=$AB$11,"BB",H225&gt;=$AA$11,"CB",H225&gt;=$Z$11,"CC",H225&gt;=$Y$11,"DC",H225&gt;=50,"DD"),IF(H225&gt;=$W$9,"FD","FF")),P225),"")</f>
        <v>DD</v>
      </c>
      <c r="R225" s="9">
        <f t="shared" si="37"/>
        <v>0</v>
      </c>
    </row>
    <row r="226" spans="1:18" x14ac:dyDescent="0.25">
      <c r="A226" s="3">
        <v>225</v>
      </c>
      <c r="B226" s="3">
        <v>6</v>
      </c>
      <c r="C226" s="3">
        <v>16</v>
      </c>
      <c r="D226" s="3">
        <v>45</v>
      </c>
      <c r="E226" s="16">
        <f t="shared" si="36"/>
        <v>6</v>
      </c>
      <c r="F226" s="16">
        <f t="shared" si="36"/>
        <v>16</v>
      </c>
      <c r="G226" s="9">
        <f t="shared" si="38"/>
        <v>12</v>
      </c>
      <c r="H226" s="9">
        <f t="shared" si="39"/>
        <v>29.4</v>
      </c>
      <c r="I226" s="9" t="str">
        <f t="shared" si="40"/>
        <v/>
      </c>
      <c r="J226" s="9" t="str">
        <f t="shared" si="41"/>
        <v/>
      </c>
      <c r="K226" s="9" t="str">
        <f t="shared" si="42"/>
        <v/>
      </c>
      <c r="L226" s="9" t="str">
        <f t="shared" si="43"/>
        <v/>
      </c>
      <c r="M226" s="9" t="str">
        <f t="shared" si="44"/>
        <v/>
      </c>
      <c r="N226" s="9" t="str">
        <f t="shared" si="45"/>
        <v/>
      </c>
      <c r="O226" s="9" t="str">
        <f t="shared" si="46"/>
        <v/>
      </c>
      <c r="P226" s="9" t="str">
        <f t="shared" si="47"/>
        <v>FF</v>
      </c>
      <c r="Q226" s="9" t="str">
        <f t="array" ref="Q226">IF(D226&lt;&gt;"",IF(D226&lt;&gt;"GR",IF(AND(D226&gt;=40,H226&gt;=30),_xlfn.IFS(H226&gt;=$AD$11,"AA",H226&gt;=$AC$11,"BA",H226&gt;=$AB$11,"BB",H226&gt;=$AA$11,"CB",H226&gt;=$Z$11,"CC",H226&gt;=$Y$11,"DC",H226&gt;=50,"DD"),IF(H226&gt;=$W$9,"FD","FF")),P226),"")</f>
        <v>FD</v>
      </c>
      <c r="R226" s="9">
        <f t="shared" si="37"/>
        <v>0</v>
      </c>
    </row>
    <row r="227" spans="1:18" x14ac:dyDescent="0.25">
      <c r="A227" s="3">
        <v>226</v>
      </c>
      <c r="B227" s="3">
        <v>32</v>
      </c>
      <c r="C227" s="3">
        <v>26</v>
      </c>
      <c r="D227" s="3">
        <v>27</v>
      </c>
      <c r="E227" s="16">
        <f t="shared" si="36"/>
        <v>32</v>
      </c>
      <c r="F227" s="16">
        <f t="shared" si="36"/>
        <v>26</v>
      </c>
      <c r="G227" s="9">
        <f t="shared" si="38"/>
        <v>28.4</v>
      </c>
      <c r="H227" s="9">
        <f t="shared" si="39"/>
        <v>29</v>
      </c>
      <c r="I227" s="9" t="str">
        <f t="shared" si="40"/>
        <v/>
      </c>
      <c r="J227" s="9" t="str">
        <f t="shared" si="41"/>
        <v/>
      </c>
      <c r="K227" s="9" t="str">
        <f t="shared" si="42"/>
        <v/>
      </c>
      <c r="L227" s="9" t="str">
        <f t="shared" si="43"/>
        <v/>
      </c>
      <c r="M227" s="9" t="str">
        <f t="shared" si="44"/>
        <v/>
      </c>
      <c r="N227" s="9" t="str">
        <f t="shared" si="45"/>
        <v/>
      </c>
      <c r="O227" s="9" t="str">
        <f t="shared" si="46"/>
        <v/>
      </c>
      <c r="P227" s="9" t="str">
        <f t="shared" si="47"/>
        <v>FD</v>
      </c>
      <c r="Q227" s="9" t="str">
        <f t="array" ref="Q227">IF(D227&lt;&gt;"",IF(D227&lt;&gt;"GR",IF(AND(D227&gt;=40,H227&gt;=30),_xlfn.IFS(H227&gt;=$AD$11,"AA",H227&gt;=$AC$11,"BA",H227&gt;=$AB$11,"BB",H227&gt;=$AA$11,"CB",H227&gt;=$Z$11,"CC",H227&gt;=$Y$11,"DC",H227&gt;=50,"DD"),IF(H227&gt;=$W$9,"FD","FF")),P227),"")</f>
        <v>FD</v>
      </c>
      <c r="R227" s="9">
        <f t="shared" si="37"/>
        <v>0</v>
      </c>
    </row>
    <row r="228" spans="1:18" x14ac:dyDescent="0.25">
      <c r="A228" s="3">
        <v>227</v>
      </c>
      <c r="B228" s="3">
        <v>18</v>
      </c>
      <c r="C228" s="3">
        <v>10</v>
      </c>
      <c r="D228" s="3">
        <v>36</v>
      </c>
      <c r="E228" s="16">
        <f t="shared" si="36"/>
        <v>18</v>
      </c>
      <c r="F228" s="16">
        <f t="shared" si="36"/>
        <v>10</v>
      </c>
      <c r="G228" s="9">
        <f t="shared" si="38"/>
        <v>13.2</v>
      </c>
      <c r="H228" s="9">
        <f t="shared" si="39"/>
        <v>28.799999999999997</v>
      </c>
      <c r="I228" s="9" t="str">
        <f t="shared" si="40"/>
        <v/>
      </c>
      <c r="J228" s="9" t="str">
        <f t="shared" si="41"/>
        <v/>
      </c>
      <c r="K228" s="9" t="str">
        <f t="shared" si="42"/>
        <v/>
      </c>
      <c r="L228" s="9" t="str">
        <f t="shared" si="43"/>
        <v/>
      </c>
      <c r="M228" s="9" t="str">
        <f t="shared" si="44"/>
        <v/>
      </c>
      <c r="N228" s="9" t="str">
        <f t="shared" si="45"/>
        <v/>
      </c>
      <c r="O228" s="9" t="str">
        <f t="shared" si="46"/>
        <v/>
      </c>
      <c r="P228" s="9" t="str">
        <f t="shared" si="47"/>
        <v>FF</v>
      </c>
      <c r="Q228" s="9" t="str">
        <f t="array" ref="Q228">IF(D228&lt;&gt;"",IF(D228&lt;&gt;"GR",IF(AND(D228&gt;=40,H228&gt;=30),_xlfn.IFS(H228&gt;=$AD$11,"AA",H228&gt;=$AC$11,"BA",H228&gt;=$AB$11,"BB",H228&gt;=$AA$11,"CB",H228&gt;=$Z$11,"CC",H228&gt;=$Y$11,"DC",H228&gt;=50,"DD"),IF(H228&gt;=$W$9,"FD","FF")),P228),"")</f>
        <v>FD</v>
      </c>
      <c r="R228" s="9">
        <f t="shared" si="37"/>
        <v>0</v>
      </c>
    </row>
    <row r="229" spans="1:18" x14ac:dyDescent="0.25">
      <c r="A229" s="3">
        <v>228</v>
      </c>
      <c r="B229" s="3">
        <v>28</v>
      </c>
      <c r="C229" s="3">
        <v>8</v>
      </c>
      <c r="D229" s="3">
        <v>28</v>
      </c>
      <c r="E229" s="16">
        <f t="shared" si="36"/>
        <v>28</v>
      </c>
      <c r="F229" s="16">
        <f t="shared" si="36"/>
        <v>8</v>
      </c>
      <c r="G229" s="9">
        <f t="shared" si="38"/>
        <v>16</v>
      </c>
      <c r="H229" s="9">
        <f t="shared" si="39"/>
        <v>28</v>
      </c>
      <c r="I229" s="9" t="str">
        <f t="shared" si="40"/>
        <v/>
      </c>
      <c r="J229" s="9" t="str">
        <f t="shared" si="41"/>
        <v/>
      </c>
      <c r="K229" s="9" t="str">
        <f t="shared" si="42"/>
        <v/>
      </c>
      <c r="L229" s="9" t="str">
        <f t="shared" si="43"/>
        <v/>
      </c>
      <c r="M229" s="9" t="str">
        <f t="shared" si="44"/>
        <v/>
      </c>
      <c r="N229" s="9" t="str">
        <f t="shared" si="45"/>
        <v/>
      </c>
      <c r="O229" s="9" t="str">
        <f t="shared" si="46"/>
        <v/>
      </c>
      <c r="P229" s="9" t="str">
        <f t="shared" si="47"/>
        <v>FF</v>
      </c>
      <c r="Q229" s="9" t="str">
        <f t="array" ref="Q229">IF(D229&lt;&gt;"",IF(D229&lt;&gt;"GR",IF(AND(D229&gt;=40,H229&gt;=30),_xlfn.IFS(H229&gt;=$AD$11,"AA",H229&gt;=$AC$11,"BA",H229&gt;=$AB$11,"BB",H229&gt;=$AA$11,"CB",H229&gt;=$Z$11,"CC",H229&gt;=$Y$11,"DC",H229&gt;=50,"DD"),IF(H229&gt;=$W$9,"FD","FF")),P229),"")</f>
        <v>FD</v>
      </c>
      <c r="R229" s="9">
        <f t="shared" si="37"/>
        <v>0</v>
      </c>
    </row>
    <row r="230" spans="1:18" x14ac:dyDescent="0.25">
      <c r="A230" s="3">
        <v>229</v>
      </c>
      <c r="B230" s="3">
        <v>1</v>
      </c>
      <c r="C230" s="3">
        <v>10</v>
      </c>
      <c r="D230" s="3">
        <v>46</v>
      </c>
      <c r="E230" s="16">
        <f t="shared" si="36"/>
        <v>1</v>
      </c>
      <c r="F230" s="16">
        <f t="shared" si="36"/>
        <v>10</v>
      </c>
      <c r="G230" s="9">
        <f t="shared" si="38"/>
        <v>6.4</v>
      </c>
      <c r="H230" s="9">
        <f t="shared" si="39"/>
        <v>27.999999999999996</v>
      </c>
      <c r="I230" s="9" t="str">
        <f t="shared" si="40"/>
        <v/>
      </c>
      <c r="J230" s="9" t="str">
        <f t="shared" si="41"/>
        <v/>
      </c>
      <c r="K230" s="9" t="str">
        <f t="shared" si="42"/>
        <v/>
      </c>
      <c r="L230" s="9" t="str">
        <f t="shared" si="43"/>
        <v/>
      </c>
      <c r="M230" s="9" t="str">
        <f t="shared" si="44"/>
        <v/>
      </c>
      <c r="N230" s="9" t="str">
        <f t="shared" si="45"/>
        <v/>
      </c>
      <c r="O230" s="9" t="str">
        <f t="shared" si="46"/>
        <v/>
      </c>
      <c r="P230" s="9" t="str">
        <f t="shared" si="47"/>
        <v>FF</v>
      </c>
      <c r="Q230" s="9" t="str">
        <f t="array" ref="Q230">IF(D230&lt;&gt;"",IF(D230&lt;&gt;"GR",IF(AND(D230&gt;=40,H230&gt;=30),_xlfn.IFS(H230&gt;=$AD$11,"AA",H230&gt;=$AC$11,"BA",H230&gt;=$AB$11,"BB",H230&gt;=$AA$11,"CB",H230&gt;=$Z$11,"CC",H230&gt;=$Y$11,"DC",H230&gt;=50,"DD"),IF(H230&gt;=$W$9,"FD","FF")),P230),"")</f>
        <v>FD</v>
      </c>
      <c r="R230" s="9">
        <f t="shared" si="37"/>
        <v>0</v>
      </c>
    </row>
    <row r="231" spans="1:18" x14ac:dyDescent="0.25">
      <c r="A231" s="3">
        <v>230</v>
      </c>
      <c r="B231" s="3">
        <v>27</v>
      </c>
      <c r="C231" s="3">
        <v>16</v>
      </c>
      <c r="D231" s="3">
        <v>28</v>
      </c>
      <c r="E231" s="16">
        <f t="shared" si="36"/>
        <v>27</v>
      </c>
      <c r="F231" s="16">
        <f t="shared" si="36"/>
        <v>16</v>
      </c>
      <c r="G231" s="9">
        <f t="shared" si="38"/>
        <v>20.399999999999999</v>
      </c>
      <c r="H231" s="9">
        <f t="shared" si="39"/>
        <v>27.6</v>
      </c>
      <c r="I231" s="9" t="str">
        <f t="shared" si="40"/>
        <v/>
      </c>
      <c r="J231" s="9" t="str">
        <f t="shared" si="41"/>
        <v/>
      </c>
      <c r="K231" s="9" t="str">
        <f t="shared" si="42"/>
        <v/>
      </c>
      <c r="L231" s="9" t="str">
        <f t="shared" si="43"/>
        <v/>
      </c>
      <c r="M231" s="9" t="str">
        <f t="shared" si="44"/>
        <v/>
      </c>
      <c r="N231" s="9" t="str">
        <f t="shared" si="45"/>
        <v/>
      </c>
      <c r="O231" s="9" t="str">
        <f t="shared" si="46"/>
        <v/>
      </c>
      <c r="P231" s="9" t="str">
        <f t="shared" si="47"/>
        <v>FD</v>
      </c>
      <c r="Q231" s="9" t="str">
        <f t="array" ref="Q231">IF(D231&lt;&gt;"",IF(D231&lt;&gt;"GR",IF(AND(D231&gt;=40,H231&gt;=30),_xlfn.IFS(H231&gt;=$AD$11,"AA",H231&gt;=$AC$11,"BA",H231&gt;=$AB$11,"BB",H231&gt;=$AA$11,"CB",H231&gt;=$Z$11,"CC",H231&gt;=$Y$11,"DC",H231&gt;=50,"DD"),IF(H231&gt;=$W$9,"FD","FF")),P231),"")</f>
        <v>FD</v>
      </c>
      <c r="R231" s="9">
        <f t="shared" si="37"/>
        <v>0</v>
      </c>
    </row>
    <row r="232" spans="1:18" x14ac:dyDescent="0.25">
      <c r="A232" s="3">
        <v>231</v>
      </c>
      <c r="B232" s="3">
        <v>17</v>
      </c>
      <c r="C232" s="3">
        <v>21</v>
      </c>
      <c r="D232" s="3">
        <v>34</v>
      </c>
      <c r="E232" s="16">
        <f t="shared" si="36"/>
        <v>17</v>
      </c>
      <c r="F232" s="16">
        <f t="shared" si="36"/>
        <v>21</v>
      </c>
      <c r="G232" s="9">
        <f t="shared" si="38"/>
        <v>19.399999999999999</v>
      </c>
      <c r="H232" s="9">
        <f t="shared" si="39"/>
        <v>27.2</v>
      </c>
      <c r="I232" s="9" t="str">
        <f t="shared" si="40"/>
        <v/>
      </c>
      <c r="J232" s="9" t="str">
        <f t="shared" si="41"/>
        <v/>
      </c>
      <c r="K232" s="9" t="str">
        <f t="shared" si="42"/>
        <v/>
      </c>
      <c r="L232" s="9" t="str">
        <f t="shared" si="43"/>
        <v/>
      </c>
      <c r="M232" s="9" t="str">
        <f t="shared" si="44"/>
        <v/>
      </c>
      <c r="N232" s="9" t="str">
        <f t="shared" si="45"/>
        <v/>
      </c>
      <c r="O232" s="9" t="str">
        <f t="shared" si="46"/>
        <v/>
      </c>
      <c r="P232" s="9" t="str">
        <f t="shared" si="47"/>
        <v>FF</v>
      </c>
      <c r="Q232" s="9" t="str">
        <f t="array" ref="Q232">IF(D232&lt;&gt;"",IF(D232&lt;&gt;"GR",IF(AND(D232&gt;=40,H232&gt;=30),_xlfn.IFS(H232&gt;=$AD$11,"AA",H232&gt;=$AC$11,"BA",H232&gt;=$AB$11,"BB",H232&gt;=$AA$11,"CB",H232&gt;=$Z$11,"CC",H232&gt;=$Y$11,"DC",H232&gt;=50,"DD"),IF(H232&gt;=$W$9,"FD","FF")),P232),"")</f>
        <v>FD</v>
      </c>
      <c r="R232" s="9">
        <f t="shared" si="37"/>
        <v>0</v>
      </c>
    </row>
    <row r="233" spans="1:18" x14ac:dyDescent="0.25">
      <c r="A233" s="3">
        <v>232</v>
      </c>
      <c r="B233" s="3">
        <v>17</v>
      </c>
      <c r="C233" s="3">
        <v>5</v>
      </c>
      <c r="D233" s="3">
        <v>34</v>
      </c>
      <c r="E233" s="16">
        <f t="shared" si="36"/>
        <v>17</v>
      </c>
      <c r="F233" s="16">
        <f t="shared" si="36"/>
        <v>5</v>
      </c>
      <c r="G233" s="9">
        <f t="shared" si="38"/>
        <v>9.8000000000000007</v>
      </c>
      <c r="H233" s="9">
        <f t="shared" si="39"/>
        <v>27.2</v>
      </c>
      <c r="I233" s="9" t="str">
        <f t="shared" si="40"/>
        <v/>
      </c>
      <c r="J233" s="9" t="str">
        <f t="shared" si="41"/>
        <v/>
      </c>
      <c r="K233" s="9" t="str">
        <f t="shared" si="42"/>
        <v/>
      </c>
      <c r="L233" s="9" t="str">
        <f t="shared" si="43"/>
        <v/>
      </c>
      <c r="M233" s="9" t="str">
        <f t="shared" si="44"/>
        <v/>
      </c>
      <c r="N233" s="9" t="str">
        <f t="shared" si="45"/>
        <v/>
      </c>
      <c r="O233" s="9" t="str">
        <f t="shared" si="46"/>
        <v/>
      </c>
      <c r="P233" s="9" t="str">
        <f t="shared" si="47"/>
        <v>FF</v>
      </c>
      <c r="Q233" s="9" t="str">
        <f t="array" ref="Q233">IF(D233&lt;&gt;"",IF(D233&lt;&gt;"GR",IF(AND(D233&gt;=40,H233&gt;=30),_xlfn.IFS(H233&gt;=$AD$11,"AA",H233&gt;=$AC$11,"BA",H233&gt;=$AB$11,"BB",H233&gt;=$AA$11,"CB",H233&gt;=$Z$11,"CC",H233&gt;=$Y$11,"DC",H233&gt;=50,"DD"),IF(H233&gt;=$W$9,"FD","FF")),P233),"")</f>
        <v>FD</v>
      </c>
      <c r="R233" s="9">
        <f t="shared" si="37"/>
        <v>0</v>
      </c>
    </row>
    <row r="234" spans="1:18" x14ac:dyDescent="0.25">
      <c r="A234" s="3">
        <v>233</v>
      </c>
      <c r="B234" s="3">
        <v>27</v>
      </c>
      <c r="C234" s="3" t="s">
        <v>34</v>
      </c>
      <c r="D234" s="3">
        <v>27</v>
      </c>
      <c r="E234" s="16">
        <f t="shared" si="36"/>
        <v>27</v>
      </c>
      <c r="F234" s="16">
        <f t="shared" si="36"/>
        <v>0</v>
      </c>
      <c r="G234" s="9">
        <f t="shared" si="38"/>
        <v>10.8</v>
      </c>
      <c r="H234" s="9">
        <f t="shared" si="39"/>
        <v>27</v>
      </c>
      <c r="I234" s="9" t="str">
        <f t="shared" si="40"/>
        <v/>
      </c>
      <c r="J234" s="9" t="str">
        <f t="shared" si="41"/>
        <v/>
      </c>
      <c r="K234" s="9" t="str">
        <f t="shared" si="42"/>
        <v/>
      </c>
      <c r="L234" s="9" t="str">
        <f t="shared" si="43"/>
        <v/>
      </c>
      <c r="M234" s="9" t="str">
        <f t="shared" si="44"/>
        <v/>
      </c>
      <c r="N234" s="9" t="str">
        <f t="shared" si="45"/>
        <v/>
      </c>
      <c r="O234" s="9" t="str">
        <f t="shared" si="46"/>
        <v/>
      </c>
      <c r="P234" s="9" t="str">
        <f t="shared" si="47"/>
        <v>FF</v>
      </c>
      <c r="Q234" s="9" t="str">
        <f t="array" ref="Q234">IF(D234&lt;&gt;"",IF(D234&lt;&gt;"GR",IF(AND(D234&gt;=40,H234&gt;=30),_xlfn.IFS(H234&gt;=$AD$11,"AA",H234&gt;=$AC$11,"BA",H234&gt;=$AB$11,"BB",H234&gt;=$AA$11,"CB",H234&gt;=$Z$11,"CC",H234&gt;=$Y$11,"DC",H234&gt;=50,"DD"),IF(H234&gt;=$W$9,"FD","FF")),P234),"")</f>
        <v>FD</v>
      </c>
      <c r="R234" s="9">
        <f t="shared" si="37"/>
        <v>0</v>
      </c>
    </row>
    <row r="235" spans="1:18" x14ac:dyDescent="0.25">
      <c r="A235" s="3">
        <v>234</v>
      </c>
      <c r="B235" s="3">
        <v>26</v>
      </c>
      <c r="C235" s="3">
        <v>25</v>
      </c>
      <c r="D235" s="3">
        <v>27</v>
      </c>
      <c r="E235" s="16">
        <f t="shared" si="36"/>
        <v>26</v>
      </c>
      <c r="F235" s="16">
        <f t="shared" si="36"/>
        <v>25</v>
      </c>
      <c r="G235" s="9">
        <f t="shared" si="38"/>
        <v>25.4</v>
      </c>
      <c r="H235" s="9">
        <f t="shared" si="39"/>
        <v>26.6</v>
      </c>
      <c r="I235" s="9" t="str">
        <f t="shared" si="40"/>
        <v/>
      </c>
      <c r="J235" s="9" t="str">
        <f t="shared" si="41"/>
        <v/>
      </c>
      <c r="K235" s="9" t="str">
        <f t="shared" si="42"/>
        <v/>
      </c>
      <c r="L235" s="9" t="str">
        <f t="shared" si="43"/>
        <v/>
      </c>
      <c r="M235" s="9" t="str">
        <f t="shared" si="44"/>
        <v/>
      </c>
      <c r="N235" s="9" t="str">
        <f t="shared" si="45"/>
        <v/>
      </c>
      <c r="O235" s="9" t="str">
        <f t="shared" si="46"/>
        <v/>
      </c>
      <c r="P235" s="9" t="str">
        <f t="shared" si="47"/>
        <v>FD</v>
      </c>
      <c r="Q235" s="9" t="str">
        <f t="array" ref="Q235">IF(D235&lt;&gt;"",IF(D235&lt;&gt;"GR",IF(AND(D235&gt;=40,H235&gt;=30),_xlfn.IFS(H235&gt;=$AD$11,"AA",H235&gt;=$AC$11,"BA",H235&gt;=$AB$11,"BB",H235&gt;=$AA$11,"CB",H235&gt;=$Z$11,"CC",H235&gt;=$Y$11,"DC",H235&gt;=50,"DD"),IF(H235&gt;=$W$9,"FD","FF")),P235),"")</f>
        <v>FD</v>
      </c>
      <c r="R235" s="9">
        <f t="shared" si="37"/>
        <v>0</v>
      </c>
    </row>
    <row r="236" spans="1:18" x14ac:dyDescent="0.25">
      <c r="A236" s="3">
        <v>235</v>
      </c>
      <c r="B236" s="3">
        <v>23</v>
      </c>
      <c r="C236" s="3">
        <v>12</v>
      </c>
      <c r="D236" s="3">
        <v>29</v>
      </c>
      <c r="E236" s="16">
        <f t="shared" si="36"/>
        <v>23</v>
      </c>
      <c r="F236" s="16">
        <f t="shared" si="36"/>
        <v>12</v>
      </c>
      <c r="G236" s="9">
        <f t="shared" si="38"/>
        <v>16.399999999999999</v>
      </c>
      <c r="H236" s="9">
        <f t="shared" si="39"/>
        <v>26.6</v>
      </c>
      <c r="I236" s="9" t="str">
        <f t="shared" si="40"/>
        <v/>
      </c>
      <c r="J236" s="9" t="str">
        <f t="shared" si="41"/>
        <v/>
      </c>
      <c r="K236" s="9" t="str">
        <f t="shared" si="42"/>
        <v/>
      </c>
      <c r="L236" s="9" t="str">
        <f t="shared" si="43"/>
        <v/>
      </c>
      <c r="M236" s="9" t="str">
        <f t="shared" si="44"/>
        <v/>
      </c>
      <c r="N236" s="9" t="str">
        <f t="shared" si="45"/>
        <v/>
      </c>
      <c r="O236" s="9" t="str">
        <f t="shared" si="46"/>
        <v/>
      </c>
      <c r="P236" s="9" t="str">
        <f t="shared" si="47"/>
        <v>FF</v>
      </c>
      <c r="Q236" s="9" t="str">
        <f t="array" ref="Q236">IF(D236&lt;&gt;"",IF(D236&lt;&gt;"GR",IF(AND(D236&gt;=40,H236&gt;=30),_xlfn.IFS(H236&gt;=$AD$11,"AA",H236&gt;=$AC$11,"BA",H236&gt;=$AB$11,"BB",H236&gt;=$AA$11,"CB",H236&gt;=$Z$11,"CC",H236&gt;=$Y$11,"DC",H236&gt;=50,"DD"),IF(H236&gt;=$W$9,"FD","FF")),P236),"")</f>
        <v>FD</v>
      </c>
      <c r="R236" s="9">
        <f t="shared" si="37"/>
        <v>0</v>
      </c>
    </row>
    <row r="237" spans="1:18" x14ac:dyDescent="0.25">
      <c r="A237" s="3">
        <v>236</v>
      </c>
      <c r="B237" s="3">
        <v>24</v>
      </c>
      <c r="C237" s="3">
        <v>21</v>
      </c>
      <c r="D237" s="3">
        <v>28</v>
      </c>
      <c r="E237" s="16">
        <f t="shared" si="36"/>
        <v>24</v>
      </c>
      <c r="F237" s="16">
        <f t="shared" si="36"/>
        <v>21</v>
      </c>
      <c r="G237" s="9">
        <f t="shared" si="38"/>
        <v>22.200000000000003</v>
      </c>
      <c r="H237" s="9">
        <f t="shared" si="39"/>
        <v>26.400000000000002</v>
      </c>
      <c r="I237" s="9" t="str">
        <f t="shared" si="40"/>
        <v/>
      </c>
      <c r="J237" s="9" t="str">
        <f t="shared" si="41"/>
        <v/>
      </c>
      <c r="K237" s="9" t="str">
        <f t="shared" si="42"/>
        <v/>
      </c>
      <c r="L237" s="9" t="str">
        <f t="shared" si="43"/>
        <v/>
      </c>
      <c r="M237" s="9" t="str">
        <f t="shared" si="44"/>
        <v/>
      </c>
      <c r="N237" s="9" t="str">
        <f t="shared" si="45"/>
        <v/>
      </c>
      <c r="O237" s="9" t="str">
        <f t="shared" si="46"/>
        <v/>
      </c>
      <c r="P237" s="9" t="str">
        <f t="shared" si="47"/>
        <v>FD</v>
      </c>
      <c r="Q237" s="9" t="str">
        <f t="array" ref="Q237">IF(D237&lt;&gt;"",IF(D237&lt;&gt;"GR",IF(AND(D237&gt;=40,H237&gt;=30),_xlfn.IFS(H237&gt;=$AD$11,"AA",H237&gt;=$AC$11,"BA",H237&gt;=$AB$11,"BB",H237&gt;=$AA$11,"CB",H237&gt;=$Z$11,"CC",H237&gt;=$Y$11,"DC",H237&gt;=50,"DD"),IF(H237&gt;=$W$9,"FD","FF")),P237),"")</f>
        <v>FD</v>
      </c>
      <c r="R237" s="9">
        <f t="shared" si="37"/>
        <v>0</v>
      </c>
    </row>
    <row r="238" spans="1:18" x14ac:dyDescent="0.25">
      <c r="A238" s="3">
        <v>237</v>
      </c>
      <c r="B238" s="3">
        <v>16</v>
      </c>
      <c r="C238" s="3">
        <v>15</v>
      </c>
      <c r="D238" s="3">
        <v>32</v>
      </c>
      <c r="E238" s="16">
        <f t="shared" si="36"/>
        <v>16</v>
      </c>
      <c r="F238" s="16">
        <f t="shared" si="36"/>
        <v>15</v>
      </c>
      <c r="G238" s="9">
        <f t="shared" si="38"/>
        <v>15.4</v>
      </c>
      <c r="H238" s="9">
        <f t="shared" si="39"/>
        <v>25.6</v>
      </c>
      <c r="I238" s="9" t="str">
        <f t="shared" si="40"/>
        <v/>
      </c>
      <c r="J238" s="9" t="str">
        <f t="shared" si="41"/>
        <v/>
      </c>
      <c r="K238" s="9" t="str">
        <f t="shared" si="42"/>
        <v/>
      </c>
      <c r="L238" s="9" t="str">
        <f t="shared" si="43"/>
        <v/>
      </c>
      <c r="M238" s="9" t="str">
        <f t="shared" si="44"/>
        <v/>
      </c>
      <c r="N238" s="9" t="str">
        <f t="shared" si="45"/>
        <v/>
      </c>
      <c r="O238" s="9" t="str">
        <f t="shared" si="46"/>
        <v/>
      </c>
      <c r="P238" s="9" t="str">
        <f t="shared" si="47"/>
        <v>FF</v>
      </c>
      <c r="Q238" s="9" t="str">
        <f t="array" ref="Q238">IF(D238&lt;&gt;"",IF(D238&lt;&gt;"GR",IF(AND(D238&gt;=40,H238&gt;=30),_xlfn.IFS(H238&gt;=$AD$11,"AA",H238&gt;=$AC$11,"BA",H238&gt;=$AB$11,"BB",H238&gt;=$AA$11,"CB",H238&gt;=$Z$11,"CC",H238&gt;=$Y$11,"DC",H238&gt;=50,"DD"),IF(H238&gt;=$W$9,"FD","FF")),P238),"")</f>
        <v>FD</v>
      </c>
      <c r="R238" s="9">
        <f t="shared" si="37"/>
        <v>0</v>
      </c>
    </row>
    <row r="239" spans="1:18" x14ac:dyDescent="0.25">
      <c r="A239" s="3">
        <v>238</v>
      </c>
      <c r="B239" s="3">
        <v>26</v>
      </c>
      <c r="C239" s="3">
        <v>22</v>
      </c>
      <c r="D239" s="3">
        <v>25</v>
      </c>
      <c r="E239" s="16">
        <f t="shared" si="36"/>
        <v>26</v>
      </c>
      <c r="F239" s="16">
        <f t="shared" si="36"/>
        <v>22</v>
      </c>
      <c r="G239" s="9">
        <f t="shared" si="38"/>
        <v>23.6</v>
      </c>
      <c r="H239" s="9">
        <f t="shared" si="39"/>
        <v>25.4</v>
      </c>
      <c r="I239" s="9" t="str">
        <f t="shared" si="40"/>
        <v/>
      </c>
      <c r="J239" s="9" t="str">
        <f t="shared" si="41"/>
        <v/>
      </c>
      <c r="K239" s="9" t="str">
        <f t="shared" si="42"/>
        <v/>
      </c>
      <c r="L239" s="9" t="str">
        <f t="shared" si="43"/>
        <v/>
      </c>
      <c r="M239" s="9" t="str">
        <f t="shared" si="44"/>
        <v/>
      </c>
      <c r="N239" s="9" t="str">
        <f t="shared" si="45"/>
        <v/>
      </c>
      <c r="O239" s="9" t="str">
        <f t="shared" si="46"/>
        <v/>
      </c>
      <c r="P239" s="9" t="str">
        <f t="shared" si="47"/>
        <v>FD</v>
      </c>
      <c r="Q239" s="9" t="str">
        <f t="array" ref="Q239">IF(D239&lt;&gt;"",IF(D239&lt;&gt;"GR",IF(AND(D239&gt;=40,H239&gt;=30),_xlfn.IFS(H239&gt;=$AD$11,"AA",H239&gt;=$AC$11,"BA",H239&gt;=$AB$11,"BB",H239&gt;=$AA$11,"CB",H239&gt;=$Z$11,"CC",H239&gt;=$Y$11,"DC",H239&gt;=50,"DD"),IF(H239&gt;=$W$9,"FD","FF")),P239),"")</f>
        <v>FD</v>
      </c>
      <c r="R239" s="9">
        <f t="shared" si="37"/>
        <v>0</v>
      </c>
    </row>
    <row r="240" spans="1:18" x14ac:dyDescent="0.25">
      <c r="A240" s="3">
        <v>239</v>
      </c>
      <c r="B240" s="3">
        <v>26</v>
      </c>
      <c r="C240" s="3">
        <v>30</v>
      </c>
      <c r="D240" s="3">
        <v>24</v>
      </c>
      <c r="E240" s="16">
        <f t="shared" si="36"/>
        <v>26</v>
      </c>
      <c r="F240" s="16">
        <f t="shared" si="36"/>
        <v>30</v>
      </c>
      <c r="G240" s="9">
        <f t="shared" si="38"/>
        <v>28.4</v>
      </c>
      <c r="H240" s="9">
        <f t="shared" si="39"/>
        <v>24.799999999999997</v>
      </c>
      <c r="I240" s="9" t="str">
        <f t="shared" si="40"/>
        <v/>
      </c>
      <c r="J240" s="9" t="str">
        <f t="shared" si="41"/>
        <v/>
      </c>
      <c r="K240" s="9" t="str">
        <f t="shared" si="42"/>
        <v/>
      </c>
      <c r="L240" s="9" t="str">
        <f t="shared" si="43"/>
        <v/>
      </c>
      <c r="M240" s="9" t="str">
        <f t="shared" si="44"/>
        <v/>
      </c>
      <c r="N240" s="9" t="str">
        <f t="shared" si="45"/>
        <v/>
      </c>
      <c r="O240" s="9" t="str">
        <f t="shared" si="46"/>
        <v/>
      </c>
      <c r="P240" s="9" t="str">
        <f t="shared" si="47"/>
        <v>FD</v>
      </c>
      <c r="Q240" s="9" t="str">
        <f t="array" ref="Q240">IF(D240&lt;&gt;"",IF(D240&lt;&gt;"GR",IF(AND(D240&gt;=40,H240&gt;=30),_xlfn.IFS(H240&gt;=$AD$11,"AA",H240&gt;=$AC$11,"BA",H240&gt;=$AB$11,"BB",H240&gt;=$AA$11,"CB",H240&gt;=$Z$11,"CC",H240&gt;=$Y$11,"DC",H240&gt;=50,"DD"),IF(H240&gt;=$W$9,"FD","FF")),P240),"")</f>
        <v>FD</v>
      </c>
      <c r="R240" s="9">
        <f t="shared" si="37"/>
        <v>0</v>
      </c>
    </row>
    <row r="241" spans="1:18" x14ac:dyDescent="0.25">
      <c r="A241" s="3">
        <v>240</v>
      </c>
      <c r="B241" s="3">
        <v>7</v>
      </c>
      <c r="C241" s="3">
        <v>21</v>
      </c>
      <c r="D241" s="3">
        <v>36</v>
      </c>
      <c r="E241" s="16">
        <f t="shared" si="36"/>
        <v>7</v>
      </c>
      <c r="F241" s="16">
        <f t="shared" si="36"/>
        <v>21</v>
      </c>
      <c r="G241" s="9">
        <f t="shared" si="38"/>
        <v>15.4</v>
      </c>
      <c r="H241" s="9">
        <f t="shared" si="39"/>
        <v>24.4</v>
      </c>
      <c r="I241" s="9" t="str">
        <f t="shared" si="40"/>
        <v/>
      </c>
      <c r="J241" s="9" t="str">
        <f t="shared" si="41"/>
        <v/>
      </c>
      <c r="K241" s="9" t="str">
        <f t="shared" si="42"/>
        <v/>
      </c>
      <c r="L241" s="9" t="str">
        <f t="shared" si="43"/>
        <v/>
      </c>
      <c r="M241" s="9" t="str">
        <f t="shared" si="44"/>
        <v/>
      </c>
      <c r="N241" s="9" t="str">
        <f t="shared" si="45"/>
        <v/>
      </c>
      <c r="O241" s="9" t="str">
        <f t="shared" si="46"/>
        <v/>
      </c>
      <c r="P241" s="9" t="str">
        <f t="shared" si="47"/>
        <v>FF</v>
      </c>
      <c r="Q241" s="9" t="str">
        <f t="array" ref="Q241">IF(D241&lt;&gt;"",IF(D241&lt;&gt;"GR",IF(AND(D241&gt;=40,H241&gt;=30),_xlfn.IFS(H241&gt;=$AD$11,"AA",H241&gt;=$AC$11,"BA",H241&gt;=$AB$11,"BB",H241&gt;=$AA$11,"CB",H241&gt;=$Z$11,"CC",H241&gt;=$Y$11,"DC",H241&gt;=50,"DD"),IF(H241&gt;=$W$9,"FD","FF")),P241),"")</f>
        <v>FD</v>
      </c>
      <c r="R241" s="9">
        <f t="shared" si="37"/>
        <v>0</v>
      </c>
    </row>
    <row r="242" spans="1:18" x14ac:dyDescent="0.25">
      <c r="A242" s="3">
        <v>241</v>
      </c>
      <c r="B242" s="3">
        <v>31</v>
      </c>
      <c r="C242" s="3">
        <v>29</v>
      </c>
      <c r="D242" s="3">
        <v>20</v>
      </c>
      <c r="E242" s="16">
        <f t="shared" si="36"/>
        <v>31</v>
      </c>
      <c r="F242" s="16">
        <f t="shared" si="36"/>
        <v>29</v>
      </c>
      <c r="G242" s="9">
        <f t="shared" si="38"/>
        <v>29.799999999999997</v>
      </c>
      <c r="H242" s="9">
        <f t="shared" si="39"/>
        <v>24.4</v>
      </c>
      <c r="I242" s="9" t="str">
        <f t="shared" si="40"/>
        <v/>
      </c>
      <c r="J242" s="9" t="str">
        <f t="shared" si="41"/>
        <v/>
      </c>
      <c r="K242" s="9" t="str">
        <f t="shared" si="42"/>
        <v/>
      </c>
      <c r="L242" s="9" t="str">
        <f t="shared" si="43"/>
        <v/>
      </c>
      <c r="M242" s="9" t="str">
        <f t="shared" si="44"/>
        <v/>
      </c>
      <c r="N242" s="9" t="str">
        <f t="shared" si="45"/>
        <v/>
      </c>
      <c r="O242" s="9" t="str">
        <f t="shared" si="46"/>
        <v/>
      </c>
      <c r="P242" s="9" t="str">
        <f t="shared" si="47"/>
        <v>FD</v>
      </c>
      <c r="Q242" s="9" t="str">
        <f t="array" ref="Q242">IF(D242&lt;&gt;"",IF(D242&lt;&gt;"GR",IF(AND(D242&gt;=40,H242&gt;=30),_xlfn.IFS(H242&gt;=$AD$11,"AA",H242&gt;=$AC$11,"BA",H242&gt;=$AB$11,"BB",H242&gt;=$AA$11,"CB",H242&gt;=$Z$11,"CC",H242&gt;=$Y$11,"DC",H242&gt;=50,"DD"),IF(H242&gt;=$W$9,"FD","FF")),P242),"")</f>
        <v>FD</v>
      </c>
      <c r="R242" s="9">
        <f t="shared" si="37"/>
        <v>0</v>
      </c>
    </row>
    <row r="243" spans="1:18" x14ac:dyDescent="0.25">
      <c r="A243" s="3">
        <v>242</v>
      </c>
      <c r="B243" s="3">
        <v>14</v>
      </c>
      <c r="C243" s="3">
        <v>20</v>
      </c>
      <c r="D243" s="3">
        <v>31</v>
      </c>
      <c r="E243" s="16">
        <f t="shared" si="36"/>
        <v>14</v>
      </c>
      <c r="F243" s="16">
        <f t="shared" si="36"/>
        <v>20</v>
      </c>
      <c r="G243" s="9">
        <f t="shared" si="38"/>
        <v>17.600000000000001</v>
      </c>
      <c r="H243" s="9">
        <f t="shared" si="39"/>
        <v>24.2</v>
      </c>
      <c r="I243" s="9" t="str">
        <f t="shared" si="40"/>
        <v/>
      </c>
      <c r="J243" s="9" t="str">
        <f t="shared" si="41"/>
        <v/>
      </c>
      <c r="K243" s="9" t="str">
        <f t="shared" si="42"/>
        <v/>
      </c>
      <c r="L243" s="9" t="str">
        <f t="shared" si="43"/>
        <v/>
      </c>
      <c r="M243" s="9" t="str">
        <f t="shared" si="44"/>
        <v/>
      </c>
      <c r="N243" s="9" t="str">
        <f t="shared" si="45"/>
        <v/>
      </c>
      <c r="O243" s="9" t="str">
        <f t="shared" si="46"/>
        <v/>
      </c>
      <c r="P243" s="9" t="str">
        <f t="shared" si="47"/>
        <v>FF</v>
      </c>
      <c r="Q243" s="9" t="str">
        <f t="array" ref="Q243">IF(D243&lt;&gt;"",IF(D243&lt;&gt;"GR",IF(AND(D243&gt;=40,H243&gt;=30),_xlfn.IFS(H243&gt;=$AD$11,"AA",H243&gt;=$AC$11,"BA",H243&gt;=$AB$11,"BB",H243&gt;=$AA$11,"CB",H243&gt;=$Z$11,"CC",H243&gt;=$Y$11,"DC",H243&gt;=50,"DD"),IF(H243&gt;=$W$9,"FD","FF")),P243),"")</f>
        <v>FD</v>
      </c>
      <c r="R243" s="9">
        <f t="shared" si="37"/>
        <v>0</v>
      </c>
    </row>
    <row r="244" spans="1:18" x14ac:dyDescent="0.25">
      <c r="A244" s="3">
        <v>243</v>
      </c>
      <c r="B244" s="3">
        <v>14</v>
      </c>
      <c r="C244" s="3">
        <v>34</v>
      </c>
      <c r="D244" s="3">
        <v>27</v>
      </c>
      <c r="E244" s="16">
        <f t="shared" si="36"/>
        <v>14</v>
      </c>
      <c r="F244" s="16">
        <f t="shared" si="36"/>
        <v>34</v>
      </c>
      <c r="G244" s="9">
        <f t="shared" si="38"/>
        <v>26</v>
      </c>
      <c r="H244" s="9">
        <f t="shared" si="39"/>
        <v>21.8</v>
      </c>
      <c r="I244" s="9" t="str">
        <f t="shared" si="40"/>
        <v/>
      </c>
      <c r="J244" s="9" t="str">
        <f t="shared" si="41"/>
        <v/>
      </c>
      <c r="K244" s="9" t="str">
        <f t="shared" si="42"/>
        <v/>
      </c>
      <c r="L244" s="9" t="str">
        <f t="shared" si="43"/>
        <v/>
      </c>
      <c r="M244" s="9" t="str">
        <f t="shared" si="44"/>
        <v/>
      </c>
      <c r="N244" s="9" t="str">
        <f t="shared" si="45"/>
        <v/>
      </c>
      <c r="O244" s="9" t="str">
        <f t="shared" si="46"/>
        <v/>
      </c>
      <c r="P244" s="9" t="str">
        <f t="shared" si="47"/>
        <v>FD</v>
      </c>
      <c r="Q244" s="9" t="str">
        <f t="array" ref="Q244">IF(D244&lt;&gt;"",IF(D244&lt;&gt;"GR",IF(AND(D244&gt;=40,H244&gt;=30),_xlfn.IFS(H244&gt;=$AD$11,"AA",H244&gt;=$AC$11,"BA",H244&gt;=$AB$11,"BB",H244&gt;=$AA$11,"CB",H244&gt;=$Z$11,"CC",H244&gt;=$Y$11,"DC",H244&gt;=50,"DD"),IF(H244&gt;=$W$9,"FD","FF")),P244),"")</f>
        <v>FD</v>
      </c>
      <c r="R244" s="9">
        <f t="shared" si="37"/>
        <v>0</v>
      </c>
    </row>
    <row r="245" spans="1:18" x14ac:dyDescent="0.25">
      <c r="A245" s="3">
        <v>244</v>
      </c>
      <c r="B245" s="3">
        <v>8</v>
      </c>
      <c r="C245" s="3">
        <v>29</v>
      </c>
      <c r="D245" s="3">
        <v>31</v>
      </c>
      <c r="E245" s="16">
        <f t="shared" si="36"/>
        <v>8</v>
      </c>
      <c r="F245" s="16">
        <f t="shared" si="36"/>
        <v>29</v>
      </c>
      <c r="G245" s="9">
        <f t="shared" si="38"/>
        <v>20.599999999999998</v>
      </c>
      <c r="H245" s="9">
        <f t="shared" si="39"/>
        <v>21.799999999999997</v>
      </c>
      <c r="I245" s="9" t="str">
        <f t="shared" si="40"/>
        <v/>
      </c>
      <c r="J245" s="9" t="str">
        <f t="shared" si="41"/>
        <v/>
      </c>
      <c r="K245" s="9" t="str">
        <f t="shared" si="42"/>
        <v/>
      </c>
      <c r="L245" s="9" t="str">
        <f t="shared" si="43"/>
        <v/>
      </c>
      <c r="M245" s="9" t="str">
        <f t="shared" si="44"/>
        <v/>
      </c>
      <c r="N245" s="9" t="str">
        <f t="shared" si="45"/>
        <v/>
      </c>
      <c r="O245" s="9" t="str">
        <f t="shared" si="46"/>
        <v/>
      </c>
      <c r="P245" s="9" t="str">
        <f t="shared" si="47"/>
        <v>FD</v>
      </c>
      <c r="Q245" s="9" t="str">
        <f t="array" ref="Q245">IF(D245&lt;&gt;"",IF(D245&lt;&gt;"GR",IF(AND(D245&gt;=40,H245&gt;=30),_xlfn.IFS(H245&gt;=$AD$11,"AA",H245&gt;=$AC$11,"BA",H245&gt;=$AB$11,"BB",H245&gt;=$AA$11,"CB",H245&gt;=$Z$11,"CC",H245&gt;=$Y$11,"DC",H245&gt;=50,"DD"),IF(H245&gt;=$W$9,"FD","FF")),P245),"")</f>
        <v>FD</v>
      </c>
      <c r="R245" s="9">
        <f t="shared" si="37"/>
        <v>0</v>
      </c>
    </row>
    <row r="246" spans="1:18" x14ac:dyDescent="0.25">
      <c r="A246" s="3">
        <v>245</v>
      </c>
      <c r="B246" s="3">
        <v>20</v>
      </c>
      <c r="C246" s="3">
        <v>21</v>
      </c>
      <c r="D246" s="3">
        <v>22</v>
      </c>
      <c r="E246" s="16">
        <f t="shared" si="36"/>
        <v>20</v>
      </c>
      <c r="F246" s="16">
        <f t="shared" si="36"/>
        <v>21</v>
      </c>
      <c r="G246" s="9">
        <f t="shared" si="38"/>
        <v>20.6</v>
      </c>
      <c r="H246" s="9">
        <f t="shared" si="39"/>
        <v>21.2</v>
      </c>
      <c r="I246" s="9" t="str">
        <f t="shared" si="40"/>
        <v/>
      </c>
      <c r="J246" s="9" t="str">
        <f t="shared" si="41"/>
        <v/>
      </c>
      <c r="K246" s="9" t="str">
        <f t="shared" si="42"/>
        <v/>
      </c>
      <c r="L246" s="9" t="str">
        <f t="shared" si="43"/>
        <v/>
      </c>
      <c r="M246" s="9" t="str">
        <f t="shared" si="44"/>
        <v/>
      </c>
      <c r="N246" s="9" t="str">
        <f t="shared" si="45"/>
        <v/>
      </c>
      <c r="O246" s="9" t="str">
        <f t="shared" si="46"/>
        <v/>
      </c>
      <c r="P246" s="9" t="str">
        <f t="shared" si="47"/>
        <v>FD</v>
      </c>
      <c r="Q246" s="9" t="str">
        <f t="array" ref="Q246">IF(D246&lt;&gt;"",IF(D246&lt;&gt;"GR",IF(AND(D246&gt;=40,H246&gt;=30),_xlfn.IFS(H246&gt;=$AD$11,"AA",H246&gt;=$AC$11,"BA",H246&gt;=$AB$11,"BB",H246&gt;=$AA$11,"CB",H246&gt;=$Z$11,"CC",H246&gt;=$Y$11,"DC",H246&gt;=50,"DD"),IF(H246&gt;=$W$9,"FD","FF")),P246),"")</f>
        <v>FD</v>
      </c>
      <c r="R246" s="9">
        <f t="shared" si="37"/>
        <v>0</v>
      </c>
    </row>
    <row r="247" spans="1:18" x14ac:dyDescent="0.25">
      <c r="A247" s="3">
        <v>246</v>
      </c>
      <c r="B247" s="3">
        <v>21</v>
      </c>
      <c r="C247" s="3">
        <v>26</v>
      </c>
      <c r="D247" s="3">
        <v>21</v>
      </c>
      <c r="E247" s="16">
        <f t="shared" si="36"/>
        <v>21</v>
      </c>
      <c r="F247" s="16">
        <f t="shared" si="36"/>
        <v>26</v>
      </c>
      <c r="G247" s="9">
        <f t="shared" si="38"/>
        <v>24</v>
      </c>
      <c r="H247" s="9">
        <f t="shared" si="39"/>
        <v>21</v>
      </c>
      <c r="I247" s="9" t="str">
        <f t="shared" si="40"/>
        <v/>
      </c>
      <c r="J247" s="9" t="str">
        <f t="shared" si="41"/>
        <v/>
      </c>
      <c r="K247" s="9" t="str">
        <f t="shared" si="42"/>
        <v/>
      </c>
      <c r="L247" s="9" t="str">
        <f t="shared" si="43"/>
        <v/>
      </c>
      <c r="M247" s="9" t="str">
        <f t="shared" si="44"/>
        <v/>
      </c>
      <c r="N247" s="9" t="str">
        <f t="shared" si="45"/>
        <v/>
      </c>
      <c r="O247" s="9" t="str">
        <f t="shared" si="46"/>
        <v/>
      </c>
      <c r="P247" s="9" t="str">
        <f t="shared" si="47"/>
        <v>FD</v>
      </c>
      <c r="Q247" s="9" t="str">
        <f t="array" ref="Q247">IF(D247&lt;&gt;"",IF(D247&lt;&gt;"GR",IF(AND(D247&gt;=40,H247&gt;=30),_xlfn.IFS(H247&gt;=$AD$11,"AA",H247&gt;=$AC$11,"BA",H247&gt;=$AB$11,"BB",H247&gt;=$AA$11,"CB",H247&gt;=$Z$11,"CC",H247&gt;=$Y$11,"DC",H247&gt;=50,"DD"),IF(H247&gt;=$W$9,"FD","FF")),P247),"")</f>
        <v>FD</v>
      </c>
      <c r="R247" s="9">
        <f t="shared" si="37"/>
        <v>0</v>
      </c>
    </row>
    <row r="248" spans="1:18" x14ac:dyDescent="0.25">
      <c r="A248" s="3">
        <v>247</v>
      </c>
      <c r="B248" s="3">
        <v>19</v>
      </c>
      <c r="C248" s="3">
        <v>22</v>
      </c>
      <c r="D248" s="3" t="s">
        <v>34</v>
      </c>
      <c r="E248" s="16">
        <f t="shared" si="36"/>
        <v>19</v>
      </c>
      <c r="F248" s="16">
        <f t="shared" si="36"/>
        <v>22</v>
      </c>
      <c r="G248" s="9">
        <f t="shared" si="38"/>
        <v>20.8</v>
      </c>
      <c r="H248" s="9">
        <f t="shared" si="39"/>
        <v>20.8</v>
      </c>
      <c r="I248" s="9" t="str">
        <f t="shared" si="40"/>
        <v/>
      </c>
      <c r="J248" s="9" t="str">
        <f t="shared" si="41"/>
        <v/>
      </c>
      <c r="K248" s="9" t="str">
        <f t="shared" si="42"/>
        <v/>
      </c>
      <c r="L248" s="9" t="str">
        <f t="shared" si="43"/>
        <v/>
      </c>
      <c r="M248" s="9" t="str">
        <f t="shared" si="44"/>
        <v/>
      </c>
      <c r="N248" s="9" t="str">
        <f t="shared" si="45"/>
        <v/>
      </c>
      <c r="O248" s="9" t="str">
        <f t="shared" si="46"/>
        <v/>
      </c>
      <c r="P248" s="9" t="str">
        <f t="shared" si="47"/>
        <v>FD</v>
      </c>
      <c r="Q248" s="9" t="str">
        <f t="array" ref="Q248">IF(D248&lt;&gt;"",IF(D248&lt;&gt;"GR",IF(AND(D248&gt;=40,H248&gt;=30),_xlfn.IFS(H248&gt;=$AD$11,"AA",H248&gt;=$AC$11,"BA",H248&gt;=$AB$11,"BB",H248&gt;=$AA$11,"CB",H248&gt;=$Z$11,"CC",H248&gt;=$Y$11,"DC",H248&gt;=50,"DD"),IF(H248&gt;=$W$9,"FD","FF")),P248),"")</f>
        <v>FD</v>
      </c>
      <c r="R248" s="9">
        <f t="shared" si="37"/>
        <v>0</v>
      </c>
    </row>
    <row r="249" spans="1:18" x14ac:dyDescent="0.25">
      <c r="A249" s="3">
        <v>248</v>
      </c>
      <c r="B249" s="3">
        <v>3</v>
      </c>
      <c r="C249" s="3">
        <v>6</v>
      </c>
      <c r="D249" s="3">
        <v>32</v>
      </c>
      <c r="E249" s="16">
        <f t="shared" si="36"/>
        <v>3</v>
      </c>
      <c r="F249" s="16">
        <f t="shared" si="36"/>
        <v>6</v>
      </c>
      <c r="G249" s="9">
        <f t="shared" si="38"/>
        <v>4.8</v>
      </c>
      <c r="H249" s="9">
        <f t="shared" si="39"/>
        <v>20.399999999999999</v>
      </c>
      <c r="I249" s="9" t="str">
        <f t="shared" si="40"/>
        <v/>
      </c>
      <c r="J249" s="9" t="str">
        <f t="shared" si="41"/>
        <v/>
      </c>
      <c r="K249" s="9" t="str">
        <f t="shared" si="42"/>
        <v/>
      </c>
      <c r="L249" s="9" t="str">
        <f t="shared" si="43"/>
        <v/>
      </c>
      <c r="M249" s="9" t="str">
        <f t="shared" si="44"/>
        <v/>
      </c>
      <c r="N249" s="9" t="str">
        <f t="shared" si="45"/>
        <v/>
      </c>
      <c r="O249" s="9" t="str">
        <f t="shared" si="46"/>
        <v/>
      </c>
      <c r="P249" s="9" t="str">
        <f t="shared" si="47"/>
        <v>FF</v>
      </c>
      <c r="Q249" s="9" t="str">
        <f t="array" ref="Q249">IF(D249&lt;&gt;"",IF(D249&lt;&gt;"GR",IF(AND(D249&gt;=40,H249&gt;=30),_xlfn.IFS(H249&gt;=$AD$11,"AA",H249&gt;=$AC$11,"BA",H249&gt;=$AB$11,"BB",H249&gt;=$AA$11,"CB",H249&gt;=$Z$11,"CC",H249&gt;=$Y$11,"DC",H249&gt;=50,"DD"),IF(H249&gt;=$W$9,"FD","FF")),P249),"")</f>
        <v>FD</v>
      </c>
      <c r="R249" s="9">
        <f t="shared" si="37"/>
        <v>0</v>
      </c>
    </row>
    <row r="250" spans="1:18" x14ac:dyDescent="0.25">
      <c r="A250" s="3">
        <v>249</v>
      </c>
      <c r="B250" s="3">
        <v>18</v>
      </c>
      <c r="C250" s="3">
        <v>22</v>
      </c>
      <c r="D250" s="3" t="s">
        <v>34</v>
      </c>
      <c r="E250" s="16">
        <f t="shared" si="36"/>
        <v>18</v>
      </c>
      <c r="F250" s="16">
        <f t="shared" si="36"/>
        <v>22</v>
      </c>
      <c r="G250" s="9">
        <f t="shared" si="38"/>
        <v>20.399999999999999</v>
      </c>
      <c r="H250" s="9">
        <f t="shared" si="39"/>
        <v>20.399999999999999</v>
      </c>
      <c r="I250" s="9" t="str">
        <f t="shared" si="40"/>
        <v/>
      </c>
      <c r="J250" s="9" t="str">
        <f t="shared" si="41"/>
        <v/>
      </c>
      <c r="K250" s="9" t="str">
        <f t="shared" si="42"/>
        <v/>
      </c>
      <c r="L250" s="9" t="str">
        <f t="shared" si="43"/>
        <v/>
      </c>
      <c r="M250" s="9" t="str">
        <f t="shared" si="44"/>
        <v/>
      </c>
      <c r="N250" s="9" t="str">
        <f t="shared" si="45"/>
        <v/>
      </c>
      <c r="O250" s="9" t="str">
        <f t="shared" si="46"/>
        <v/>
      </c>
      <c r="P250" s="9" t="str">
        <f t="shared" si="47"/>
        <v>FD</v>
      </c>
      <c r="Q250" s="9" t="str">
        <f t="array" ref="Q250">IF(D250&lt;&gt;"",IF(D250&lt;&gt;"GR",IF(AND(D250&gt;=40,H250&gt;=30),_xlfn.IFS(H250&gt;=$AD$11,"AA",H250&gt;=$AC$11,"BA",H250&gt;=$AB$11,"BB",H250&gt;=$AA$11,"CB",H250&gt;=$Z$11,"CC",H250&gt;=$Y$11,"DC",H250&gt;=50,"DD"),IF(H250&gt;=$W$9,"FD","FF")),P250),"")</f>
        <v>FD</v>
      </c>
      <c r="R250" s="9">
        <f t="shared" si="37"/>
        <v>0</v>
      </c>
    </row>
    <row r="251" spans="1:18" x14ac:dyDescent="0.25">
      <c r="A251" s="3">
        <v>250</v>
      </c>
      <c r="B251" s="3">
        <v>13</v>
      </c>
      <c r="C251" s="3">
        <v>21</v>
      </c>
      <c r="D251" s="3">
        <v>25</v>
      </c>
      <c r="E251" s="16">
        <f t="shared" si="36"/>
        <v>13</v>
      </c>
      <c r="F251" s="16">
        <f t="shared" si="36"/>
        <v>21</v>
      </c>
      <c r="G251" s="9">
        <f t="shared" si="38"/>
        <v>17.8</v>
      </c>
      <c r="H251" s="9">
        <f t="shared" si="39"/>
        <v>20.2</v>
      </c>
      <c r="I251" s="9" t="str">
        <f t="shared" si="40"/>
        <v/>
      </c>
      <c r="J251" s="9" t="str">
        <f t="shared" si="41"/>
        <v/>
      </c>
      <c r="K251" s="9" t="str">
        <f t="shared" si="42"/>
        <v/>
      </c>
      <c r="L251" s="9" t="str">
        <f t="shared" si="43"/>
        <v/>
      </c>
      <c r="M251" s="9" t="str">
        <f t="shared" si="44"/>
        <v/>
      </c>
      <c r="N251" s="9" t="str">
        <f t="shared" si="45"/>
        <v/>
      </c>
      <c r="O251" s="9" t="str">
        <f t="shared" si="46"/>
        <v/>
      </c>
      <c r="P251" s="9" t="str">
        <f t="shared" si="47"/>
        <v>FF</v>
      </c>
      <c r="Q251" s="9" t="str">
        <f t="array" ref="Q251">IF(D251&lt;&gt;"",IF(D251&lt;&gt;"GR",IF(AND(D251&gt;=40,H251&gt;=30),_xlfn.IFS(H251&gt;=$AD$11,"AA",H251&gt;=$AC$11,"BA",H251&gt;=$AB$11,"BB",H251&gt;=$AA$11,"CB",H251&gt;=$Z$11,"CC",H251&gt;=$Y$11,"DC",H251&gt;=50,"DD"),IF(H251&gt;=$W$9,"FD","FF")),P251),"")</f>
        <v>FD</v>
      </c>
      <c r="R251" s="9">
        <f t="shared" si="37"/>
        <v>0</v>
      </c>
    </row>
    <row r="252" spans="1:18" x14ac:dyDescent="0.25">
      <c r="A252" s="3">
        <v>251</v>
      </c>
      <c r="B252" s="3">
        <v>27</v>
      </c>
      <c r="C252" s="3">
        <v>32</v>
      </c>
      <c r="D252" s="3">
        <v>15</v>
      </c>
      <c r="E252" s="16">
        <f t="shared" si="36"/>
        <v>27</v>
      </c>
      <c r="F252" s="16">
        <f t="shared" si="36"/>
        <v>32</v>
      </c>
      <c r="G252" s="9">
        <f t="shared" si="38"/>
        <v>30</v>
      </c>
      <c r="H252" s="9">
        <f t="shared" si="39"/>
        <v>19.8</v>
      </c>
      <c r="I252" s="9" t="str">
        <f t="shared" si="40"/>
        <v/>
      </c>
      <c r="J252" s="9" t="str">
        <f t="shared" si="41"/>
        <v/>
      </c>
      <c r="K252" s="9" t="str">
        <f t="shared" si="42"/>
        <v/>
      </c>
      <c r="L252" s="9" t="str">
        <f t="shared" si="43"/>
        <v/>
      </c>
      <c r="M252" s="9" t="str">
        <f t="shared" si="44"/>
        <v/>
      </c>
      <c r="N252" s="9" t="str">
        <f t="shared" si="45"/>
        <v/>
      </c>
      <c r="O252" s="9" t="str">
        <f t="shared" si="46"/>
        <v/>
      </c>
      <c r="P252" s="9" t="str">
        <f t="shared" si="47"/>
        <v>FD</v>
      </c>
      <c r="Q252" s="9" t="str">
        <f t="array" ref="Q252">IF(D252&lt;&gt;"",IF(D252&lt;&gt;"GR",IF(AND(D252&gt;=40,H252&gt;=30),_xlfn.IFS(H252&gt;=$AD$11,"AA",H252&gt;=$AC$11,"BA",H252&gt;=$AB$11,"BB",H252&gt;=$AA$11,"CB",H252&gt;=$Z$11,"CC",H252&gt;=$Y$11,"DC",H252&gt;=50,"DD"),IF(H252&gt;=$W$9,"FD","FF")),P252),"")</f>
        <v>FF</v>
      </c>
      <c r="R252" s="9">
        <f t="shared" si="37"/>
        <v>0</v>
      </c>
    </row>
    <row r="253" spans="1:18" x14ac:dyDescent="0.25">
      <c r="A253" s="3">
        <v>252</v>
      </c>
      <c r="B253" s="3">
        <v>15</v>
      </c>
      <c r="C253" s="3" t="s">
        <v>34</v>
      </c>
      <c r="D253" s="3">
        <v>23</v>
      </c>
      <c r="E253" s="16">
        <f t="shared" si="36"/>
        <v>15</v>
      </c>
      <c r="F253" s="16">
        <f t="shared" si="36"/>
        <v>0</v>
      </c>
      <c r="G253" s="9">
        <f t="shared" si="38"/>
        <v>6</v>
      </c>
      <c r="H253" s="9">
        <f t="shared" si="39"/>
        <v>19.799999999999997</v>
      </c>
      <c r="I253" s="9" t="str">
        <f t="shared" si="40"/>
        <v/>
      </c>
      <c r="J253" s="9" t="str">
        <f t="shared" si="41"/>
        <v/>
      </c>
      <c r="K253" s="9" t="str">
        <f t="shared" si="42"/>
        <v/>
      </c>
      <c r="L253" s="9" t="str">
        <f t="shared" si="43"/>
        <v/>
      </c>
      <c r="M253" s="9" t="str">
        <f t="shared" si="44"/>
        <v/>
      </c>
      <c r="N253" s="9" t="str">
        <f t="shared" si="45"/>
        <v/>
      </c>
      <c r="O253" s="9" t="str">
        <f t="shared" si="46"/>
        <v/>
      </c>
      <c r="P253" s="9" t="str">
        <f t="shared" si="47"/>
        <v>FF</v>
      </c>
      <c r="Q253" s="9" t="str">
        <f t="array" ref="Q253">IF(D253&lt;&gt;"",IF(D253&lt;&gt;"GR",IF(AND(D253&gt;=40,H253&gt;=30),_xlfn.IFS(H253&gt;=$AD$11,"AA",H253&gt;=$AC$11,"BA",H253&gt;=$AB$11,"BB",H253&gt;=$AA$11,"CB",H253&gt;=$Z$11,"CC",H253&gt;=$Y$11,"DC",H253&gt;=50,"DD"),IF(H253&gt;=$W$9,"FD","FF")),P253),"")</f>
        <v>FF</v>
      </c>
      <c r="R253" s="9">
        <f t="shared" si="37"/>
        <v>0</v>
      </c>
    </row>
    <row r="254" spans="1:18" x14ac:dyDescent="0.25">
      <c r="A254" s="3">
        <v>253</v>
      </c>
      <c r="B254" s="3">
        <v>11</v>
      </c>
      <c r="C254" s="3">
        <v>25</v>
      </c>
      <c r="D254" s="3">
        <v>25</v>
      </c>
      <c r="E254" s="16">
        <f t="shared" si="36"/>
        <v>11</v>
      </c>
      <c r="F254" s="16">
        <f t="shared" si="36"/>
        <v>25</v>
      </c>
      <c r="G254" s="9">
        <f t="shared" si="38"/>
        <v>19.399999999999999</v>
      </c>
      <c r="H254" s="9">
        <f t="shared" si="39"/>
        <v>19.399999999999999</v>
      </c>
      <c r="I254" s="9" t="str">
        <f t="shared" si="40"/>
        <v/>
      </c>
      <c r="J254" s="9" t="str">
        <f t="shared" si="41"/>
        <v/>
      </c>
      <c r="K254" s="9" t="str">
        <f t="shared" si="42"/>
        <v/>
      </c>
      <c r="L254" s="9" t="str">
        <f t="shared" si="43"/>
        <v/>
      </c>
      <c r="M254" s="9" t="str">
        <f t="shared" si="44"/>
        <v/>
      </c>
      <c r="N254" s="9" t="str">
        <f t="shared" si="45"/>
        <v/>
      </c>
      <c r="O254" s="9" t="str">
        <f t="shared" si="46"/>
        <v/>
      </c>
      <c r="P254" s="9" t="str">
        <f t="shared" si="47"/>
        <v>FF</v>
      </c>
      <c r="Q254" s="9" t="str">
        <f t="array" ref="Q254">IF(D254&lt;&gt;"",IF(D254&lt;&gt;"GR",IF(AND(D254&gt;=40,H254&gt;=30),_xlfn.IFS(H254&gt;=$AD$11,"AA",H254&gt;=$AC$11,"BA",H254&gt;=$AB$11,"BB",H254&gt;=$AA$11,"CB",H254&gt;=$Z$11,"CC",H254&gt;=$Y$11,"DC",H254&gt;=50,"DD"),IF(H254&gt;=$W$9,"FD","FF")),P254),"")</f>
        <v>FF</v>
      </c>
      <c r="R254" s="9">
        <f t="shared" si="37"/>
        <v>0</v>
      </c>
    </row>
    <row r="255" spans="1:18" x14ac:dyDescent="0.25">
      <c r="A255" s="3">
        <v>254</v>
      </c>
      <c r="B255" s="3">
        <v>6</v>
      </c>
      <c r="C255" s="3">
        <v>28</v>
      </c>
      <c r="D255" s="3" t="s">
        <v>34</v>
      </c>
      <c r="E255" s="16">
        <f t="shared" si="36"/>
        <v>6</v>
      </c>
      <c r="F255" s="16">
        <f t="shared" si="36"/>
        <v>28</v>
      </c>
      <c r="G255" s="9">
        <f t="shared" si="38"/>
        <v>19.200000000000003</v>
      </c>
      <c r="H255" s="9">
        <f t="shared" si="39"/>
        <v>19.200000000000003</v>
      </c>
      <c r="I255" s="9" t="str">
        <f t="shared" si="40"/>
        <v/>
      </c>
      <c r="J255" s="9" t="str">
        <f t="shared" si="41"/>
        <v/>
      </c>
      <c r="K255" s="9" t="str">
        <f t="shared" si="42"/>
        <v/>
      </c>
      <c r="L255" s="9" t="str">
        <f t="shared" si="43"/>
        <v/>
      </c>
      <c r="M255" s="9" t="str">
        <f t="shared" si="44"/>
        <v/>
      </c>
      <c r="N255" s="9" t="str">
        <f t="shared" si="45"/>
        <v/>
      </c>
      <c r="O255" s="9" t="str">
        <f t="shared" si="46"/>
        <v/>
      </c>
      <c r="P255" s="9" t="str">
        <f t="shared" si="47"/>
        <v>FF</v>
      </c>
      <c r="Q255" s="9" t="str">
        <f t="array" ref="Q255">IF(D255&lt;&gt;"",IF(D255&lt;&gt;"GR",IF(AND(D255&gt;=40,H255&gt;=30),_xlfn.IFS(H255&gt;=$AD$11,"AA",H255&gt;=$AC$11,"BA",H255&gt;=$AB$11,"BB",H255&gt;=$AA$11,"CB",H255&gt;=$Z$11,"CC",H255&gt;=$Y$11,"DC",H255&gt;=50,"DD"),IF(H255&gt;=$W$9,"FD","FF")),P255),"")</f>
        <v>FF</v>
      </c>
      <c r="R255" s="9">
        <f t="shared" si="37"/>
        <v>0</v>
      </c>
    </row>
    <row r="256" spans="1:18" x14ac:dyDescent="0.25">
      <c r="A256" s="3">
        <v>255</v>
      </c>
      <c r="B256" s="3">
        <v>22</v>
      </c>
      <c r="C256" s="3">
        <v>27</v>
      </c>
      <c r="D256" s="3">
        <v>17</v>
      </c>
      <c r="E256" s="16">
        <f t="shared" si="36"/>
        <v>22</v>
      </c>
      <c r="F256" s="16">
        <f t="shared" si="36"/>
        <v>27</v>
      </c>
      <c r="G256" s="9">
        <f t="shared" si="38"/>
        <v>25</v>
      </c>
      <c r="H256" s="9">
        <f t="shared" si="39"/>
        <v>19</v>
      </c>
      <c r="I256" s="9" t="str">
        <f t="shared" si="40"/>
        <v/>
      </c>
      <c r="J256" s="9" t="str">
        <f t="shared" si="41"/>
        <v/>
      </c>
      <c r="K256" s="9" t="str">
        <f t="shared" si="42"/>
        <v/>
      </c>
      <c r="L256" s="9" t="str">
        <f t="shared" si="43"/>
        <v/>
      </c>
      <c r="M256" s="9" t="str">
        <f t="shared" si="44"/>
        <v/>
      </c>
      <c r="N256" s="9" t="str">
        <f t="shared" si="45"/>
        <v/>
      </c>
      <c r="O256" s="9" t="str">
        <f t="shared" si="46"/>
        <v/>
      </c>
      <c r="P256" s="9" t="str">
        <f t="shared" si="47"/>
        <v>FD</v>
      </c>
      <c r="Q256" s="9" t="str">
        <f t="array" ref="Q256">IF(D256&lt;&gt;"",IF(D256&lt;&gt;"GR",IF(AND(D256&gt;=40,H256&gt;=30),_xlfn.IFS(H256&gt;=$AD$11,"AA",H256&gt;=$AC$11,"BA",H256&gt;=$AB$11,"BB",H256&gt;=$AA$11,"CB",H256&gt;=$Z$11,"CC",H256&gt;=$Y$11,"DC",H256&gt;=50,"DD"),IF(H256&gt;=$W$9,"FD","FF")),P256),"")</f>
        <v>FF</v>
      </c>
      <c r="R256" s="9">
        <f t="shared" si="37"/>
        <v>0</v>
      </c>
    </row>
    <row r="257" spans="1:18" x14ac:dyDescent="0.25">
      <c r="A257" s="3">
        <v>256</v>
      </c>
      <c r="B257" s="3">
        <v>14</v>
      </c>
      <c r="C257" s="3">
        <v>13</v>
      </c>
      <c r="D257" s="3">
        <v>21</v>
      </c>
      <c r="E257" s="16">
        <f t="shared" si="36"/>
        <v>14</v>
      </c>
      <c r="F257" s="16">
        <f t="shared" si="36"/>
        <v>13</v>
      </c>
      <c r="G257" s="9">
        <f t="shared" si="38"/>
        <v>13.4</v>
      </c>
      <c r="H257" s="9">
        <f t="shared" si="39"/>
        <v>18.2</v>
      </c>
      <c r="I257" s="9" t="str">
        <f t="shared" si="40"/>
        <v/>
      </c>
      <c r="J257" s="9" t="str">
        <f t="shared" si="41"/>
        <v/>
      </c>
      <c r="K257" s="9" t="str">
        <f t="shared" si="42"/>
        <v/>
      </c>
      <c r="L257" s="9" t="str">
        <f t="shared" si="43"/>
        <v/>
      </c>
      <c r="M257" s="9" t="str">
        <f t="shared" si="44"/>
        <v/>
      </c>
      <c r="N257" s="9" t="str">
        <f t="shared" si="45"/>
        <v/>
      </c>
      <c r="O257" s="9" t="str">
        <f t="shared" si="46"/>
        <v/>
      </c>
      <c r="P257" s="9" t="str">
        <f t="shared" si="47"/>
        <v>FF</v>
      </c>
      <c r="Q257" s="9" t="str">
        <f t="array" ref="Q257">IF(D257&lt;&gt;"",IF(D257&lt;&gt;"GR",IF(AND(D257&gt;=40,H257&gt;=30),_xlfn.IFS(H257&gt;=$AD$11,"AA",H257&gt;=$AC$11,"BA",H257&gt;=$AB$11,"BB",H257&gt;=$AA$11,"CB",H257&gt;=$Z$11,"CC",H257&gt;=$Y$11,"DC",H257&gt;=50,"DD"),IF(H257&gt;=$W$9,"FD","FF")),P257),"")</f>
        <v>FF</v>
      </c>
      <c r="R257" s="9">
        <f t="shared" si="37"/>
        <v>0</v>
      </c>
    </row>
    <row r="258" spans="1:18" x14ac:dyDescent="0.25">
      <c r="A258" s="3">
        <v>257</v>
      </c>
      <c r="B258" s="3">
        <v>9</v>
      </c>
      <c r="C258" s="3">
        <v>34</v>
      </c>
      <c r="D258" s="3">
        <v>24</v>
      </c>
      <c r="E258" s="16">
        <f t="shared" ref="E258:F326" si="48">IF(B258="GR",0,B258)</f>
        <v>9</v>
      </c>
      <c r="F258" s="16">
        <f t="shared" si="48"/>
        <v>34</v>
      </c>
      <c r="G258" s="9">
        <f t="shared" si="38"/>
        <v>24</v>
      </c>
      <c r="H258" s="9">
        <f t="shared" si="39"/>
        <v>18</v>
      </c>
      <c r="I258" s="9" t="str">
        <f t="shared" si="40"/>
        <v/>
      </c>
      <c r="J258" s="9" t="str">
        <f t="shared" si="41"/>
        <v/>
      </c>
      <c r="K258" s="9" t="str">
        <f t="shared" si="42"/>
        <v/>
      </c>
      <c r="L258" s="9" t="str">
        <f t="shared" si="43"/>
        <v/>
      </c>
      <c r="M258" s="9" t="str">
        <f t="shared" si="44"/>
        <v/>
      </c>
      <c r="N258" s="9" t="str">
        <f t="shared" si="45"/>
        <v/>
      </c>
      <c r="O258" s="9" t="str">
        <f t="shared" si="46"/>
        <v/>
      </c>
      <c r="P258" s="9" t="str">
        <f t="shared" si="47"/>
        <v>FD</v>
      </c>
      <c r="Q258" s="9" t="str">
        <f t="array" ref="Q258">IF(D258&lt;&gt;"",IF(D258&lt;&gt;"GR",IF(AND(D258&gt;=40,H258&gt;=30),_xlfn.IFS(H258&gt;=$AD$11,"AA",H258&gt;=$AC$11,"BA",H258&gt;=$AB$11,"BB",H258&gt;=$AA$11,"CB",H258&gt;=$Z$11,"CC",H258&gt;=$Y$11,"DC",H258&gt;=50,"DD"),IF(H258&gt;=$W$9,"FD","FF")),P258),"")</f>
        <v>FF</v>
      </c>
      <c r="R258" s="9">
        <f t="shared" ref="R258:R326" si="49">IF(AND(F258&gt;=55,G258&gt;=50),_xlfn.RANK.EQ(G258,$G$2:$G$326,0),0)</f>
        <v>0</v>
      </c>
    </row>
    <row r="259" spans="1:18" x14ac:dyDescent="0.25">
      <c r="A259" s="3">
        <v>258</v>
      </c>
      <c r="B259" s="3">
        <v>5</v>
      </c>
      <c r="C259" s="3" t="s">
        <v>34</v>
      </c>
      <c r="D259" s="3">
        <v>25</v>
      </c>
      <c r="E259" s="16">
        <f t="shared" si="48"/>
        <v>5</v>
      </c>
      <c r="F259" s="16">
        <f t="shared" si="48"/>
        <v>0</v>
      </c>
      <c r="G259" s="9">
        <f t="shared" ref="G259:G322" si="50">(E259*0.4)+(F259*0.6)</f>
        <v>2</v>
      </c>
      <c r="H259" s="9">
        <f t="shared" ref="H259:H322" si="51">IF(AND(D259&lt;&gt;"",D259&lt;&gt;"GR"),(B259*0.4)+(D259*0.6),G259)</f>
        <v>17</v>
      </c>
      <c r="I259" s="9" t="str">
        <f t="shared" ref="I259:I322" si="52">IF(AND(G259&gt;=30,F259&gt;=40),G259,"")</f>
        <v/>
      </c>
      <c r="J259" s="9" t="str">
        <f t="shared" ref="J259:J322" si="53">IF(I259&lt;&gt;"",IF(_xlfn.RANK.EQ(I259,$I$2:$I$326,0)&lt;=ROUND(COUNTIFS($G$2:$G$326,"&gt;=30",$F$2:$F$326,"&gt;=40")/100*$AD$9,0),"",G259),"")</f>
        <v/>
      </c>
      <c r="K259" s="9" t="str">
        <f t="shared" ref="K259:K322" si="54">IF(J259&lt;&gt;"",IF(_xlfn.RANK.EQ(J259,$J$2:$J$326,0)&lt;=ROUND(COUNTIFS($G$2:$G$326,"&gt;=30",$F$2:$F$326,"&gt;=40")/100*$AC$9,0),"",G259),"")</f>
        <v/>
      </c>
      <c r="L259" s="9" t="str">
        <f t="shared" ref="L259:L322" si="55">IF(K259&lt;&gt;"",IF(_xlfn.RANK.EQ(K259,$K$2:$K$326,0)&lt;=ROUND(COUNTIFS($G$2:$G$326,"&gt;=30",$F$2:$F$326,"&gt;=40")/100*$AB$9,0),"",G259),"")</f>
        <v/>
      </c>
      <c r="M259" s="9" t="str">
        <f t="shared" ref="M259:M322" si="56">IF(L259&lt;&gt;"",IF(_xlfn.RANK.EQ(L259,$L$2:$L$326,0)&lt;=ROUND(COUNTIFS($G$2:$G$326,"&gt;=30",$F$2:$F$326,"&gt;=40")/100*$AA$9,0),"",G259),"")</f>
        <v/>
      </c>
      <c r="N259" s="9" t="str">
        <f t="shared" ref="N259:N322" si="57">IF(M259&lt;&gt;"",IF(_xlfn.RANK.EQ(M259,$M$2:$M$326,0)&lt;=ROUND(COUNTIFS($G$2:$G$326,"&gt;=30",$F$2:$F$326,"&gt;=40")/100*$Z$9,0),"",G259),"")</f>
        <v/>
      </c>
      <c r="O259" s="9" t="str">
        <f t="shared" ref="O259:O322" si="58">IF(N259&lt;&gt;"",IF(_xlfn.RANK.EQ(N259,$N$2:$N$326,0)&lt;=ROUND(COUNTIFS($G$2:$G$326,"&gt;=30",$F$2:$F$326,"&gt;=40")/100*$Y$9,0),"",G259),"")</f>
        <v/>
      </c>
      <c r="P259" s="9" t="str">
        <f t="shared" ref="P259:P322" si="59">IF(C259&lt;&gt;"",IF(AND(F259&gt;=40,G259&gt;=30),IF(_xlfn.RANK.EQ(I259,$I$2:$I$326,0)&lt;=ROUND(COUNTIFS($G$2:$G$326,"&gt;=30",$F$2:$F$326,"&gt;=40")/100*$AD$9,0),$AD$8,IF(_xlfn.RANK.EQ(J259,$J$2:$J$326,0)&lt;=ROUND(COUNTIFS($G$2:$G$326,"&gt;=30",$F$2:$F$326,"&gt;=40")/100*$AC$9,0),$AC$8,IF(_xlfn.RANK.EQ(K259,$K$2:$K$326,0)&lt;=ROUND(COUNTIFS($G$2:$G$326,"&gt;=30",$F$2:$F$326,"&gt;=40")/100*$AB$9,0),$AB$8,IF(_xlfn.RANK.EQ(L259,$L$2:$L$326,0)&lt;=ROUND(COUNTIFS($G$2:$G$326,"&gt;=30",$F$2:$F$326,"&gt;=40")/100*$AA$9,0),$AA$8,IF(_xlfn.RANK.EQ(M259,$M$2:$M$326,0)&lt;=ROUND(COUNTIFS($G$2:$G$326,"&gt;=30",$F$2:$F$326,"&gt;=40")/100*$Z$9,0),$Z$8,IF(_xlfn.RANK.EQ(N259,$N$2:$N$326,0)&lt;=ROUND(COUNTIFS($G$2:$G$326,"&gt;=30",$F$2:$F$326,"&gt;=40")/100*$Y$9,0),$Y$8,$X$8)))))),IF(G259&gt;=$W$9,$W$8,$V$8)),"")</f>
        <v>FF</v>
      </c>
      <c r="Q259" s="9" t="str">
        <f t="array" ref="Q259">IF(D259&lt;&gt;"",IF(D259&lt;&gt;"GR",IF(AND(D259&gt;=40,H259&gt;=30),_xlfn.IFS(H259&gt;=$AD$11,"AA",H259&gt;=$AC$11,"BA",H259&gt;=$AB$11,"BB",H259&gt;=$AA$11,"CB",H259&gt;=$Z$11,"CC",H259&gt;=$Y$11,"DC",H259&gt;=50,"DD"),IF(H259&gt;=$W$9,"FD","FF")),P259),"")</f>
        <v>FF</v>
      </c>
      <c r="R259" s="9">
        <f t="shared" si="49"/>
        <v>0</v>
      </c>
    </row>
    <row r="260" spans="1:18" x14ac:dyDescent="0.25">
      <c r="A260" s="3">
        <v>259</v>
      </c>
      <c r="B260" s="3">
        <v>9</v>
      </c>
      <c r="C260" s="3">
        <v>31</v>
      </c>
      <c r="D260" s="3">
        <v>20</v>
      </c>
      <c r="E260" s="16">
        <f t="shared" si="48"/>
        <v>9</v>
      </c>
      <c r="F260" s="16">
        <f t="shared" si="48"/>
        <v>31</v>
      </c>
      <c r="G260" s="9">
        <f t="shared" si="50"/>
        <v>22.2</v>
      </c>
      <c r="H260" s="9">
        <f t="shared" si="51"/>
        <v>15.6</v>
      </c>
      <c r="I260" s="9" t="str">
        <f t="shared" si="52"/>
        <v/>
      </c>
      <c r="J260" s="9" t="str">
        <f t="shared" si="53"/>
        <v/>
      </c>
      <c r="K260" s="9" t="str">
        <f t="shared" si="54"/>
        <v/>
      </c>
      <c r="L260" s="9" t="str">
        <f t="shared" si="55"/>
        <v/>
      </c>
      <c r="M260" s="9" t="str">
        <f t="shared" si="56"/>
        <v/>
      </c>
      <c r="N260" s="9" t="str">
        <f t="shared" si="57"/>
        <v/>
      </c>
      <c r="O260" s="9" t="str">
        <f t="shared" si="58"/>
        <v/>
      </c>
      <c r="P260" s="9" t="str">
        <f t="shared" si="59"/>
        <v>FD</v>
      </c>
      <c r="Q260" s="9" t="str">
        <f t="array" ref="Q260">IF(D260&lt;&gt;"",IF(D260&lt;&gt;"GR",IF(AND(D260&gt;=40,H260&gt;=30),_xlfn.IFS(H260&gt;=$AD$11,"AA",H260&gt;=$AC$11,"BA",H260&gt;=$AB$11,"BB",H260&gt;=$AA$11,"CB",H260&gt;=$Z$11,"CC",H260&gt;=$Y$11,"DC",H260&gt;=50,"DD"),IF(H260&gt;=$W$9,"FD","FF")),P260),"")</f>
        <v>FF</v>
      </c>
      <c r="R260" s="9">
        <f t="shared" si="49"/>
        <v>0</v>
      </c>
    </row>
    <row r="261" spans="1:18" x14ac:dyDescent="0.25">
      <c r="A261" s="3">
        <v>260</v>
      </c>
      <c r="B261" s="3">
        <v>9</v>
      </c>
      <c r="C261" s="3">
        <v>9</v>
      </c>
      <c r="D261" s="3">
        <v>19</v>
      </c>
      <c r="E261" s="16">
        <f t="shared" si="48"/>
        <v>9</v>
      </c>
      <c r="F261" s="16">
        <f t="shared" si="48"/>
        <v>9</v>
      </c>
      <c r="G261" s="9">
        <f t="shared" si="50"/>
        <v>9</v>
      </c>
      <c r="H261" s="9">
        <f t="shared" si="51"/>
        <v>15</v>
      </c>
      <c r="I261" s="9" t="str">
        <f t="shared" si="52"/>
        <v/>
      </c>
      <c r="J261" s="9" t="str">
        <f t="shared" si="53"/>
        <v/>
      </c>
      <c r="K261" s="9" t="str">
        <f t="shared" si="54"/>
        <v/>
      </c>
      <c r="L261" s="9" t="str">
        <f t="shared" si="55"/>
        <v/>
      </c>
      <c r="M261" s="9" t="str">
        <f t="shared" si="56"/>
        <v/>
      </c>
      <c r="N261" s="9" t="str">
        <f t="shared" si="57"/>
        <v/>
      </c>
      <c r="O261" s="9" t="str">
        <f t="shared" si="58"/>
        <v/>
      </c>
      <c r="P261" s="9" t="str">
        <f t="shared" si="59"/>
        <v>FF</v>
      </c>
      <c r="Q261" s="9" t="str">
        <f t="array" ref="Q261">IF(D261&lt;&gt;"",IF(D261&lt;&gt;"GR",IF(AND(D261&gt;=40,H261&gt;=30),_xlfn.IFS(H261&gt;=$AD$11,"AA",H261&gt;=$AC$11,"BA",H261&gt;=$AB$11,"BB",H261&gt;=$AA$11,"CB",H261&gt;=$Z$11,"CC",H261&gt;=$Y$11,"DC",H261&gt;=50,"DD"),IF(H261&gt;=$W$9,"FD","FF")),P261),"")</f>
        <v>FF</v>
      </c>
      <c r="R261" s="9">
        <f t="shared" si="49"/>
        <v>0</v>
      </c>
    </row>
    <row r="262" spans="1:18" x14ac:dyDescent="0.25">
      <c r="A262" s="3">
        <v>261</v>
      </c>
      <c r="B262" s="3">
        <v>0</v>
      </c>
      <c r="C262" s="3">
        <v>25</v>
      </c>
      <c r="D262" s="3">
        <v>25</v>
      </c>
      <c r="E262" s="16">
        <f t="shared" si="48"/>
        <v>0</v>
      </c>
      <c r="F262" s="16">
        <f t="shared" si="48"/>
        <v>25</v>
      </c>
      <c r="G262" s="9">
        <f t="shared" si="50"/>
        <v>15</v>
      </c>
      <c r="H262" s="9">
        <f t="shared" si="51"/>
        <v>15</v>
      </c>
      <c r="I262" s="9" t="str">
        <f t="shared" si="52"/>
        <v/>
      </c>
      <c r="J262" s="9" t="str">
        <f t="shared" si="53"/>
        <v/>
      </c>
      <c r="K262" s="9" t="str">
        <f t="shared" si="54"/>
        <v/>
      </c>
      <c r="L262" s="9" t="str">
        <f t="shared" si="55"/>
        <v/>
      </c>
      <c r="M262" s="9" t="str">
        <f t="shared" si="56"/>
        <v/>
      </c>
      <c r="N262" s="9" t="str">
        <f t="shared" si="57"/>
        <v/>
      </c>
      <c r="O262" s="9" t="str">
        <f t="shared" si="58"/>
        <v/>
      </c>
      <c r="P262" s="9" t="str">
        <f t="shared" si="59"/>
        <v>FF</v>
      </c>
      <c r="Q262" s="9" t="str">
        <f t="array" ref="Q262">IF(D262&lt;&gt;"",IF(D262&lt;&gt;"GR",IF(AND(D262&gt;=40,H262&gt;=30),_xlfn.IFS(H262&gt;=$AD$11,"AA",H262&gt;=$AC$11,"BA",H262&gt;=$AB$11,"BB",H262&gt;=$AA$11,"CB",H262&gt;=$Z$11,"CC",H262&gt;=$Y$11,"DC",H262&gt;=50,"DD"),IF(H262&gt;=$W$9,"FD","FF")),P262),"")</f>
        <v>FF</v>
      </c>
      <c r="R262" s="9">
        <f t="shared" si="49"/>
        <v>0</v>
      </c>
    </row>
    <row r="263" spans="1:18" x14ac:dyDescent="0.25">
      <c r="A263" s="3">
        <v>262</v>
      </c>
      <c r="B263" s="3">
        <v>5</v>
      </c>
      <c r="C263" s="3">
        <v>20</v>
      </c>
      <c r="D263" s="3" t="s">
        <v>34</v>
      </c>
      <c r="E263" s="16">
        <f t="shared" si="48"/>
        <v>5</v>
      </c>
      <c r="F263" s="16">
        <f t="shared" si="48"/>
        <v>20</v>
      </c>
      <c r="G263" s="9">
        <f t="shared" si="50"/>
        <v>14</v>
      </c>
      <c r="H263" s="9">
        <f t="shared" si="51"/>
        <v>14</v>
      </c>
      <c r="I263" s="9" t="str">
        <f t="shared" si="52"/>
        <v/>
      </c>
      <c r="J263" s="9" t="str">
        <f t="shared" si="53"/>
        <v/>
      </c>
      <c r="K263" s="9" t="str">
        <f t="shared" si="54"/>
        <v/>
      </c>
      <c r="L263" s="9" t="str">
        <f t="shared" si="55"/>
        <v/>
      </c>
      <c r="M263" s="9" t="str">
        <f t="shared" si="56"/>
        <v/>
      </c>
      <c r="N263" s="9" t="str">
        <f t="shared" si="57"/>
        <v/>
      </c>
      <c r="O263" s="9" t="str">
        <f t="shared" si="58"/>
        <v/>
      </c>
      <c r="P263" s="9" t="str">
        <f t="shared" si="59"/>
        <v>FF</v>
      </c>
      <c r="Q263" s="9" t="str">
        <f t="array" ref="Q263">IF(D263&lt;&gt;"",IF(D263&lt;&gt;"GR",IF(AND(D263&gt;=40,H263&gt;=30),_xlfn.IFS(H263&gt;=$AD$11,"AA",H263&gt;=$AC$11,"BA",H263&gt;=$AB$11,"BB",H263&gt;=$AA$11,"CB",H263&gt;=$Z$11,"CC",H263&gt;=$Y$11,"DC",H263&gt;=50,"DD"),IF(H263&gt;=$W$9,"FD","FF")),P263),"")</f>
        <v>FF</v>
      </c>
      <c r="R263" s="9">
        <f t="shared" si="49"/>
        <v>0</v>
      </c>
    </row>
    <row r="264" spans="1:18" x14ac:dyDescent="0.25">
      <c r="A264" s="3">
        <v>263</v>
      </c>
      <c r="B264" s="3">
        <v>9</v>
      </c>
      <c r="C264" s="3">
        <v>17</v>
      </c>
      <c r="D264" s="3" t="s">
        <v>34</v>
      </c>
      <c r="E264" s="16">
        <f t="shared" si="48"/>
        <v>9</v>
      </c>
      <c r="F264" s="16">
        <f t="shared" si="48"/>
        <v>17</v>
      </c>
      <c r="G264" s="9">
        <f t="shared" si="50"/>
        <v>13.799999999999999</v>
      </c>
      <c r="H264" s="9">
        <f t="shared" si="51"/>
        <v>13.799999999999999</v>
      </c>
      <c r="I264" s="9" t="str">
        <f t="shared" si="52"/>
        <v/>
      </c>
      <c r="J264" s="9" t="str">
        <f t="shared" si="53"/>
        <v/>
      </c>
      <c r="K264" s="9" t="str">
        <f t="shared" si="54"/>
        <v/>
      </c>
      <c r="L264" s="9" t="str">
        <f t="shared" si="55"/>
        <v/>
      </c>
      <c r="M264" s="9" t="str">
        <f t="shared" si="56"/>
        <v/>
      </c>
      <c r="N264" s="9" t="str">
        <f t="shared" si="57"/>
        <v/>
      </c>
      <c r="O264" s="9" t="str">
        <f t="shared" si="58"/>
        <v/>
      </c>
      <c r="P264" s="9" t="str">
        <f t="shared" si="59"/>
        <v>FF</v>
      </c>
      <c r="Q264" s="9" t="str">
        <f t="array" ref="Q264">IF(D264&lt;&gt;"",IF(D264&lt;&gt;"GR",IF(AND(D264&gt;=40,H264&gt;=30),_xlfn.IFS(H264&gt;=$AD$11,"AA",H264&gt;=$AC$11,"BA",H264&gt;=$AB$11,"BB",H264&gt;=$AA$11,"CB",H264&gt;=$Z$11,"CC",H264&gt;=$Y$11,"DC",H264&gt;=50,"DD"),IF(H264&gt;=$W$9,"FD","FF")),P264),"")</f>
        <v>FF</v>
      </c>
      <c r="R264" s="9">
        <f t="shared" si="49"/>
        <v>0</v>
      </c>
    </row>
    <row r="265" spans="1:18" x14ac:dyDescent="0.25">
      <c r="A265" s="3">
        <v>264</v>
      </c>
      <c r="B265" s="3">
        <v>11</v>
      </c>
      <c r="C265" s="3">
        <v>12</v>
      </c>
      <c r="D265" s="3">
        <v>15</v>
      </c>
      <c r="E265" s="16">
        <f t="shared" si="48"/>
        <v>11</v>
      </c>
      <c r="F265" s="16">
        <f t="shared" si="48"/>
        <v>12</v>
      </c>
      <c r="G265" s="9">
        <f t="shared" si="50"/>
        <v>11.6</v>
      </c>
      <c r="H265" s="9">
        <f t="shared" si="51"/>
        <v>13.4</v>
      </c>
      <c r="I265" s="9" t="str">
        <f t="shared" si="52"/>
        <v/>
      </c>
      <c r="J265" s="9" t="str">
        <f t="shared" si="53"/>
        <v/>
      </c>
      <c r="K265" s="9" t="str">
        <f t="shared" si="54"/>
        <v/>
      </c>
      <c r="L265" s="9" t="str">
        <f t="shared" si="55"/>
        <v/>
      </c>
      <c r="M265" s="9" t="str">
        <f t="shared" si="56"/>
        <v/>
      </c>
      <c r="N265" s="9" t="str">
        <f t="shared" si="57"/>
        <v/>
      </c>
      <c r="O265" s="9" t="str">
        <f t="shared" si="58"/>
        <v/>
      </c>
      <c r="P265" s="9" t="str">
        <f t="shared" si="59"/>
        <v>FF</v>
      </c>
      <c r="Q265" s="9" t="str">
        <f t="array" ref="Q265">IF(D265&lt;&gt;"",IF(D265&lt;&gt;"GR",IF(AND(D265&gt;=40,H265&gt;=30),_xlfn.IFS(H265&gt;=$AD$11,"AA",H265&gt;=$AC$11,"BA",H265&gt;=$AB$11,"BB",H265&gt;=$AA$11,"CB",H265&gt;=$Z$11,"CC",H265&gt;=$Y$11,"DC",H265&gt;=50,"DD"),IF(H265&gt;=$W$9,"FD","FF")),P265),"")</f>
        <v>FF</v>
      </c>
      <c r="R265" s="9">
        <f t="shared" si="49"/>
        <v>0</v>
      </c>
    </row>
    <row r="266" spans="1:18" x14ac:dyDescent="0.25">
      <c r="A266" s="3">
        <v>265</v>
      </c>
      <c r="B266" s="3" t="s">
        <v>34</v>
      </c>
      <c r="C266" s="3">
        <v>20</v>
      </c>
      <c r="D266" s="3" t="s">
        <v>34</v>
      </c>
      <c r="E266" s="16">
        <f t="shared" si="48"/>
        <v>0</v>
      </c>
      <c r="F266" s="16">
        <f t="shared" si="48"/>
        <v>20</v>
      </c>
      <c r="G266" s="9">
        <f t="shared" si="50"/>
        <v>12</v>
      </c>
      <c r="H266" s="9">
        <f t="shared" si="51"/>
        <v>12</v>
      </c>
      <c r="I266" s="9" t="str">
        <f t="shared" si="52"/>
        <v/>
      </c>
      <c r="J266" s="9" t="str">
        <f t="shared" si="53"/>
        <v/>
      </c>
      <c r="K266" s="9" t="str">
        <f t="shared" si="54"/>
        <v/>
      </c>
      <c r="L266" s="9" t="str">
        <f t="shared" si="55"/>
        <v/>
      </c>
      <c r="M266" s="9" t="str">
        <f t="shared" si="56"/>
        <v/>
      </c>
      <c r="N266" s="9" t="str">
        <f t="shared" si="57"/>
        <v/>
      </c>
      <c r="O266" s="9" t="str">
        <f t="shared" si="58"/>
        <v/>
      </c>
      <c r="P266" s="9" t="str">
        <f t="shared" si="59"/>
        <v>FF</v>
      </c>
      <c r="Q266" s="9" t="str">
        <f t="array" ref="Q266">IF(D266&lt;&gt;"",IF(D266&lt;&gt;"GR",IF(AND(D266&gt;=40,H266&gt;=30),_xlfn.IFS(H266&gt;=$AD$11,"AA",H266&gt;=$AC$11,"BA",H266&gt;=$AB$11,"BB",H266&gt;=$AA$11,"CB",H266&gt;=$Z$11,"CC",H266&gt;=$Y$11,"DC",H266&gt;=50,"DD"),IF(H266&gt;=$W$9,"FD","FF")),P266),"")</f>
        <v>FF</v>
      </c>
      <c r="R266" s="9">
        <f t="shared" si="49"/>
        <v>0</v>
      </c>
    </row>
    <row r="267" spans="1:18" x14ac:dyDescent="0.25">
      <c r="A267" s="3">
        <v>266</v>
      </c>
      <c r="B267" s="3">
        <v>4</v>
      </c>
      <c r="C267" s="3">
        <v>15</v>
      </c>
      <c r="D267" s="3">
        <v>17</v>
      </c>
      <c r="E267" s="16">
        <f t="shared" si="48"/>
        <v>4</v>
      </c>
      <c r="F267" s="16">
        <f t="shared" si="48"/>
        <v>15</v>
      </c>
      <c r="G267" s="9">
        <f t="shared" si="50"/>
        <v>10.6</v>
      </c>
      <c r="H267" s="9">
        <f t="shared" si="51"/>
        <v>11.799999999999999</v>
      </c>
      <c r="I267" s="9" t="str">
        <f t="shared" si="52"/>
        <v/>
      </c>
      <c r="J267" s="9" t="str">
        <f t="shared" si="53"/>
        <v/>
      </c>
      <c r="K267" s="9" t="str">
        <f t="shared" si="54"/>
        <v/>
      </c>
      <c r="L267" s="9" t="str">
        <f t="shared" si="55"/>
        <v/>
      </c>
      <c r="M267" s="9" t="str">
        <f t="shared" si="56"/>
        <v/>
      </c>
      <c r="N267" s="9" t="str">
        <f t="shared" si="57"/>
        <v/>
      </c>
      <c r="O267" s="9" t="str">
        <f t="shared" si="58"/>
        <v/>
      </c>
      <c r="P267" s="9" t="str">
        <f t="shared" si="59"/>
        <v>FF</v>
      </c>
      <c r="Q267" s="9" t="str">
        <f t="array" ref="Q267">IF(D267&lt;&gt;"",IF(D267&lt;&gt;"GR",IF(AND(D267&gt;=40,H267&gt;=30),_xlfn.IFS(H267&gt;=$AD$11,"AA",H267&gt;=$AC$11,"BA",H267&gt;=$AB$11,"BB",H267&gt;=$AA$11,"CB",H267&gt;=$Z$11,"CC",H267&gt;=$Y$11,"DC",H267&gt;=50,"DD"),IF(H267&gt;=$W$9,"FD","FF")),P267),"")</f>
        <v>FF</v>
      </c>
      <c r="R267" s="9">
        <f t="shared" si="49"/>
        <v>0</v>
      </c>
    </row>
    <row r="268" spans="1:18" x14ac:dyDescent="0.25">
      <c r="A268" s="3">
        <v>267</v>
      </c>
      <c r="B268" s="3">
        <v>7</v>
      </c>
      <c r="C268" s="3">
        <v>15</v>
      </c>
      <c r="D268" s="3">
        <v>15</v>
      </c>
      <c r="E268" s="16">
        <f t="shared" si="48"/>
        <v>7</v>
      </c>
      <c r="F268" s="16">
        <f t="shared" si="48"/>
        <v>15</v>
      </c>
      <c r="G268" s="9">
        <f t="shared" si="50"/>
        <v>11.8</v>
      </c>
      <c r="H268" s="9">
        <f t="shared" si="51"/>
        <v>11.8</v>
      </c>
      <c r="I268" s="9" t="str">
        <f t="shared" si="52"/>
        <v/>
      </c>
      <c r="J268" s="9" t="str">
        <f t="shared" si="53"/>
        <v/>
      </c>
      <c r="K268" s="9" t="str">
        <f t="shared" si="54"/>
        <v/>
      </c>
      <c r="L268" s="9" t="str">
        <f t="shared" si="55"/>
        <v/>
      </c>
      <c r="M268" s="9" t="str">
        <f t="shared" si="56"/>
        <v/>
      </c>
      <c r="N268" s="9" t="str">
        <f t="shared" si="57"/>
        <v/>
      </c>
      <c r="O268" s="9" t="str">
        <f t="shared" si="58"/>
        <v/>
      </c>
      <c r="P268" s="9" t="str">
        <f t="shared" si="59"/>
        <v>FF</v>
      </c>
      <c r="Q268" s="9" t="str">
        <f t="array" ref="Q268">IF(D268&lt;&gt;"",IF(D268&lt;&gt;"GR",IF(AND(D268&gt;=40,H268&gt;=30),_xlfn.IFS(H268&gt;=$AD$11,"AA",H268&gt;=$AC$11,"BA",H268&gt;=$AB$11,"BB",H268&gt;=$AA$11,"CB",H268&gt;=$Z$11,"CC",H268&gt;=$Y$11,"DC",H268&gt;=50,"DD"),IF(H268&gt;=$W$9,"FD","FF")),P268),"")</f>
        <v>FF</v>
      </c>
      <c r="R268" s="9">
        <f t="shared" si="49"/>
        <v>0</v>
      </c>
    </row>
    <row r="269" spans="1:18" x14ac:dyDescent="0.25">
      <c r="A269" s="3">
        <v>268</v>
      </c>
      <c r="B269" s="3">
        <v>20</v>
      </c>
      <c r="C269" s="3">
        <v>7</v>
      </c>
      <c r="D269" s="3">
        <v>6</v>
      </c>
      <c r="E269" s="16">
        <f t="shared" si="48"/>
        <v>20</v>
      </c>
      <c r="F269" s="16">
        <f t="shared" si="48"/>
        <v>7</v>
      </c>
      <c r="G269" s="9">
        <f t="shared" si="50"/>
        <v>12.2</v>
      </c>
      <c r="H269" s="9">
        <f t="shared" si="51"/>
        <v>11.6</v>
      </c>
      <c r="I269" s="9" t="str">
        <f t="shared" si="52"/>
        <v/>
      </c>
      <c r="J269" s="9" t="str">
        <f t="shared" si="53"/>
        <v/>
      </c>
      <c r="K269" s="9" t="str">
        <f t="shared" si="54"/>
        <v/>
      </c>
      <c r="L269" s="9" t="str">
        <f t="shared" si="55"/>
        <v/>
      </c>
      <c r="M269" s="9" t="str">
        <f t="shared" si="56"/>
        <v/>
      </c>
      <c r="N269" s="9" t="str">
        <f t="shared" si="57"/>
        <v/>
      </c>
      <c r="O269" s="9" t="str">
        <f t="shared" si="58"/>
        <v/>
      </c>
      <c r="P269" s="9" t="str">
        <f t="shared" si="59"/>
        <v>FF</v>
      </c>
      <c r="Q269" s="9" t="str">
        <f t="array" ref="Q269">IF(D269&lt;&gt;"",IF(D269&lt;&gt;"GR",IF(AND(D269&gt;=40,H269&gt;=30),_xlfn.IFS(H269&gt;=$AD$11,"AA",H269&gt;=$AC$11,"BA",H269&gt;=$AB$11,"BB",H269&gt;=$AA$11,"CB",H269&gt;=$Z$11,"CC",H269&gt;=$Y$11,"DC",H269&gt;=50,"DD"),IF(H269&gt;=$W$9,"FD","FF")),P269),"")</f>
        <v>FF</v>
      </c>
      <c r="R269" s="9">
        <f t="shared" si="49"/>
        <v>0</v>
      </c>
    </row>
    <row r="270" spans="1:18" x14ac:dyDescent="0.25">
      <c r="A270" s="3">
        <v>269</v>
      </c>
      <c r="B270" s="3">
        <v>5</v>
      </c>
      <c r="C270" s="3">
        <v>5</v>
      </c>
      <c r="D270" s="3">
        <v>15</v>
      </c>
      <c r="E270" s="16">
        <f t="shared" si="48"/>
        <v>5</v>
      </c>
      <c r="F270" s="16">
        <f t="shared" si="48"/>
        <v>5</v>
      </c>
      <c r="G270" s="9">
        <f t="shared" si="50"/>
        <v>5</v>
      </c>
      <c r="H270" s="9">
        <f t="shared" si="51"/>
        <v>11</v>
      </c>
      <c r="I270" s="9" t="str">
        <f t="shared" si="52"/>
        <v/>
      </c>
      <c r="J270" s="9" t="str">
        <f t="shared" si="53"/>
        <v/>
      </c>
      <c r="K270" s="9" t="str">
        <f t="shared" si="54"/>
        <v/>
      </c>
      <c r="L270" s="9" t="str">
        <f t="shared" si="55"/>
        <v/>
      </c>
      <c r="M270" s="9" t="str">
        <f t="shared" si="56"/>
        <v/>
      </c>
      <c r="N270" s="9" t="str">
        <f t="shared" si="57"/>
        <v/>
      </c>
      <c r="O270" s="9" t="str">
        <f t="shared" si="58"/>
        <v/>
      </c>
      <c r="P270" s="9" t="str">
        <f t="shared" si="59"/>
        <v>FF</v>
      </c>
      <c r="Q270" s="9" t="str">
        <f t="array" ref="Q270">IF(D270&lt;&gt;"",IF(D270&lt;&gt;"GR",IF(AND(D270&gt;=40,H270&gt;=30),_xlfn.IFS(H270&gt;=$AD$11,"AA",H270&gt;=$AC$11,"BA",H270&gt;=$AB$11,"BB",H270&gt;=$AA$11,"CB",H270&gt;=$Z$11,"CC",H270&gt;=$Y$11,"DC",H270&gt;=50,"DD"),IF(H270&gt;=$W$9,"FD","FF")),P270),"")</f>
        <v>FF</v>
      </c>
      <c r="R270" s="9">
        <f t="shared" si="49"/>
        <v>0</v>
      </c>
    </row>
    <row r="271" spans="1:18" x14ac:dyDescent="0.25">
      <c r="A271" s="3">
        <v>270</v>
      </c>
      <c r="B271" s="3">
        <v>7</v>
      </c>
      <c r="C271" s="3">
        <v>13</v>
      </c>
      <c r="D271" s="3">
        <v>12</v>
      </c>
      <c r="E271" s="16">
        <f t="shared" si="48"/>
        <v>7</v>
      </c>
      <c r="F271" s="16">
        <f t="shared" si="48"/>
        <v>13</v>
      </c>
      <c r="G271" s="9">
        <f t="shared" si="50"/>
        <v>10.6</v>
      </c>
      <c r="H271" s="9">
        <f t="shared" si="51"/>
        <v>10</v>
      </c>
      <c r="I271" s="9" t="str">
        <f t="shared" si="52"/>
        <v/>
      </c>
      <c r="J271" s="9" t="str">
        <f t="shared" si="53"/>
        <v/>
      </c>
      <c r="K271" s="9" t="str">
        <f t="shared" si="54"/>
        <v/>
      </c>
      <c r="L271" s="9" t="str">
        <f t="shared" si="55"/>
        <v/>
      </c>
      <c r="M271" s="9" t="str">
        <f t="shared" si="56"/>
        <v/>
      </c>
      <c r="N271" s="9" t="str">
        <f t="shared" si="57"/>
        <v/>
      </c>
      <c r="O271" s="9" t="str">
        <f t="shared" si="58"/>
        <v/>
      </c>
      <c r="P271" s="9" t="str">
        <f t="shared" si="59"/>
        <v>FF</v>
      </c>
      <c r="Q271" s="9" t="str">
        <f t="array" ref="Q271">IF(D271&lt;&gt;"",IF(D271&lt;&gt;"GR",IF(AND(D271&gt;=40,H271&gt;=30),_xlfn.IFS(H271&gt;=$AD$11,"AA",H271&gt;=$AC$11,"BA",H271&gt;=$AB$11,"BB",H271&gt;=$AA$11,"CB",H271&gt;=$Z$11,"CC",H271&gt;=$Y$11,"DC",H271&gt;=50,"DD"),IF(H271&gt;=$W$9,"FD","FF")),P271),"")</f>
        <v>FF</v>
      </c>
      <c r="R271" s="9">
        <f t="shared" si="49"/>
        <v>0</v>
      </c>
    </row>
    <row r="272" spans="1:18" x14ac:dyDescent="0.25">
      <c r="A272" s="3">
        <v>271</v>
      </c>
      <c r="B272" s="3">
        <v>9</v>
      </c>
      <c r="C272" s="3">
        <v>8</v>
      </c>
      <c r="D272" s="3" t="s">
        <v>34</v>
      </c>
      <c r="E272" s="16">
        <f t="shared" si="48"/>
        <v>9</v>
      </c>
      <c r="F272" s="16">
        <f t="shared" si="48"/>
        <v>8</v>
      </c>
      <c r="G272" s="9">
        <f t="shared" si="50"/>
        <v>8.4</v>
      </c>
      <c r="H272" s="9">
        <f t="shared" si="51"/>
        <v>8.4</v>
      </c>
      <c r="I272" s="9" t="str">
        <f t="shared" si="52"/>
        <v/>
      </c>
      <c r="J272" s="9" t="str">
        <f t="shared" si="53"/>
        <v/>
      </c>
      <c r="K272" s="9" t="str">
        <f t="shared" si="54"/>
        <v/>
      </c>
      <c r="L272" s="9" t="str">
        <f t="shared" si="55"/>
        <v/>
      </c>
      <c r="M272" s="9" t="str">
        <f t="shared" si="56"/>
        <v/>
      </c>
      <c r="N272" s="9" t="str">
        <f t="shared" si="57"/>
        <v/>
      </c>
      <c r="O272" s="9" t="str">
        <f t="shared" si="58"/>
        <v/>
      </c>
      <c r="P272" s="9" t="str">
        <f t="shared" si="59"/>
        <v>FF</v>
      </c>
      <c r="Q272" s="9" t="str">
        <f t="array" ref="Q272">IF(D272&lt;&gt;"",IF(D272&lt;&gt;"GR",IF(AND(D272&gt;=40,H272&gt;=30),_xlfn.IFS(H272&gt;=$AD$11,"AA",H272&gt;=$AC$11,"BA",H272&gt;=$AB$11,"BB",H272&gt;=$AA$11,"CB",H272&gt;=$Z$11,"CC",H272&gt;=$Y$11,"DC",H272&gt;=50,"DD"),IF(H272&gt;=$W$9,"FD","FF")),P272),"")</f>
        <v>FF</v>
      </c>
      <c r="R272" s="9">
        <f t="shared" si="49"/>
        <v>0</v>
      </c>
    </row>
    <row r="273" spans="1:18" x14ac:dyDescent="0.25">
      <c r="A273" s="3">
        <v>272</v>
      </c>
      <c r="B273" s="3">
        <v>7</v>
      </c>
      <c r="C273" s="3">
        <v>8</v>
      </c>
      <c r="D273" s="3" t="s">
        <v>34</v>
      </c>
      <c r="E273" s="16">
        <f t="shared" si="48"/>
        <v>7</v>
      </c>
      <c r="F273" s="16">
        <f t="shared" si="48"/>
        <v>8</v>
      </c>
      <c r="G273" s="9">
        <f t="shared" si="50"/>
        <v>7.6</v>
      </c>
      <c r="H273" s="9">
        <f t="shared" si="51"/>
        <v>7.6</v>
      </c>
      <c r="I273" s="9" t="str">
        <f t="shared" si="52"/>
        <v/>
      </c>
      <c r="J273" s="9" t="str">
        <f t="shared" si="53"/>
        <v/>
      </c>
      <c r="K273" s="9" t="str">
        <f t="shared" si="54"/>
        <v/>
      </c>
      <c r="L273" s="9" t="str">
        <f t="shared" si="55"/>
        <v/>
      </c>
      <c r="M273" s="9" t="str">
        <f t="shared" si="56"/>
        <v/>
      </c>
      <c r="N273" s="9" t="str">
        <f t="shared" si="57"/>
        <v/>
      </c>
      <c r="O273" s="9" t="str">
        <f t="shared" si="58"/>
        <v/>
      </c>
      <c r="P273" s="9" t="str">
        <f t="shared" si="59"/>
        <v>FF</v>
      </c>
      <c r="Q273" s="9" t="str">
        <f t="array" ref="Q273">IF(D273&lt;&gt;"",IF(D273&lt;&gt;"GR",IF(AND(D273&gt;=40,H273&gt;=30),_xlfn.IFS(H273&gt;=$AD$11,"AA",H273&gt;=$AC$11,"BA",H273&gt;=$AB$11,"BB",H273&gt;=$AA$11,"CB",H273&gt;=$Z$11,"CC",H273&gt;=$Y$11,"DC",H273&gt;=50,"DD"),IF(H273&gt;=$W$9,"FD","FF")),P273),"")</f>
        <v>FF</v>
      </c>
      <c r="R273" s="9">
        <f t="shared" si="49"/>
        <v>0</v>
      </c>
    </row>
    <row r="274" spans="1:18" x14ac:dyDescent="0.25">
      <c r="A274" s="3">
        <v>273</v>
      </c>
      <c r="B274" s="3">
        <v>1</v>
      </c>
      <c r="C274" s="3">
        <v>10</v>
      </c>
      <c r="D274" s="3">
        <v>12</v>
      </c>
      <c r="E274" s="16">
        <f t="shared" si="48"/>
        <v>1</v>
      </c>
      <c r="F274" s="16">
        <f t="shared" si="48"/>
        <v>10</v>
      </c>
      <c r="G274" s="9">
        <f t="shared" si="50"/>
        <v>6.4</v>
      </c>
      <c r="H274" s="9">
        <f t="shared" si="51"/>
        <v>7.6</v>
      </c>
      <c r="I274" s="9" t="str">
        <f t="shared" si="52"/>
        <v/>
      </c>
      <c r="J274" s="9" t="str">
        <f t="shared" si="53"/>
        <v/>
      </c>
      <c r="K274" s="9" t="str">
        <f t="shared" si="54"/>
        <v/>
      </c>
      <c r="L274" s="9" t="str">
        <f t="shared" si="55"/>
        <v/>
      </c>
      <c r="M274" s="9" t="str">
        <f t="shared" si="56"/>
        <v/>
      </c>
      <c r="N274" s="9" t="str">
        <f t="shared" si="57"/>
        <v/>
      </c>
      <c r="O274" s="9" t="str">
        <f t="shared" si="58"/>
        <v/>
      </c>
      <c r="P274" s="9" t="str">
        <f t="shared" si="59"/>
        <v>FF</v>
      </c>
      <c r="Q274" s="9" t="str">
        <f t="array" ref="Q274">IF(D274&lt;&gt;"",IF(D274&lt;&gt;"GR",IF(AND(D274&gt;=40,H274&gt;=30),_xlfn.IFS(H274&gt;=$AD$11,"AA",H274&gt;=$AC$11,"BA",H274&gt;=$AB$11,"BB",H274&gt;=$AA$11,"CB",H274&gt;=$Z$11,"CC",H274&gt;=$Y$11,"DC",H274&gt;=50,"DD"),IF(H274&gt;=$W$9,"FD","FF")),P274),"")</f>
        <v>FF</v>
      </c>
      <c r="R274" s="9">
        <f t="shared" si="49"/>
        <v>0</v>
      </c>
    </row>
    <row r="275" spans="1:18" x14ac:dyDescent="0.25">
      <c r="A275" s="3">
        <v>274</v>
      </c>
      <c r="B275" s="3">
        <v>7</v>
      </c>
      <c r="C275" s="3">
        <v>7</v>
      </c>
      <c r="D275" s="3" t="s">
        <v>34</v>
      </c>
      <c r="E275" s="16">
        <f t="shared" si="48"/>
        <v>7</v>
      </c>
      <c r="F275" s="16">
        <f t="shared" si="48"/>
        <v>7</v>
      </c>
      <c r="G275" s="9">
        <f t="shared" si="50"/>
        <v>7</v>
      </c>
      <c r="H275" s="9">
        <f t="shared" si="51"/>
        <v>7</v>
      </c>
      <c r="I275" s="9" t="str">
        <f t="shared" si="52"/>
        <v/>
      </c>
      <c r="J275" s="9" t="str">
        <f t="shared" si="53"/>
        <v/>
      </c>
      <c r="K275" s="9" t="str">
        <f t="shared" si="54"/>
        <v/>
      </c>
      <c r="L275" s="9" t="str">
        <f t="shared" si="55"/>
        <v/>
      </c>
      <c r="M275" s="9" t="str">
        <f t="shared" si="56"/>
        <v/>
      </c>
      <c r="N275" s="9" t="str">
        <f t="shared" si="57"/>
        <v/>
      </c>
      <c r="O275" s="9" t="str">
        <f t="shared" si="58"/>
        <v/>
      </c>
      <c r="P275" s="9" t="str">
        <f t="shared" si="59"/>
        <v>FF</v>
      </c>
      <c r="Q275" s="9" t="str">
        <f t="array" ref="Q275">IF(D275&lt;&gt;"",IF(D275&lt;&gt;"GR",IF(AND(D275&gt;=40,H275&gt;=30),_xlfn.IFS(H275&gt;=$AD$11,"AA",H275&gt;=$AC$11,"BA",H275&gt;=$AB$11,"BB",H275&gt;=$AA$11,"CB",H275&gt;=$Z$11,"CC",H275&gt;=$Y$11,"DC",H275&gt;=50,"DD"),IF(H275&gt;=$W$9,"FD","FF")),P275),"")</f>
        <v>FF</v>
      </c>
      <c r="R275" s="9">
        <f t="shared" si="49"/>
        <v>0</v>
      </c>
    </row>
    <row r="276" spans="1:18" x14ac:dyDescent="0.25">
      <c r="A276" s="3">
        <v>275</v>
      </c>
      <c r="B276" s="3">
        <v>9</v>
      </c>
      <c r="C276" s="3">
        <v>5</v>
      </c>
      <c r="D276" s="3" t="s">
        <v>34</v>
      </c>
      <c r="E276" s="16">
        <f t="shared" si="48"/>
        <v>9</v>
      </c>
      <c r="F276" s="16">
        <f t="shared" si="48"/>
        <v>5</v>
      </c>
      <c r="G276" s="9">
        <f t="shared" si="50"/>
        <v>6.6</v>
      </c>
      <c r="H276" s="9">
        <f t="shared" si="51"/>
        <v>6.6</v>
      </c>
      <c r="I276" s="9" t="str">
        <f t="shared" si="52"/>
        <v/>
      </c>
      <c r="J276" s="9" t="str">
        <f t="shared" si="53"/>
        <v/>
      </c>
      <c r="K276" s="9" t="str">
        <f t="shared" si="54"/>
        <v/>
      </c>
      <c r="L276" s="9" t="str">
        <f t="shared" si="55"/>
        <v/>
      </c>
      <c r="M276" s="9" t="str">
        <f t="shared" si="56"/>
        <v/>
      </c>
      <c r="N276" s="9" t="str">
        <f t="shared" si="57"/>
        <v/>
      </c>
      <c r="O276" s="9" t="str">
        <f t="shared" si="58"/>
        <v/>
      </c>
      <c r="P276" s="9" t="str">
        <f t="shared" si="59"/>
        <v>FF</v>
      </c>
      <c r="Q276" s="9" t="str">
        <f t="array" ref="Q276">IF(D276&lt;&gt;"",IF(D276&lt;&gt;"GR",IF(AND(D276&gt;=40,H276&gt;=30),_xlfn.IFS(H276&gt;=$AD$11,"AA",H276&gt;=$AC$11,"BA",H276&gt;=$AB$11,"BB",H276&gt;=$AA$11,"CB",H276&gt;=$Z$11,"CC",H276&gt;=$Y$11,"DC",H276&gt;=50,"DD"),IF(H276&gt;=$W$9,"FD","FF")),P276),"")</f>
        <v>FF</v>
      </c>
      <c r="R276" s="9">
        <f t="shared" si="49"/>
        <v>0</v>
      </c>
    </row>
    <row r="277" spans="1:18" x14ac:dyDescent="0.25">
      <c r="A277" s="3">
        <v>276</v>
      </c>
      <c r="B277" s="3">
        <v>5</v>
      </c>
      <c r="C277" s="3">
        <v>5</v>
      </c>
      <c r="D277" s="3" t="s">
        <v>34</v>
      </c>
      <c r="E277" s="16">
        <f t="shared" si="48"/>
        <v>5</v>
      </c>
      <c r="F277" s="16">
        <f t="shared" si="48"/>
        <v>5</v>
      </c>
      <c r="G277" s="9">
        <f t="shared" si="50"/>
        <v>5</v>
      </c>
      <c r="H277" s="9">
        <f t="shared" si="51"/>
        <v>5</v>
      </c>
      <c r="I277" s="9" t="str">
        <f t="shared" si="52"/>
        <v/>
      </c>
      <c r="J277" s="9" t="str">
        <f t="shared" si="53"/>
        <v/>
      </c>
      <c r="K277" s="9" t="str">
        <f t="shared" si="54"/>
        <v/>
      </c>
      <c r="L277" s="9" t="str">
        <f t="shared" si="55"/>
        <v/>
      </c>
      <c r="M277" s="9" t="str">
        <f t="shared" si="56"/>
        <v/>
      </c>
      <c r="N277" s="9" t="str">
        <f t="shared" si="57"/>
        <v/>
      </c>
      <c r="O277" s="9" t="str">
        <f t="shared" si="58"/>
        <v/>
      </c>
      <c r="P277" s="9" t="str">
        <f t="shared" si="59"/>
        <v>FF</v>
      </c>
      <c r="Q277" s="9" t="str">
        <f t="array" ref="Q277">IF(D277&lt;&gt;"",IF(D277&lt;&gt;"GR",IF(AND(D277&gt;=40,H277&gt;=30),_xlfn.IFS(H277&gt;=$AD$11,"AA",H277&gt;=$AC$11,"BA",H277&gt;=$AB$11,"BB",H277&gt;=$AA$11,"CB",H277&gt;=$Z$11,"CC",H277&gt;=$Y$11,"DC",H277&gt;=50,"DD"),IF(H277&gt;=$W$9,"FD","FF")),P277),"")</f>
        <v>FF</v>
      </c>
      <c r="R277" s="9">
        <f t="shared" si="49"/>
        <v>0</v>
      </c>
    </row>
    <row r="278" spans="1:18" x14ac:dyDescent="0.25">
      <c r="A278" s="3">
        <v>277</v>
      </c>
      <c r="B278" s="3">
        <v>0</v>
      </c>
      <c r="C278" s="3">
        <v>7</v>
      </c>
      <c r="D278" s="3" t="s">
        <v>34</v>
      </c>
      <c r="E278" s="16">
        <f t="shared" si="48"/>
        <v>0</v>
      </c>
      <c r="F278" s="16">
        <f t="shared" si="48"/>
        <v>7</v>
      </c>
      <c r="G278" s="9">
        <f t="shared" si="50"/>
        <v>4.2</v>
      </c>
      <c r="H278" s="9">
        <f t="shared" si="51"/>
        <v>4.2</v>
      </c>
      <c r="I278" s="9" t="str">
        <f t="shared" si="52"/>
        <v/>
      </c>
      <c r="J278" s="9" t="str">
        <f t="shared" si="53"/>
        <v/>
      </c>
      <c r="K278" s="9" t="str">
        <f t="shared" si="54"/>
        <v/>
      </c>
      <c r="L278" s="9" t="str">
        <f t="shared" si="55"/>
        <v/>
      </c>
      <c r="M278" s="9" t="str">
        <f t="shared" si="56"/>
        <v/>
      </c>
      <c r="N278" s="9" t="str">
        <f t="shared" si="57"/>
        <v/>
      </c>
      <c r="O278" s="9" t="str">
        <f t="shared" si="58"/>
        <v/>
      </c>
      <c r="P278" s="9" t="str">
        <f t="shared" si="59"/>
        <v>FF</v>
      </c>
      <c r="Q278" s="9" t="str">
        <f t="array" ref="Q278">IF(D278&lt;&gt;"",IF(D278&lt;&gt;"GR",IF(AND(D278&gt;=40,H278&gt;=30),_xlfn.IFS(H278&gt;=$AD$11,"AA",H278&gt;=$AC$11,"BA",H278&gt;=$AB$11,"BB",H278&gt;=$AA$11,"CB",H278&gt;=$Z$11,"CC",H278&gt;=$Y$11,"DC",H278&gt;=50,"DD"),IF(H278&gt;=$W$9,"FD","FF")),P278),"")</f>
        <v>FF</v>
      </c>
      <c r="R278" s="9">
        <f t="shared" si="49"/>
        <v>0</v>
      </c>
    </row>
    <row r="279" spans="1:18" x14ac:dyDescent="0.25">
      <c r="A279" s="3">
        <v>278</v>
      </c>
      <c r="B279" s="3">
        <v>3</v>
      </c>
      <c r="C279" s="3">
        <v>5</v>
      </c>
      <c r="D279" s="3" t="s">
        <v>34</v>
      </c>
      <c r="E279" s="16">
        <f t="shared" si="48"/>
        <v>3</v>
      </c>
      <c r="F279" s="16">
        <f t="shared" si="48"/>
        <v>5</v>
      </c>
      <c r="G279" s="9">
        <f t="shared" si="50"/>
        <v>4.2</v>
      </c>
      <c r="H279" s="9">
        <f t="shared" si="51"/>
        <v>4.2</v>
      </c>
      <c r="I279" s="9" t="str">
        <f t="shared" si="52"/>
        <v/>
      </c>
      <c r="J279" s="9" t="str">
        <f t="shared" si="53"/>
        <v/>
      </c>
      <c r="K279" s="9" t="str">
        <f t="shared" si="54"/>
        <v/>
      </c>
      <c r="L279" s="9" t="str">
        <f t="shared" si="55"/>
        <v/>
      </c>
      <c r="M279" s="9" t="str">
        <f t="shared" si="56"/>
        <v/>
      </c>
      <c r="N279" s="9" t="str">
        <f t="shared" si="57"/>
        <v/>
      </c>
      <c r="O279" s="9" t="str">
        <f t="shared" si="58"/>
        <v/>
      </c>
      <c r="P279" s="9" t="str">
        <f t="shared" si="59"/>
        <v>FF</v>
      </c>
      <c r="Q279" s="9" t="str">
        <f t="array" ref="Q279">IF(D279&lt;&gt;"",IF(D279&lt;&gt;"GR",IF(AND(D279&gt;=40,H279&gt;=30),_xlfn.IFS(H279&gt;=$AD$11,"AA",H279&gt;=$AC$11,"BA",H279&gt;=$AB$11,"BB",H279&gt;=$AA$11,"CB",H279&gt;=$Z$11,"CC",H279&gt;=$Y$11,"DC",H279&gt;=50,"DD"),IF(H279&gt;=$W$9,"FD","FF")),P279),"")</f>
        <v>FF</v>
      </c>
      <c r="R279" s="9">
        <f t="shared" si="49"/>
        <v>0</v>
      </c>
    </row>
    <row r="280" spans="1:18" x14ac:dyDescent="0.25">
      <c r="A280" s="3">
        <v>279</v>
      </c>
      <c r="B280" s="3">
        <v>2</v>
      </c>
      <c r="C280" s="3">
        <v>5</v>
      </c>
      <c r="D280" s="3" t="s">
        <v>34</v>
      </c>
      <c r="E280" s="16">
        <f t="shared" si="48"/>
        <v>2</v>
      </c>
      <c r="F280" s="16">
        <f t="shared" si="48"/>
        <v>5</v>
      </c>
      <c r="G280" s="9">
        <f t="shared" si="50"/>
        <v>3.8</v>
      </c>
      <c r="H280" s="9">
        <f t="shared" si="51"/>
        <v>3.8</v>
      </c>
      <c r="I280" s="9" t="str">
        <f t="shared" si="52"/>
        <v/>
      </c>
      <c r="J280" s="9" t="str">
        <f t="shared" si="53"/>
        <v/>
      </c>
      <c r="K280" s="9" t="str">
        <f t="shared" si="54"/>
        <v/>
      </c>
      <c r="L280" s="9" t="str">
        <f t="shared" si="55"/>
        <v/>
      </c>
      <c r="M280" s="9" t="str">
        <f t="shared" si="56"/>
        <v/>
      </c>
      <c r="N280" s="9" t="str">
        <f t="shared" si="57"/>
        <v/>
      </c>
      <c r="O280" s="9" t="str">
        <f t="shared" si="58"/>
        <v/>
      </c>
      <c r="P280" s="9" t="str">
        <f t="shared" si="59"/>
        <v>FF</v>
      </c>
      <c r="Q280" s="9" t="str">
        <f t="array" ref="Q280">IF(D280&lt;&gt;"",IF(D280&lt;&gt;"GR",IF(AND(D280&gt;=40,H280&gt;=30),_xlfn.IFS(H280&gt;=$AD$11,"AA",H280&gt;=$AC$11,"BA",H280&gt;=$AB$11,"BB",H280&gt;=$AA$11,"CB",H280&gt;=$Z$11,"CC",H280&gt;=$Y$11,"DC",H280&gt;=50,"DD"),IF(H280&gt;=$W$9,"FD","FF")),P280),"")</f>
        <v>FF</v>
      </c>
      <c r="R280" s="9">
        <f t="shared" si="49"/>
        <v>0</v>
      </c>
    </row>
    <row r="281" spans="1:18" x14ac:dyDescent="0.25">
      <c r="A281" s="3">
        <v>280</v>
      </c>
      <c r="B281" s="3">
        <v>1</v>
      </c>
      <c r="C281" s="3">
        <v>5</v>
      </c>
      <c r="D281" s="3" t="s">
        <v>34</v>
      </c>
      <c r="E281" s="16">
        <f t="shared" si="48"/>
        <v>1</v>
      </c>
      <c r="F281" s="16">
        <f t="shared" si="48"/>
        <v>5</v>
      </c>
      <c r="G281" s="9">
        <f t="shared" si="50"/>
        <v>3.4</v>
      </c>
      <c r="H281" s="9">
        <f t="shared" si="51"/>
        <v>3.4</v>
      </c>
      <c r="I281" s="9" t="str">
        <f t="shared" si="52"/>
        <v/>
      </c>
      <c r="J281" s="9" t="str">
        <f t="shared" si="53"/>
        <v/>
      </c>
      <c r="K281" s="9" t="str">
        <f t="shared" si="54"/>
        <v/>
      </c>
      <c r="L281" s="9" t="str">
        <f t="shared" si="55"/>
        <v/>
      </c>
      <c r="M281" s="9" t="str">
        <f t="shared" si="56"/>
        <v/>
      </c>
      <c r="N281" s="9" t="str">
        <f t="shared" si="57"/>
        <v/>
      </c>
      <c r="O281" s="9" t="str">
        <f t="shared" si="58"/>
        <v/>
      </c>
      <c r="P281" s="9" t="str">
        <f t="shared" si="59"/>
        <v>FF</v>
      </c>
      <c r="Q281" s="9" t="str">
        <f t="array" ref="Q281">IF(D281&lt;&gt;"",IF(D281&lt;&gt;"GR",IF(AND(D281&gt;=40,H281&gt;=30),_xlfn.IFS(H281&gt;=$AD$11,"AA",H281&gt;=$AC$11,"BA",H281&gt;=$AB$11,"BB",H281&gt;=$AA$11,"CB",H281&gt;=$Z$11,"CC",H281&gt;=$Y$11,"DC",H281&gt;=50,"DD"),IF(H281&gt;=$W$9,"FD","FF")),P281),"")</f>
        <v>FF</v>
      </c>
      <c r="R281" s="9">
        <f t="shared" si="49"/>
        <v>0</v>
      </c>
    </row>
    <row r="282" spans="1:18" x14ac:dyDescent="0.25">
      <c r="A282" s="3">
        <v>281</v>
      </c>
      <c r="B282" s="3" t="s">
        <v>34</v>
      </c>
      <c r="C282" s="3" t="s">
        <v>34</v>
      </c>
      <c r="D282" s="3" t="s">
        <v>34</v>
      </c>
      <c r="E282" s="16">
        <f t="shared" si="48"/>
        <v>0</v>
      </c>
      <c r="F282" s="16">
        <f t="shared" si="48"/>
        <v>0</v>
      </c>
      <c r="G282" s="9">
        <f t="shared" si="50"/>
        <v>0</v>
      </c>
      <c r="H282" s="9">
        <f t="shared" si="51"/>
        <v>0</v>
      </c>
      <c r="I282" s="9" t="str">
        <f t="shared" si="52"/>
        <v/>
      </c>
      <c r="J282" s="9" t="str">
        <f t="shared" si="53"/>
        <v/>
      </c>
      <c r="K282" s="9" t="str">
        <f t="shared" si="54"/>
        <v/>
      </c>
      <c r="L282" s="9" t="str">
        <f t="shared" si="55"/>
        <v/>
      </c>
      <c r="M282" s="9" t="str">
        <f t="shared" si="56"/>
        <v/>
      </c>
      <c r="N282" s="9" t="str">
        <f t="shared" si="57"/>
        <v/>
      </c>
      <c r="O282" s="9" t="str">
        <f t="shared" si="58"/>
        <v/>
      </c>
      <c r="P282" s="9" t="str">
        <f t="shared" si="59"/>
        <v>FF</v>
      </c>
      <c r="Q282" s="9" t="str">
        <f t="array" ref="Q282">IF(D282&lt;&gt;"",IF(D282&lt;&gt;"GR",IF(AND(D282&gt;=40,H282&gt;=30),_xlfn.IFS(H282&gt;=$AD$11,"AA",H282&gt;=$AC$11,"BA",H282&gt;=$AB$11,"BB",H282&gt;=$AA$11,"CB",H282&gt;=$Z$11,"CC",H282&gt;=$Y$11,"DC",H282&gt;=50,"DD"),IF(H282&gt;=$W$9,"FD","FF")),P282),"")</f>
        <v>FF</v>
      </c>
      <c r="R282" s="9">
        <f t="shared" si="49"/>
        <v>0</v>
      </c>
    </row>
    <row r="283" spans="1:18" x14ac:dyDescent="0.25">
      <c r="A283" s="3">
        <v>282</v>
      </c>
      <c r="B283" s="3" t="s">
        <v>34</v>
      </c>
      <c r="C283" s="3" t="s">
        <v>34</v>
      </c>
      <c r="D283" s="3" t="s">
        <v>34</v>
      </c>
      <c r="E283" s="16">
        <f t="shared" si="48"/>
        <v>0</v>
      </c>
      <c r="F283" s="16">
        <f t="shared" si="48"/>
        <v>0</v>
      </c>
      <c r="G283" s="9">
        <f t="shared" si="50"/>
        <v>0</v>
      </c>
      <c r="H283" s="9">
        <f t="shared" si="51"/>
        <v>0</v>
      </c>
      <c r="I283" s="9" t="str">
        <f t="shared" si="52"/>
        <v/>
      </c>
      <c r="J283" s="9" t="str">
        <f t="shared" si="53"/>
        <v/>
      </c>
      <c r="K283" s="9" t="str">
        <f t="shared" si="54"/>
        <v/>
      </c>
      <c r="L283" s="9" t="str">
        <f t="shared" si="55"/>
        <v/>
      </c>
      <c r="M283" s="9" t="str">
        <f t="shared" si="56"/>
        <v/>
      </c>
      <c r="N283" s="9" t="str">
        <f t="shared" si="57"/>
        <v/>
      </c>
      <c r="O283" s="9" t="str">
        <f t="shared" si="58"/>
        <v/>
      </c>
      <c r="P283" s="9" t="str">
        <f t="shared" si="59"/>
        <v>FF</v>
      </c>
      <c r="Q283" s="9" t="str">
        <f t="array" ref="Q283">IF(D283&lt;&gt;"",IF(D283&lt;&gt;"GR",IF(AND(D283&gt;=40,H283&gt;=30),_xlfn.IFS(H283&gt;=$AD$11,"AA",H283&gt;=$AC$11,"BA",H283&gt;=$AB$11,"BB",H283&gt;=$AA$11,"CB",H283&gt;=$Z$11,"CC",H283&gt;=$Y$11,"DC",H283&gt;=50,"DD"),IF(H283&gt;=$W$9,"FD","FF")),P283),"")</f>
        <v>FF</v>
      </c>
      <c r="R283" s="9">
        <f t="shared" si="49"/>
        <v>0</v>
      </c>
    </row>
    <row r="284" spans="1:18" x14ac:dyDescent="0.25">
      <c r="A284" s="3">
        <v>283</v>
      </c>
      <c r="B284" s="3" t="s">
        <v>34</v>
      </c>
      <c r="C284" s="3" t="s">
        <v>34</v>
      </c>
      <c r="D284" s="3" t="s">
        <v>34</v>
      </c>
      <c r="E284" s="16">
        <f t="shared" si="48"/>
        <v>0</v>
      </c>
      <c r="F284" s="16">
        <f t="shared" si="48"/>
        <v>0</v>
      </c>
      <c r="G284" s="9">
        <f t="shared" si="50"/>
        <v>0</v>
      </c>
      <c r="H284" s="9">
        <f t="shared" si="51"/>
        <v>0</v>
      </c>
      <c r="I284" s="9" t="str">
        <f t="shared" si="52"/>
        <v/>
      </c>
      <c r="J284" s="9" t="str">
        <f t="shared" si="53"/>
        <v/>
      </c>
      <c r="K284" s="9" t="str">
        <f t="shared" si="54"/>
        <v/>
      </c>
      <c r="L284" s="9" t="str">
        <f t="shared" si="55"/>
        <v/>
      </c>
      <c r="M284" s="9" t="str">
        <f t="shared" si="56"/>
        <v/>
      </c>
      <c r="N284" s="9" t="str">
        <f t="shared" si="57"/>
        <v/>
      </c>
      <c r="O284" s="9" t="str">
        <f t="shared" si="58"/>
        <v/>
      </c>
      <c r="P284" s="9" t="str">
        <f t="shared" si="59"/>
        <v>FF</v>
      </c>
      <c r="Q284" s="9" t="str">
        <f t="array" ref="Q284">IF(D284&lt;&gt;"",IF(D284&lt;&gt;"GR",IF(AND(D284&gt;=40,H284&gt;=30),_xlfn.IFS(H284&gt;=$AD$11,"AA",H284&gt;=$AC$11,"BA",H284&gt;=$AB$11,"BB",H284&gt;=$AA$11,"CB",H284&gt;=$Z$11,"CC",H284&gt;=$Y$11,"DC",H284&gt;=50,"DD"),IF(H284&gt;=$W$9,"FD","FF")),P284),"")</f>
        <v>FF</v>
      </c>
      <c r="R284" s="9">
        <f t="shared" si="49"/>
        <v>0</v>
      </c>
    </row>
    <row r="285" spans="1:18" x14ac:dyDescent="0.25">
      <c r="A285" s="3">
        <v>284</v>
      </c>
      <c r="B285" s="3" t="s">
        <v>34</v>
      </c>
      <c r="C285" s="3" t="s">
        <v>34</v>
      </c>
      <c r="D285" s="3" t="s">
        <v>34</v>
      </c>
      <c r="E285" s="16">
        <f t="shared" si="48"/>
        <v>0</v>
      </c>
      <c r="F285" s="16">
        <f t="shared" si="48"/>
        <v>0</v>
      </c>
      <c r="G285" s="9">
        <f t="shared" si="50"/>
        <v>0</v>
      </c>
      <c r="H285" s="9">
        <f t="shared" si="51"/>
        <v>0</v>
      </c>
      <c r="I285" s="9" t="str">
        <f t="shared" si="52"/>
        <v/>
      </c>
      <c r="J285" s="9" t="str">
        <f t="shared" si="53"/>
        <v/>
      </c>
      <c r="K285" s="9" t="str">
        <f t="shared" si="54"/>
        <v/>
      </c>
      <c r="L285" s="9" t="str">
        <f t="shared" si="55"/>
        <v/>
      </c>
      <c r="M285" s="9" t="str">
        <f t="shared" si="56"/>
        <v/>
      </c>
      <c r="N285" s="9" t="str">
        <f t="shared" si="57"/>
        <v/>
      </c>
      <c r="O285" s="9" t="str">
        <f t="shared" si="58"/>
        <v/>
      </c>
      <c r="P285" s="9" t="str">
        <f t="shared" si="59"/>
        <v>FF</v>
      </c>
      <c r="Q285" s="9" t="str">
        <f t="array" ref="Q285">IF(D285&lt;&gt;"",IF(D285&lt;&gt;"GR",IF(AND(D285&gt;=40,H285&gt;=30),_xlfn.IFS(H285&gt;=$AD$11,"AA",H285&gt;=$AC$11,"BA",H285&gt;=$AB$11,"BB",H285&gt;=$AA$11,"CB",H285&gt;=$Z$11,"CC",H285&gt;=$Y$11,"DC",H285&gt;=50,"DD"),IF(H285&gt;=$W$9,"FD","FF")),P285),"")</f>
        <v>FF</v>
      </c>
      <c r="R285" s="9">
        <f t="shared" si="49"/>
        <v>0</v>
      </c>
    </row>
    <row r="286" spans="1:18" x14ac:dyDescent="0.25">
      <c r="A286" s="3">
        <v>285</v>
      </c>
      <c r="B286" s="3" t="s">
        <v>34</v>
      </c>
      <c r="C286" s="3" t="s">
        <v>34</v>
      </c>
      <c r="D286" s="3" t="s">
        <v>34</v>
      </c>
      <c r="E286" s="16">
        <f t="shared" si="48"/>
        <v>0</v>
      </c>
      <c r="F286" s="16">
        <f t="shared" si="48"/>
        <v>0</v>
      </c>
      <c r="G286" s="9">
        <f t="shared" si="50"/>
        <v>0</v>
      </c>
      <c r="H286" s="9">
        <f t="shared" si="51"/>
        <v>0</v>
      </c>
      <c r="I286" s="9" t="str">
        <f t="shared" si="52"/>
        <v/>
      </c>
      <c r="J286" s="9" t="str">
        <f t="shared" si="53"/>
        <v/>
      </c>
      <c r="K286" s="9" t="str">
        <f t="shared" si="54"/>
        <v/>
      </c>
      <c r="L286" s="9" t="str">
        <f t="shared" si="55"/>
        <v/>
      </c>
      <c r="M286" s="9" t="str">
        <f t="shared" si="56"/>
        <v/>
      </c>
      <c r="N286" s="9" t="str">
        <f t="shared" si="57"/>
        <v/>
      </c>
      <c r="O286" s="9" t="str">
        <f t="shared" si="58"/>
        <v/>
      </c>
      <c r="P286" s="9" t="str">
        <f t="shared" si="59"/>
        <v>FF</v>
      </c>
      <c r="Q286" s="9" t="str">
        <f t="array" ref="Q286">IF(D286&lt;&gt;"",IF(D286&lt;&gt;"GR",IF(AND(D286&gt;=40,H286&gt;=30),_xlfn.IFS(H286&gt;=$AD$11,"AA",H286&gt;=$AC$11,"BA",H286&gt;=$AB$11,"BB",H286&gt;=$AA$11,"CB",H286&gt;=$Z$11,"CC",H286&gt;=$Y$11,"DC",H286&gt;=50,"DD"),IF(H286&gt;=$W$9,"FD","FF")),P286),"")</f>
        <v>FF</v>
      </c>
      <c r="R286" s="9">
        <f t="shared" si="49"/>
        <v>0</v>
      </c>
    </row>
    <row r="287" spans="1:18" x14ac:dyDescent="0.25">
      <c r="A287" s="3">
        <v>286</v>
      </c>
      <c r="B287" s="3" t="s">
        <v>34</v>
      </c>
      <c r="C287" s="3" t="s">
        <v>34</v>
      </c>
      <c r="D287" s="3" t="s">
        <v>34</v>
      </c>
      <c r="E287" s="16">
        <f t="shared" si="48"/>
        <v>0</v>
      </c>
      <c r="F287" s="16">
        <f t="shared" si="48"/>
        <v>0</v>
      </c>
      <c r="G287" s="9">
        <f t="shared" si="50"/>
        <v>0</v>
      </c>
      <c r="H287" s="9">
        <f t="shared" si="51"/>
        <v>0</v>
      </c>
      <c r="I287" s="9" t="str">
        <f t="shared" si="52"/>
        <v/>
      </c>
      <c r="J287" s="9" t="str">
        <f t="shared" si="53"/>
        <v/>
      </c>
      <c r="K287" s="9" t="str">
        <f t="shared" si="54"/>
        <v/>
      </c>
      <c r="L287" s="9" t="str">
        <f t="shared" si="55"/>
        <v/>
      </c>
      <c r="M287" s="9" t="str">
        <f t="shared" si="56"/>
        <v/>
      </c>
      <c r="N287" s="9" t="str">
        <f t="shared" si="57"/>
        <v/>
      </c>
      <c r="O287" s="9" t="str">
        <f t="shared" si="58"/>
        <v/>
      </c>
      <c r="P287" s="9" t="str">
        <f t="shared" si="59"/>
        <v>FF</v>
      </c>
      <c r="Q287" s="9" t="str">
        <f t="array" ref="Q287">IF(D287&lt;&gt;"",IF(D287&lt;&gt;"GR",IF(AND(D287&gt;=40,H287&gt;=30),_xlfn.IFS(H287&gt;=$AD$11,"AA",H287&gt;=$AC$11,"BA",H287&gt;=$AB$11,"BB",H287&gt;=$AA$11,"CB",H287&gt;=$Z$11,"CC",H287&gt;=$Y$11,"DC",H287&gt;=50,"DD"),IF(H287&gt;=$W$9,"FD","FF")),P287),"")</f>
        <v>FF</v>
      </c>
      <c r="R287" s="9">
        <f t="shared" si="49"/>
        <v>0</v>
      </c>
    </row>
    <row r="288" spans="1:18" x14ac:dyDescent="0.25">
      <c r="A288" s="3">
        <v>287</v>
      </c>
      <c r="B288" s="3">
        <v>9</v>
      </c>
      <c r="C288" s="3" t="s">
        <v>34</v>
      </c>
      <c r="D288" s="3" t="s">
        <v>34</v>
      </c>
      <c r="E288" s="16">
        <f t="shared" si="48"/>
        <v>9</v>
      </c>
      <c r="F288" s="16">
        <f t="shared" si="48"/>
        <v>0</v>
      </c>
      <c r="G288" s="9">
        <f t="shared" si="50"/>
        <v>3.6</v>
      </c>
      <c r="H288" s="9">
        <f t="shared" si="51"/>
        <v>3.6</v>
      </c>
      <c r="I288" s="9" t="str">
        <f t="shared" si="52"/>
        <v/>
      </c>
      <c r="J288" s="9" t="str">
        <f t="shared" si="53"/>
        <v/>
      </c>
      <c r="K288" s="9" t="str">
        <f t="shared" si="54"/>
        <v/>
      </c>
      <c r="L288" s="9" t="str">
        <f t="shared" si="55"/>
        <v/>
      </c>
      <c r="M288" s="9" t="str">
        <f t="shared" si="56"/>
        <v/>
      </c>
      <c r="N288" s="9" t="str">
        <f t="shared" si="57"/>
        <v/>
      </c>
      <c r="O288" s="9" t="str">
        <f t="shared" si="58"/>
        <v/>
      </c>
      <c r="P288" s="9" t="str">
        <f t="shared" si="59"/>
        <v>FF</v>
      </c>
      <c r="Q288" s="9" t="str">
        <f t="array" ref="Q288">IF(D288&lt;&gt;"",IF(D288&lt;&gt;"GR",IF(AND(D288&gt;=40,H288&gt;=30),_xlfn.IFS(H288&gt;=$AD$11,"AA",H288&gt;=$AC$11,"BA",H288&gt;=$AB$11,"BB",H288&gt;=$AA$11,"CB",H288&gt;=$Z$11,"CC",H288&gt;=$Y$11,"DC",H288&gt;=50,"DD"),IF(H288&gt;=$W$9,"FD","FF")),P288),"")</f>
        <v>FF</v>
      </c>
      <c r="R288" s="9">
        <f t="shared" si="49"/>
        <v>0</v>
      </c>
    </row>
    <row r="289" spans="1:18" x14ac:dyDescent="0.25">
      <c r="A289" s="3">
        <v>288</v>
      </c>
      <c r="B289" s="3" t="s">
        <v>34</v>
      </c>
      <c r="C289" s="3" t="s">
        <v>34</v>
      </c>
      <c r="D289" s="3" t="s">
        <v>34</v>
      </c>
      <c r="E289" s="16">
        <f t="shared" si="48"/>
        <v>0</v>
      </c>
      <c r="F289" s="16">
        <f t="shared" si="48"/>
        <v>0</v>
      </c>
      <c r="G289" s="9">
        <f t="shared" si="50"/>
        <v>0</v>
      </c>
      <c r="H289" s="9">
        <f t="shared" si="51"/>
        <v>0</v>
      </c>
      <c r="I289" s="9" t="str">
        <f t="shared" si="52"/>
        <v/>
      </c>
      <c r="J289" s="9" t="str">
        <f t="shared" si="53"/>
        <v/>
      </c>
      <c r="K289" s="9" t="str">
        <f t="shared" si="54"/>
        <v/>
      </c>
      <c r="L289" s="9" t="str">
        <f t="shared" si="55"/>
        <v/>
      </c>
      <c r="M289" s="9" t="str">
        <f t="shared" si="56"/>
        <v/>
      </c>
      <c r="N289" s="9" t="str">
        <f t="shared" si="57"/>
        <v/>
      </c>
      <c r="O289" s="9" t="str">
        <f t="shared" si="58"/>
        <v/>
      </c>
      <c r="P289" s="9" t="str">
        <f t="shared" si="59"/>
        <v>FF</v>
      </c>
      <c r="Q289" s="9" t="str">
        <f t="array" ref="Q289">IF(D289&lt;&gt;"",IF(D289&lt;&gt;"GR",IF(AND(D289&gt;=40,H289&gt;=30),_xlfn.IFS(H289&gt;=$AD$11,"AA",H289&gt;=$AC$11,"BA",H289&gt;=$AB$11,"BB",H289&gt;=$AA$11,"CB",H289&gt;=$Z$11,"CC",H289&gt;=$Y$11,"DC",H289&gt;=50,"DD"),IF(H289&gt;=$W$9,"FD","FF")),P289),"")</f>
        <v>FF</v>
      </c>
      <c r="R289" s="9">
        <f t="shared" si="49"/>
        <v>0</v>
      </c>
    </row>
    <row r="290" spans="1:18" x14ac:dyDescent="0.25">
      <c r="A290" s="3">
        <v>289</v>
      </c>
      <c r="B290" s="3" t="s">
        <v>34</v>
      </c>
      <c r="C290" s="3" t="s">
        <v>34</v>
      </c>
      <c r="D290" s="3" t="s">
        <v>34</v>
      </c>
      <c r="E290" s="16">
        <f t="shared" si="48"/>
        <v>0</v>
      </c>
      <c r="F290" s="16">
        <f t="shared" si="48"/>
        <v>0</v>
      </c>
      <c r="G290" s="9">
        <f t="shared" si="50"/>
        <v>0</v>
      </c>
      <c r="H290" s="9">
        <f t="shared" si="51"/>
        <v>0</v>
      </c>
      <c r="I290" s="9" t="str">
        <f t="shared" si="52"/>
        <v/>
      </c>
      <c r="J290" s="9" t="str">
        <f t="shared" si="53"/>
        <v/>
      </c>
      <c r="K290" s="9" t="str">
        <f t="shared" si="54"/>
        <v/>
      </c>
      <c r="L290" s="9" t="str">
        <f t="shared" si="55"/>
        <v/>
      </c>
      <c r="M290" s="9" t="str">
        <f t="shared" si="56"/>
        <v/>
      </c>
      <c r="N290" s="9" t="str">
        <f t="shared" si="57"/>
        <v/>
      </c>
      <c r="O290" s="9" t="str">
        <f t="shared" si="58"/>
        <v/>
      </c>
      <c r="P290" s="9" t="str">
        <f t="shared" si="59"/>
        <v>FF</v>
      </c>
      <c r="Q290" s="9" t="str">
        <f t="array" ref="Q290">IF(D290&lt;&gt;"",IF(D290&lt;&gt;"GR",IF(AND(D290&gt;=40,H290&gt;=30),_xlfn.IFS(H290&gt;=$AD$11,"AA",H290&gt;=$AC$11,"BA",H290&gt;=$AB$11,"BB",H290&gt;=$AA$11,"CB",H290&gt;=$Z$11,"CC",H290&gt;=$Y$11,"DC",H290&gt;=50,"DD"),IF(H290&gt;=$W$9,"FD","FF")),P290),"")</f>
        <v>FF</v>
      </c>
      <c r="R290" s="9">
        <f t="shared" si="49"/>
        <v>0</v>
      </c>
    </row>
    <row r="291" spans="1:18" x14ac:dyDescent="0.25">
      <c r="A291" s="3">
        <v>290</v>
      </c>
      <c r="B291" s="3" t="s">
        <v>34</v>
      </c>
      <c r="C291" s="3" t="s">
        <v>34</v>
      </c>
      <c r="D291" s="3" t="s">
        <v>34</v>
      </c>
      <c r="E291" s="16">
        <f t="shared" si="48"/>
        <v>0</v>
      </c>
      <c r="F291" s="16">
        <f t="shared" si="48"/>
        <v>0</v>
      </c>
      <c r="G291" s="9">
        <f t="shared" si="50"/>
        <v>0</v>
      </c>
      <c r="H291" s="9">
        <f t="shared" si="51"/>
        <v>0</v>
      </c>
      <c r="I291" s="9" t="str">
        <f t="shared" si="52"/>
        <v/>
      </c>
      <c r="J291" s="9" t="str">
        <f t="shared" si="53"/>
        <v/>
      </c>
      <c r="K291" s="9" t="str">
        <f t="shared" si="54"/>
        <v/>
      </c>
      <c r="L291" s="9" t="str">
        <f t="shared" si="55"/>
        <v/>
      </c>
      <c r="M291" s="9" t="str">
        <f t="shared" si="56"/>
        <v/>
      </c>
      <c r="N291" s="9" t="str">
        <f t="shared" si="57"/>
        <v/>
      </c>
      <c r="O291" s="9" t="str">
        <f t="shared" si="58"/>
        <v/>
      </c>
      <c r="P291" s="9" t="str">
        <f t="shared" si="59"/>
        <v>FF</v>
      </c>
      <c r="Q291" s="9" t="str">
        <f t="array" ref="Q291">IF(D291&lt;&gt;"",IF(D291&lt;&gt;"GR",IF(AND(D291&gt;=40,H291&gt;=30),_xlfn.IFS(H291&gt;=$AD$11,"AA",H291&gt;=$AC$11,"BA",H291&gt;=$AB$11,"BB",H291&gt;=$AA$11,"CB",H291&gt;=$Z$11,"CC",H291&gt;=$Y$11,"DC",H291&gt;=50,"DD"),IF(H291&gt;=$W$9,"FD","FF")),P291),"")</f>
        <v>FF</v>
      </c>
      <c r="R291" s="9">
        <f t="shared" si="49"/>
        <v>0</v>
      </c>
    </row>
    <row r="292" spans="1:18" x14ac:dyDescent="0.25">
      <c r="A292" s="3">
        <v>291</v>
      </c>
      <c r="B292" s="3">
        <v>2</v>
      </c>
      <c r="C292" s="3" t="s">
        <v>34</v>
      </c>
      <c r="D292" s="3" t="s">
        <v>34</v>
      </c>
      <c r="E292" s="16">
        <f t="shared" si="48"/>
        <v>2</v>
      </c>
      <c r="F292" s="16">
        <f t="shared" si="48"/>
        <v>0</v>
      </c>
      <c r="G292" s="9">
        <f t="shared" si="50"/>
        <v>0.8</v>
      </c>
      <c r="H292" s="9">
        <f t="shared" si="51"/>
        <v>0.8</v>
      </c>
      <c r="I292" s="9" t="str">
        <f t="shared" si="52"/>
        <v/>
      </c>
      <c r="J292" s="9" t="str">
        <f t="shared" si="53"/>
        <v/>
      </c>
      <c r="K292" s="9" t="str">
        <f t="shared" si="54"/>
        <v/>
      </c>
      <c r="L292" s="9" t="str">
        <f t="shared" si="55"/>
        <v/>
      </c>
      <c r="M292" s="9" t="str">
        <f t="shared" si="56"/>
        <v/>
      </c>
      <c r="N292" s="9" t="str">
        <f t="shared" si="57"/>
        <v/>
      </c>
      <c r="O292" s="9" t="str">
        <f t="shared" si="58"/>
        <v/>
      </c>
      <c r="P292" s="9" t="str">
        <f t="shared" si="59"/>
        <v>FF</v>
      </c>
      <c r="Q292" s="9" t="str">
        <f t="array" ref="Q292">IF(D292&lt;&gt;"",IF(D292&lt;&gt;"GR",IF(AND(D292&gt;=40,H292&gt;=30),_xlfn.IFS(H292&gt;=$AD$11,"AA",H292&gt;=$AC$11,"BA",H292&gt;=$AB$11,"BB",H292&gt;=$AA$11,"CB",H292&gt;=$Z$11,"CC",H292&gt;=$Y$11,"DC",H292&gt;=50,"DD"),IF(H292&gt;=$W$9,"FD","FF")),P292),"")</f>
        <v>FF</v>
      </c>
      <c r="R292" s="9">
        <f t="shared" si="49"/>
        <v>0</v>
      </c>
    </row>
    <row r="293" spans="1:18" x14ac:dyDescent="0.25">
      <c r="A293" s="3">
        <v>292</v>
      </c>
      <c r="B293" s="3" t="s">
        <v>34</v>
      </c>
      <c r="C293" s="3" t="s">
        <v>34</v>
      </c>
      <c r="D293" s="3" t="s">
        <v>34</v>
      </c>
      <c r="E293" s="16">
        <f t="shared" si="48"/>
        <v>0</v>
      </c>
      <c r="F293" s="16">
        <f t="shared" si="48"/>
        <v>0</v>
      </c>
      <c r="G293" s="9">
        <f t="shared" si="50"/>
        <v>0</v>
      </c>
      <c r="H293" s="9">
        <f t="shared" si="51"/>
        <v>0</v>
      </c>
      <c r="I293" s="9" t="str">
        <f t="shared" si="52"/>
        <v/>
      </c>
      <c r="J293" s="9" t="str">
        <f t="shared" si="53"/>
        <v/>
      </c>
      <c r="K293" s="9" t="str">
        <f t="shared" si="54"/>
        <v/>
      </c>
      <c r="L293" s="9" t="str">
        <f t="shared" si="55"/>
        <v/>
      </c>
      <c r="M293" s="9" t="str">
        <f t="shared" si="56"/>
        <v/>
      </c>
      <c r="N293" s="9" t="str">
        <f t="shared" si="57"/>
        <v/>
      </c>
      <c r="O293" s="9" t="str">
        <f t="shared" si="58"/>
        <v/>
      </c>
      <c r="P293" s="9" t="str">
        <f t="shared" si="59"/>
        <v>FF</v>
      </c>
      <c r="Q293" s="9" t="str">
        <f t="array" ref="Q293">IF(D293&lt;&gt;"",IF(D293&lt;&gt;"GR",IF(AND(D293&gt;=40,H293&gt;=30),_xlfn.IFS(H293&gt;=$AD$11,"AA",H293&gt;=$AC$11,"BA",H293&gt;=$AB$11,"BB",H293&gt;=$AA$11,"CB",H293&gt;=$Z$11,"CC",H293&gt;=$Y$11,"DC",H293&gt;=50,"DD"),IF(H293&gt;=$W$9,"FD","FF")),P293),"")</f>
        <v>FF</v>
      </c>
      <c r="R293" s="9">
        <f t="shared" si="49"/>
        <v>0</v>
      </c>
    </row>
    <row r="294" spans="1:18" x14ac:dyDescent="0.25">
      <c r="A294" s="3">
        <v>293</v>
      </c>
      <c r="B294" s="3" t="s">
        <v>34</v>
      </c>
      <c r="C294" s="3" t="s">
        <v>34</v>
      </c>
      <c r="D294" s="3" t="s">
        <v>34</v>
      </c>
      <c r="E294" s="16">
        <f t="shared" si="48"/>
        <v>0</v>
      </c>
      <c r="F294" s="16">
        <f t="shared" si="48"/>
        <v>0</v>
      </c>
      <c r="G294" s="9">
        <f t="shared" si="50"/>
        <v>0</v>
      </c>
      <c r="H294" s="9">
        <f t="shared" si="51"/>
        <v>0</v>
      </c>
      <c r="I294" s="9" t="str">
        <f t="shared" si="52"/>
        <v/>
      </c>
      <c r="J294" s="9" t="str">
        <f t="shared" si="53"/>
        <v/>
      </c>
      <c r="K294" s="9" t="str">
        <f t="shared" si="54"/>
        <v/>
      </c>
      <c r="L294" s="9" t="str">
        <f t="shared" si="55"/>
        <v/>
      </c>
      <c r="M294" s="9" t="str">
        <f t="shared" si="56"/>
        <v/>
      </c>
      <c r="N294" s="9" t="str">
        <f t="shared" si="57"/>
        <v/>
      </c>
      <c r="O294" s="9" t="str">
        <f t="shared" si="58"/>
        <v/>
      </c>
      <c r="P294" s="9" t="str">
        <f t="shared" si="59"/>
        <v>FF</v>
      </c>
      <c r="Q294" s="9" t="str">
        <f t="array" ref="Q294">IF(D294&lt;&gt;"",IF(D294&lt;&gt;"GR",IF(AND(D294&gt;=40,H294&gt;=30),_xlfn.IFS(H294&gt;=$AD$11,"AA",H294&gt;=$AC$11,"BA",H294&gt;=$AB$11,"BB",H294&gt;=$AA$11,"CB",H294&gt;=$Z$11,"CC",H294&gt;=$Y$11,"DC",H294&gt;=50,"DD"),IF(H294&gt;=$W$9,"FD","FF")),P294),"")</f>
        <v>FF</v>
      </c>
      <c r="R294" s="9">
        <f t="shared" si="49"/>
        <v>0</v>
      </c>
    </row>
    <row r="295" spans="1:18" x14ac:dyDescent="0.25">
      <c r="A295" s="3">
        <v>294</v>
      </c>
      <c r="B295" s="3" t="s">
        <v>34</v>
      </c>
      <c r="C295" s="3" t="s">
        <v>34</v>
      </c>
      <c r="D295" s="3" t="s">
        <v>34</v>
      </c>
      <c r="E295" s="16">
        <f t="shared" si="48"/>
        <v>0</v>
      </c>
      <c r="F295" s="16">
        <f t="shared" si="48"/>
        <v>0</v>
      </c>
      <c r="G295" s="9">
        <f t="shared" si="50"/>
        <v>0</v>
      </c>
      <c r="H295" s="9">
        <f t="shared" si="51"/>
        <v>0</v>
      </c>
      <c r="I295" s="9" t="str">
        <f t="shared" si="52"/>
        <v/>
      </c>
      <c r="J295" s="9" t="str">
        <f t="shared" si="53"/>
        <v/>
      </c>
      <c r="K295" s="9" t="str">
        <f t="shared" si="54"/>
        <v/>
      </c>
      <c r="L295" s="9" t="str">
        <f t="shared" si="55"/>
        <v/>
      </c>
      <c r="M295" s="9" t="str">
        <f t="shared" si="56"/>
        <v/>
      </c>
      <c r="N295" s="9" t="str">
        <f t="shared" si="57"/>
        <v/>
      </c>
      <c r="O295" s="9" t="str">
        <f t="shared" si="58"/>
        <v/>
      </c>
      <c r="P295" s="9" t="str">
        <f t="shared" si="59"/>
        <v>FF</v>
      </c>
      <c r="Q295" s="9" t="str">
        <f t="array" ref="Q295">IF(D295&lt;&gt;"",IF(D295&lt;&gt;"GR",IF(AND(D295&gt;=40,H295&gt;=30),_xlfn.IFS(H295&gt;=$AD$11,"AA",H295&gt;=$AC$11,"BA",H295&gt;=$AB$11,"BB",H295&gt;=$AA$11,"CB",H295&gt;=$Z$11,"CC",H295&gt;=$Y$11,"DC",H295&gt;=50,"DD"),IF(H295&gt;=$W$9,"FD","FF")),P295),"")</f>
        <v>FF</v>
      </c>
      <c r="R295" s="9">
        <f t="shared" si="49"/>
        <v>0</v>
      </c>
    </row>
    <row r="296" spans="1:18" x14ac:dyDescent="0.25">
      <c r="A296" s="3">
        <v>295</v>
      </c>
      <c r="B296" s="3" t="s">
        <v>34</v>
      </c>
      <c r="C296" s="3" t="s">
        <v>34</v>
      </c>
      <c r="D296" s="3" t="s">
        <v>34</v>
      </c>
      <c r="E296" s="16">
        <f t="shared" si="48"/>
        <v>0</v>
      </c>
      <c r="F296" s="16">
        <f t="shared" si="48"/>
        <v>0</v>
      </c>
      <c r="G296" s="9">
        <f t="shared" si="50"/>
        <v>0</v>
      </c>
      <c r="H296" s="9">
        <f t="shared" si="51"/>
        <v>0</v>
      </c>
      <c r="I296" s="9" t="str">
        <f t="shared" si="52"/>
        <v/>
      </c>
      <c r="J296" s="9" t="str">
        <f t="shared" si="53"/>
        <v/>
      </c>
      <c r="K296" s="9" t="str">
        <f t="shared" si="54"/>
        <v/>
      </c>
      <c r="L296" s="9" t="str">
        <f t="shared" si="55"/>
        <v/>
      </c>
      <c r="M296" s="9" t="str">
        <f t="shared" si="56"/>
        <v/>
      </c>
      <c r="N296" s="9" t="str">
        <f t="shared" si="57"/>
        <v/>
      </c>
      <c r="O296" s="9" t="str">
        <f t="shared" si="58"/>
        <v/>
      </c>
      <c r="P296" s="9" t="str">
        <f t="shared" si="59"/>
        <v>FF</v>
      </c>
      <c r="Q296" s="9" t="str">
        <f t="array" ref="Q296">IF(D296&lt;&gt;"",IF(D296&lt;&gt;"GR",IF(AND(D296&gt;=40,H296&gt;=30),_xlfn.IFS(H296&gt;=$AD$11,"AA",H296&gt;=$AC$11,"BA",H296&gt;=$AB$11,"BB",H296&gt;=$AA$11,"CB",H296&gt;=$Z$11,"CC",H296&gt;=$Y$11,"DC",H296&gt;=50,"DD"),IF(H296&gt;=$W$9,"FD","FF")),P296),"")</f>
        <v>FF</v>
      </c>
      <c r="R296" s="9">
        <f t="shared" si="49"/>
        <v>0</v>
      </c>
    </row>
    <row r="297" spans="1:18" x14ac:dyDescent="0.25">
      <c r="A297" s="3">
        <v>296</v>
      </c>
      <c r="B297" s="3" t="s">
        <v>34</v>
      </c>
      <c r="C297" s="3" t="s">
        <v>34</v>
      </c>
      <c r="D297" s="3" t="s">
        <v>34</v>
      </c>
      <c r="E297" s="16">
        <f t="shared" si="48"/>
        <v>0</v>
      </c>
      <c r="F297" s="16">
        <f t="shared" si="48"/>
        <v>0</v>
      </c>
      <c r="G297" s="9">
        <f t="shared" si="50"/>
        <v>0</v>
      </c>
      <c r="H297" s="9">
        <f t="shared" si="51"/>
        <v>0</v>
      </c>
      <c r="I297" s="9" t="str">
        <f t="shared" si="52"/>
        <v/>
      </c>
      <c r="J297" s="9" t="str">
        <f t="shared" si="53"/>
        <v/>
      </c>
      <c r="K297" s="9" t="str">
        <f t="shared" si="54"/>
        <v/>
      </c>
      <c r="L297" s="9" t="str">
        <f t="shared" si="55"/>
        <v/>
      </c>
      <c r="M297" s="9" t="str">
        <f t="shared" si="56"/>
        <v/>
      </c>
      <c r="N297" s="9" t="str">
        <f t="shared" si="57"/>
        <v/>
      </c>
      <c r="O297" s="9" t="str">
        <f t="shared" si="58"/>
        <v/>
      </c>
      <c r="P297" s="9" t="str">
        <f t="shared" si="59"/>
        <v>FF</v>
      </c>
      <c r="Q297" s="9" t="str">
        <f t="array" ref="Q297">IF(D297&lt;&gt;"",IF(D297&lt;&gt;"GR",IF(AND(D297&gt;=40,H297&gt;=30),_xlfn.IFS(H297&gt;=$AD$11,"AA",H297&gt;=$AC$11,"BA",H297&gt;=$AB$11,"BB",H297&gt;=$AA$11,"CB",H297&gt;=$Z$11,"CC",H297&gt;=$Y$11,"DC",H297&gt;=50,"DD"),IF(H297&gt;=$W$9,"FD","FF")),P297),"")</f>
        <v>FF</v>
      </c>
      <c r="R297" s="9">
        <f t="shared" si="49"/>
        <v>0</v>
      </c>
    </row>
    <row r="298" spans="1:18" x14ac:dyDescent="0.25">
      <c r="A298" s="3">
        <v>297</v>
      </c>
      <c r="B298" s="3" t="s">
        <v>34</v>
      </c>
      <c r="C298" s="3" t="s">
        <v>34</v>
      </c>
      <c r="D298" s="3" t="s">
        <v>34</v>
      </c>
      <c r="E298" s="16">
        <f t="shared" si="48"/>
        <v>0</v>
      </c>
      <c r="F298" s="16">
        <f t="shared" si="48"/>
        <v>0</v>
      </c>
      <c r="G298" s="9">
        <f t="shared" si="50"/>
        <v>0</v>
      </c>
      <c r="H298" s="9">
        <f t="shared" si="51"/>
        <v>0</v>
      </c>
      <c r="I298" s="9" t="str">
        <f t="shared" si="52"/>
        <v/>
      </c>
      <c r="J298" s="9" t="str">
        <f t="shared" si="53"/>
        <v/>
      </c>
      <c r="K298" s="9" t="str">
        <f t="shared" si="54"/>
        <v/>
      </c>
      <c r="L298" s="9" t="str">
        <f t="shared" si="55"/>
        <v/>
      </c>
      <c r="M298" s="9" t="str">
        <f t="shared" si="56"/>
        <v/>
      </c>
      <c r="N298" s="9" t="str">
        <f t="shared" si="57"/>
        <v/>
      </c>
      <c r="O298" s="9" t="str">
        <f t="shared" si="58"/>
        <v/>
      </c>
      <c r="P298" s="9" t="str">
        <f t="shared" si="59"/>
        <v>FF</v>
      </c>
      <c r="Q298" s="9" t="str">
        <f t="array" ref="Q298">IF(D298&lt;&gt;"",IF(D298&lt;&gt;"GR",IF(AND(D298&gt;=40,H298&gt;=30),_xlfn.IFS(H298&gt;=$AD$11,"AA",H298&gt;=$AC$11,"BA",H298&gt;=$AB$11,"BB",H298&gt;=$AA$11,"CB",H298&gt;=$Z$11,"CC",H298&gt;=$Y$11,"DC",H298&gt;=50,"DD"),IF(H298&gt;=$W$9,"FD","FF")),P298),"")</f>
        <v>FF</v>
      </c>
      <c r="R298" s="9">
        <f t="shared" si="49"/>
        <v>0</v>
      </c>
    </row>
    <row r="299" spans="1:18" x14ac:dyDescent="0.25">
      <c r="A299" s="3">
        <v>298</v>
      </c>
      <c r="B299" s="3" t="s">
        <v>34</v>
      </c>
      <c r="C299" s="3" t="s">
        <v>34</v>
      </c>
      <c r="D299" s="3" t="s">
        <v>34</v>
      </c>
      <c r="E299" s="16">
        <f t="shared" si="48"/>
        <v>0</v>
      </c>
      <c r="F299" s="16">
        <f t="shared" si="48"/>
        <v>0</v>
      </c>
      <c r="G299" s="9">
        <f t="shared" si="50"/>
        <v>0</v>
      </c>
      <c r="H299" s="9">
        <f t="shared" si="51"/>
        <v>0</v>
      </c>
      <c r="I299" s="9" t="str">
        <f t="shared" si="52"/>
        <v/>
      </c>
      <c r="J299" s="9" t="str">
        <f t="shared" si="53"/>
        <v/>
      </c>
      <c r="K299" s="9" t="str">
        <f t="shared" si="54"/>
        <v/>
      </c>
      <c r="L299" s="9" t="str">
        <f t="shared" si="55"/>
        <v/>
      </c>
      <c r="M299" s="9" t="str">
        <f t="shared" si="56"/>
        <v/>
      </c>
      <c r="N299" s="9" t="str">
        <f t="shared" si="57"/>
        <v/>
      </c>
      <c r="O299" s="9" t="str">
        <f t="shared" si="58"/>
        <v/>
      </c>
      <c r="P299" s="9" t="str">
        <f t="shared" si="59"/>
        <v>FF</v>
      </c>
      <c r="Q299" s="9" t="str">
        <f t="array" ref="Q299">IF(D299&lt;&gt;"",IF(D299&lt;&gt;"GR",IF(AND(D299&gt;=40,H299&gt;=30),_xlfn.IFS(H299&gt;=$AD$11,"AA",H299&gt;=$AC$11,"BA",H299&gt;=$AB$11,"BB",H299&gt;=$AA$11,"CB",H299&gt;=$Z$11,"CC",H299&gt;=$Y$11,"DC",H299&gt;=50,"DD"),IF(H299&gt;=$W$9,"FD","FF")),P299),"")</f>
        <v>FF</v>
      </c>
      <c r="R299" s="9">
        <f t="shared" si="49"/>
        <v>0</v>
      </c>
    </row>
    <row r="300" spans="1:18" x14ac:dyDescent="0.25">
      <c r="A300" s="3">
        <v>299</v>
      </c>
      <c r="B300" s="3" t="s">
        <v>34</v>
      </c>
      <c r="C300" s="3" t="s">
        <v>34</v>
      </c>
      <c r="D300" s="3" t="s">
        <v>34</v>
      </c>
      <c r="E300" s="16">
        <f t="shared" si="48"/>
        <v>0</v>
      </c>
      <c r="F300" s="16">
        <f t="shared" si="48"/>
        <v>0</v>
      </c>
      <c r="G300" s="9">
        <f t="shared" si="50"/>
        <v>0</v>
      </c>
      <c r="H300" s="9">
        <f t="shared" si="51"/>
        <v>0</v>
      </c>
      <c r="I300" s="9" t="str">
        <f t="shared" si="52"/>
        <v/>
      </c>
      <c r="J300" s="9" t="str">
        <f t="shared" si="53"/>
        <v/>
      </c>
      <c r="K300" s="9" t="str">
        <f t="shared" si="54"/>
        <v/>
      </c>
      <c r="L300" s="9" t="str">
        <f t="shared" si="55"/>
        <v/>
      </c>
      <c r="M300" s="9" t="str">
        <f t="shared" si="56"/>
        <v/>
      </c>
      <c r="N300" s="9" t="str">
        <f t="shared" si="57"/>
        <v/>
      </c>
      <c r="O300" s="9" t="str">
        <f t="shared" si="58"/>
        <v/>
      </c>
      <c r="P300" s="9" t="str">
        <f t="shared" si="59"/>
        <v>FF</v>
      </c>
      <c r="Q300" s="9" t="str">
        <f t="array" ref="Q300">IF(D300&lt;&gt;"",IF(D300&lt;&gt;"GR",IF(AND(D300&gt;=40,H300&gt;=30),_xlfn.IFS(H300&gt;=$AD$11,"AA",H300&gt;=$AC$11,"BA",H300&gt;=$AB$11,"BB",H300&gt;=$AA$11,"CB",H300&gt;=$Z$11,"CC",H300&gt;=$Y$11,"DC",H300&gt;=50,"DD"),IF(H300&gt;=$W$9,"FD","FF")),P300),"")</f>
        <v>FF</v>
      </c>
      <c r="R300" s="9">
        <f t="shared" si="49"/>
        <v>0</v>
      </c>
    </row>
    <row r="301" spans="1:18" x14ac:dyDescent="0.25">
      <c r="A301" s="3">
        <v>300</v>
      </c>
      <c r="B301" s="3" t="s">
        <v>34</v>
      </c>
      <c r="C301" s="3" t="s">
        <v>34</v>
      </c>
      <c r="D301" s="3" t="s">
        <v>34</v>
      </c>
      <c r="E301" s="16">
        <f t="shared" si="48"/>
        <v>0</v>
      </c>
      <c r="F301" s="16">
        <f t="shared" si="48"/>
        <v>0</v>
      </c>
      <c r="G301" s="9">
        <f t="shared" si="50"/>
        <v>0</v>
      </c>
      <c r="H301" s="9">
        <f t="shared" si="51"/>
        <v>0</v>
      </c>
      <c r="I301" s="9" t="str">
        <f t="shared" si="52"/>
        <v/>
      </c>
      <c r="J301" s="9" t="str">
        <f t="shared" si="53"/>
        <v/>
      </c>
      <c r="K301" s="9" t="str">
        <f t="shared" si="54"/>
        <v/>
      </c>
      <c r="L301" s="9" t="str">
        <f t="shared" si="55"/>
        <v/>
      </c>
      <c r="M301" s="9" t="str">
        <f t="shared" si="56"/>
        <v/>
      </c>
      <c r="N301" s="9" t="str">
        <f t="shared" si="57"/>
        <v/>
      </c>
      <c r="O301" s="9" t="str">
        <f t="shared" si="58"/>
        <v/>
      </c>
      <c r="P301" s="9" t="str">
        <f t="shared" si="59"/>
        <v>FF</v>
      </c>
      <c r="Q301" s="9" t="str">
        <f t="array" ref="Q301">IF(D301&lt;&gt;"",IF(D301&lt;&gt;"GR",IF(AND(D301&gt;=40,H301&gt;=30),_xlfn.IFS(H301&gt;=$AD$11,"AA",H301&gt;=$AC$11,"BA",H301&gt;=$AB$11,"BB",H301&gt;=$AA$11,"CB",H301&gt;=$Z$11,"CC",H301&gt;=$Y$11,"DC",H301&gt;=50,"DD"),IF(H301&gt;=$W$9,"FD","FF")),P301),"")</f>
        <v>FF</v>
      </c>
      <c r="R301" s="9">
        <f t="shared" si="49"/>
        <v>0</v>
      </c>
    </row>
    <row r="302" spans="1:18" x14ac:dyDescent="0.25">
      <c r="A302" s="3">
        <v>301</v>
      </c>
      <c r="B302" s="3" t="s">
        <v>34</v>
      </c>
      <c r="C302" s="3" t="s">
        <v>34</v>
      </c>
      <c r="D302" s="3" t="s">
        <v>34</v>
      </c>
      <c r="E302" s="16">
        <f t="shared" si="48"/>
        <v>0</v>
      </c>
      <c r="F302" s="16">
        <f t="shared" si="48"/>
        <v>0</v>
      </c>
      <c r="G302" s="9">
        <f t="shared" si="50"/>
        <v>0</v>
      </c>
      <c r="H302" s="9">
        <f t="shared" si="51"/>
        <v>0</v>
      </c>
      <c r="I302" s="9" t="str">
        <f t="shared" si="52"/>
        <v/>
      </c>
      <c r="J302" s="9" t="str">
        <f t="shared" si="53"/>
        <v/>
      </c>
      <c r="K302" s="9" t="str">
        <f t="shared" si="54"/>
        <v/>
      </c>
      <c r="L302" s="9" t="str">
        <f t="shared" si="55"/>
        <v/>
      </c>
      <c r="M302" s="9" t="str">
        <f t="shared" si="56"/>
        <v/>
      </c>
      <c r="N302" s="9" t="str">
        <f t="shared" si="57"/>
        <v/>
      </c>
      <c r="O302" s="9" t="str">
        <f t="shared" si="58"/>
        <v/>
      </c>
      <c r="P302" s="9" t="str">
        <f t="shared" si="59"/>
        <v>FF</v>
      </c>
      <c r="Q302" s="9" t="str">
        <f t="array" ref="Q302">IF(D302&lt;&gt;"",IF(D302&lt;&gt;"GR",IF(AND(D302&gt;=40,H302&gt;=30),_xlfn.IFS(H302&gt;=$AD$11,"AA",H302&gt;=$AC$11,"BA",H302&gt;=$AB$11,"BB",H302&gt;=$AA$11,"CB",H302&gt;=$Z$11,"CC",H302&gt;=$Y$11,"DC",H302&gt;=50,"DD"),IF(H302&gt;=$W$9,"FD","FF")),P302),"")</f>
        <v>FF</v>
      </c>
      <c r="R302" s="9">
        <f t="shared" si="49"/>
        <v>0</v>
      </c>
    </row>
    <row r="303" spans="1:18" x14ac:dyDescent="0.25">
      <c r="A303" s="3">
        <v>302</v>
      </c>
      <c r="B303" s="3" t="s">
        <v>34</v>
      </c>
      <c r="C303" s="3" t="s">
        <v>34</v>
      </c>
      <c r="D303" s="3" t="s">
        <v>34</v>
      </c>
      <c r="E303" s="16">
        <f t="shared" si="48"/>
        <v>0</v>
      </c>
      <c r="F303" s="16">
        <f t="shared" si="48"/>
        <v>0</v>
      </c>
      <c r="G303" s="9">
        <f t="shared" si="50"/>
        <v>0</v>
      </c>
      <c r="H303" s="9">
        <f t="shared" si="51"/>
        <v>0</v>
      </c>
      <c r="I303" s="9" t="str">
        <f t="shared" si="52"/>
        <v/>
      </c>
      <c r="J303" s="9" t="str">
        <f t="shared" si="53"/>
        <v/>
      </c>
      <c r="K303" s="9" t="str">
        <f t="shared" si="54"/>
        <v/>
      </c>
      <c r="L303" s="9" t="str">
        <f t="shared" si="55"/>
        <v/>
      </c>
      <c r="M303" s="9" t="str">
        <f t="shared" si="56"/>
        <v/>
      </c>
      <c r="N303" s="9" t="str">
        <f t="shared" si="57"/>
        <v/>
      </c>
      <c r="O303" s="9" t="str">
        <f t="shared" si="58"/>
        <v/>
      </c>
      <c r="P303" s="9" t="str">
        <f t="shared" si="59"/>
        <v>FF</v>
      </c>
      <c r="Q303" s="9" t="str">
        <f t="array" ref="Q303">IF(D303&lt;&gt;"",IF(D303&lt;&gt;"GR",IF(AND(D303&gt;=40,H303&gt;=30),_xlfn.IFS(H303&gt;=$AD$11,"AA",H303&gt;=$AC$11,"BA",H303&gt;=$AB$11,"BB",H303&gt;=$AA$11,"CB",H303&gt;=$Z$11,"CC",H303&gt;=$Y$11,"DC",H303&gt;=50,"DD"),IF(H303&gt;=$W$9,"FD","FF")),P303),"")</f>
        <v>FF</v>
      </c>
      <c r="R303" s="9">
        <f t="shared" si="49"/>
        <v>0</v>
      </c>
    </row>
    <row r="304" spans="1:18" x14ac:dyDescent="0.25">
      <c r="A304" s="3">
        <v>303</v>
      </c>
      <c r="B304" s="3" t="s">
        <v>34</v>
      </c>
      <c r="C304" s="3" t="s">
        <v>34</v>
      </c>
      <c r="D304" s="3" t="s">
        <v>34</v>
      </c>
      <c r="E304" s="16">
        <f t="shared" si="48"/>
        <v>0</v>
      </c>
      <c r="F304" s="16">
        <f t="shared" si="48"/>
        <v>0</v>
      </c>
      <c r="G304" s="9">
        <f t="shared" si="50"/>
        <v>0</v>
      </c>
      <c r="H304" s="9">
        <f t="shared" si="51"/>
        <v>0</v>
      </c>
      <c r="I304" s="9" t="str">
        <f t="shared" si="52"/>
        <v/>
      </c>
      <c r="J304" s="9" t="str">
        <f t="shared" si="53"/>
        <v/>
      </c>
      <c r="K304" s="9" t="str">
        <f t="shared" si="54"/>
        <v/>
      </c>
      <c r="L304" s="9" t="str">
        <f t="shared" si="55"/>
        <v/>
      </c>
      <c r="M304" s="9" t="str">
        <f t="shared" si="56"/>
        <v/>
      </c>
      <c r="N304" s="9" t="str">
        <f t="shared" si="57"/>
        <v/>
      </c>
      <c r="O304" s="9" t="str">
        <f t="shared" si="58"/>
        <v/>
      </c>
      <c r="P304" s="9" t="str">
        <f t="shared" si="59"/>
        <v>FF</v>
      </c>
      <c r="Q304" s="9" t="str">
        <f t="array" ref="Q304">IF(D304&lt;&gt;"",IF(D304&lt;&gt;"GR",IF(AND(D304&gt;=40,H304&gt;=30),_xlfn.IFS(H304&gt;=$AD$11,"AA",H304&gt;=$AC$11,"BA",H304&gt;=$AB$11,"BB",H304&gt;=$AA$11,"CB",H304&gt;=$Z$11,"CC",H304&gt;=$Y$11,"DC",H304&gt;=50,"DD"),IF(H304&gt;=$W$9,"FD","FF")),P304),"")</f>
        <v>FF</v>
      </c>
      <c r="R304" s="9">
        <f t="shared" si="49"/>
        <v>0</v>
      </c>
    </row>
    <row r="305" spans="1:18" x14ac:dyDescent="0.25">
      <c r="A305" s="3">
        <v>304</v>
      </c>
      <c r="B305" s="3">
        <v>3</v>
      </c>
      <c r="C305" s="3" t="s">
        <v>34</v>
      </c>
      <c r="D305" s="3" t="s">
        <v>34</v>
      </c>
      <c r="E305" s="16">
        <f t="shared" si="48"/>
        <v>3</v>
      </c>
      <c r="F305" s="16">
        <f t="shared" si="48"/>
        <v>0</v>
      </c>
      <c r="G305" s="9">
        <f t="shared" si="50"/>
        <v>1.2000000000000002</v>
      </c>
      <c r="H305" s="9">
        <f t="shared" si="51"/>
        <v>1.2000000000000002</v>
      </c>
      <c r="I305" s="9" t="str">
        <f t="shared" si="52"/>
        <v/>
      </c>
      <c r="J305" s="9" t="str">
        <f t="shared" si="53"/>
        <v/>
      </c>
      <c r="K305" s="9" t="str">
        <f t="shared" si="54"/>
        <v/>
      </c>
      <c r="L305" s="9" t="str">
        <f t="shared" si="55"/>
        <v/>
      </c>
      <c r="M305" s="9" t="str">
        <f t="shared" si="56"/>
        <v/>
      </c>
      <c r="N305" s="9" t="str">
        <f t="shared" si="57"/>
        <v/>
      </c>
      <c r="O305" s="9" t="str">
        <f t="shared" si="58"/>
        <v/>
      </c>
      <c r="P305" s="9" t="str">
        <f t="shared" si="59"/>
        <v>FF</v>
      </c>
      <c r="Q305" s="9" t="str">
        <f t="array" ref="Q305">IF(D305&lt;&gt;"",IF(D305&lt;&gt;"GR",IF(AND(D305&gt;=40,H305&gt;=30),_xlfn.IFS(H305&gt;=$AD$11,"AA",H305&gt;=$AC$11,"BA",H305&gt;=$AB$11,"BB",H305&gt;=$AA$11,"CB",H305&gt;=$Z$11,"CC",H305&gt;=$Y$11,"DC",H305&gt;=50,"DD"),IF(H305&gt;=$W$9,"FD","FF")),P305),"")</f>
        <v>FF</v>
      </c>
      <c r="R305" s="9">
        <f t="shared" si="49"/>
        <v>0</v>
      </c>
    </row>
    <row r="306" spans="1:18" x14ac:dyDescent="0.25">
      <c r="A306" s="3">
        <v>305</v>
      </c>
      <c r="B306" s="3" t="s">
        <v>34</v>
      </c>
      <c r="C306" s="3" t="s">
        <v>34</v>
      </c>
      <c r="D306" s="3" t="s">
        <v>34</v>
      </c>
      <c r="E306" s="16">
        <f t="shared" si="48"/>
        <v>0</v>
      </c>
      <c r="F306" s="16">
        <f t="shared" si="48"/>
        <v>0</v>
      </c>
      <c r="G306" s="9">
        <f t="shared" si="50"/>
        <v>0</v>
      </c>
      <c r="H306" s="9">
        <f t="shared" si="51"/>
        <v>0</v>
      </c>
      <c r="I306" s="9" t="str">
        <f t="shared" si="52"/>
        <v/>
      </c>
      <c r="J306" s="9" t="str">
        <f t="shared" si="53"/>
        <v/>
      </c>
      <c r="K306" s="9" t="str">
        <f t="shared" si="54"/>
        <v/>
      </c>
      <c r="L306" s="9" t="str">
        <f t="shared" si="55"/>
        <v/>
      </c>
      <c r="M306" s="9" t="str">
        <f t="shared" si="56"/>
        <v/>
      </c>
      <c r="N306" s="9" t="str">
        <f t="shared" si="57"/>
        <v/>
      </c>
      <c r="O306" s="9" t="str">
        <f t="shared" si="58"/>
        <v/>
      </c>
      <c r="P306" s="9" t="str">
        <f t="shared" si="59"/>
        <v>FF</v>
      </c>
      <c r="Q306" s="9" t="str">
        <f t="array" ref="Q306">IF(D306&lt;&gt;"",IF(D306&lt;&gt;"GR",IF(AND(D306&gt;=40,H306&gt;=30),_xlfn.IFS(H306&gt;=$AD$11,"AA",H306&gt;=$AC$11,"BA",H306&gt;=$AB$11,"BB",H306&gt;=$AA$11,"CB",H306&gt;=$Z$11,"CC",H306&gt;=$Y$11,"DC",H306&gt;=50,"DD"),IF(H306&gt;=$W$9,"FD","FF")),P306),"")</f>
        <v>FF</v>
      </c>
      <c r="R306" s="9">
        <f t="shared" si="49"/>
        <v>0</v>
      </c>
    </row>
    <row r="307" spans="1:18" x14ac:dyDescent="0.25">
      <c r="A307" s="3">
        <v>306</v>
      </c>
      <c r="B307" s="3" t="s">
        <v>34</v>
      </c>
      <c r="C307" s="3" t="s">
        <v>34</v>
      </c>
      <c r="D307" s="3" t="s">
        <v>34</v>
      </c>
      <c r="E307" s="16">
        <f t="shared" si="48"/>
        <v>0</v>
      </c>
      <c r="F307" s="16">
        <f t="shared" si="48"/>
        <v>0</v>
      </c>
      <c r="G307" s="9">
        <f t="shared" si="50"/>
        <v>0</v>
      </c>
      <c r="H307" s="9">
        <f t="shared" si="51"/>
        <v>0</v>
      </c>
      <c r="I307" s="9" t="str">
        <f t="shared" si="52"/>
        <v/>
      </c>
      <c r="J307" s="9" t="str">
        <f t="shared" si="53"/>
        <v/>
      </c>
      <c r="K307" s="9" t="str">
        <f t="shared" si="54"/>
        <v/>
      </c>
      <c r="L307" s="9" t="str">
        <f t="shared" si="55"/>
        <v/>
      </c>
      <c r="M307" s="9" t="str">
        <f t="shared" si="56"/>
        <v/>
      </c>
      <c r="N307" s="9" t="str">
        <f t="shared" si="57"/>
        <v/>
      </c>
      <c r="O307" s="9" t="str">
        <f t="shared" si="58"/>
        <v/>
      </c>
      <c r="P307" s="9" t="str">
        <f t="shared" si="59"/>
        <v>FF</v>
      </c>
      <c r="Q307" s="9" t="str">
        <f t="array" ref="Q307">IF(D307&lt;&gt;"",IF(D307&lt;&gt;"GR",IF(AND(D307&gt;=40,H307&gt;=30),_xlfn.IFS(H307&gt;=$AD$11,"AA",H307&gt;=$AC$11,"BA",H307&gt;=$AB$11,"BB",H307&gt;=$AA$11,"CB",H307&gt;=$Z$11,"CC",H307&gt;=$Y$11,"DC",H307&gt;=50,"DD"),IF(H307&gt;=$W$9,"FD","FF")),P307),"")</f>
        <v>FF</v>
      </c>
      <c r="R307" s="9">
        <f t="shared" si="49"/>
        <v>0</v>
      </c>
    </row>
    <row r="308" spans="1:18" x14ac:dyDescent="0.25">
      <c r="A308" s="3">
        <v>307</v>
      </c>
      <c r="B308" s="3" t="s">
        <v>34</v>
      </c>
      <c r="C308" s="3" t="s">
        <v>34</v>
      </c>
      <c r="D308" s="3" t="s">
        <v>34</v>
      </c>
      <c r="E308" s="16">
        <f t="shared" si="48"/>
        <v>0</v>
      </c>
      <c r="F308" s="16">
        <f t="shared" si="48"/>
        <v>0</v>
      </c>
      <c r="G308" s="9">
        <f t="shared" si="50"/>
        <v>0</v>
      </c>
      <c r="H308" s="9">
        <f t="shared" si="51"/>
        <v>0</v>
      </c>
      <c r="I308" s="9" t="str">
        <f t="shared" si="52"/>
        <v/>
      </c>
      <c r="J308" s="9" t="str">
        <f t="shared" si="53"/>
        <v/>
      </c>
      <c r="K308" s="9" t="str">
        <f t="shared" si="54"/>
        <v/>
      </c>
      <c r="L308" s="9" t="str">
        <f t="shared" si="55"/>
        <v/>
      </c>
      <c r="M308" s="9" t="str">
        <f t="shared" si="56"/>
        <v/>
      </c>
      <c r="N308" s="9" t="str">
        <f t="shared" si="57"/>
        <v/>
      </c>
      <c r="O308" s="9" t="str">
        <f t="shared" si="58"/>
        <v/>
      </c>
      <c r="P308" s="9" t="str">
        <f t="shared" si="59"/>
        <v>FF</v>
      </c>
      <c r="Q308" s="9" t="str">
        <f t="array" ref="Q308">IF(D308&lt;&gt;"",IF(D308&lt;&gt;"GR",IF(AND(D308&gt;=40,H308&gt;=30),_xlfn.IFS(H308&gt;=$AD$11,"AA",H308&gt;=$AC$11,"BA",H308&gt;=$AB$11,"BB",H308&gt;=$AA$11,"CB",H308&gt;=$Z$11,"CC",H308&gt;=$Y$11,"DC",H308&gt;=50,"DD"),IF(H308&gt;=$W$9,"FD","FF")),P308),"")</f>
        <v>FF</v>
      </c>
      <c r="R308" s="9">
        <f t="shared" si="49"/>
        <v>0</v>
      </c>
    </row>
    <row r="309" spans="1:18" x14ac:dyDescent="0.25">
      <c r="A309" s="3">
        <v>308</v>
      </c>
      <c r="B309" s="3" t="s">
        <v>34</v>
      </c>
      <c r="C309" s="3" t="s">
        <v>34</v>
      </c>
      <c r="D309" s="3" t="s">
        <v>34</v>
      </c>
      <c r="E309" s="16">
        <f t="shared" si="48"/>
        <v>0</v>
      </c>
      <c r="F309" s="16">
        <f t="shared" si="48"/>
        <v>0</v>
      </c>
      <c r="G309" s="9">
        <f t="shared" si="50"/>
        <v>0</v>
      </c>
      <c r="H309" s="9">
        <f t="shared" si="51"/>
        <v>0</v>
      </c>
      <c r="I309" s="9" t="str">
        <f t="shared" si="52"/>
        <v/>
      </c>
      <c r="J309" s="9" t="str">
        <f t="shared" si="53"/>
        <v/>
      </c>
      <c r="K309" s="9" t="str">
        <f t="shared" si="54"/>
        <v/>
      </c>
      <c r="L309" s="9" t="str">
        <f t="shared" si="55"/>
        <v/>
      </c>
      <c r="M309" s="9" t="str">
        <f t="shared" si="56"/>
        <v/>
      </c>
      <c r="N309" s="9" t="str">
        <f t="shared" si="57"/>
        <v/>
      </c>
      <c r="O309" s="9" t="str">
        <f t="shared" si="58"/>
        <v/>
      </c>
      <c r="P309" s="9" t="str">
        <f t="shared" si="59"/>
        <v>FF</v>
      </c>
      <c r="Q309" s="9" t="str">
        <f t="array" ref="Q309">IF(D309&lt;&gt;"",IF(D309&lt;&gt;"GR",IF(AND(D309&gt;=40,H309&gt;=30),_xlfn.IFS(H309&gt;=$AD$11,"AA",H309&gt;=$AC$11,"BA",H309&gt;=$AB$11,"BB",H309&gt;=$AA$11,"CB",H309&gt;=$Z$11,"CC",H309&gt;=$Y$11,"DC",H309&gt;=50,"DD"),IF(H309&gt;=$W$9,"FD","FF")),P309),"")</f>
        <v>FF</v>
      </c>
      <c r="R309" s="9">
        <f t="shared" si="49"/>
        <v>0</v>
      </c>
    </row>
    <row r="310" spans="1:18" x14ac:dyDescent="0.25">
      <c r="A310" s="3">
        <v>309</v>
      </c>
      <c r="B310" s="3">
        <v>15</v>
      </c>
      <c r="C310" s="3" t="s">
        <v>34</v>
      </c>
      <c r="D310" s="3" t="s">
        <v>34</v>
      </c>
      <c r="E310" s="16">
        <f t="shared" si="48"/>
        <v>15</v>
      </c>
      <c r="F310" s="16">
        <f t="shared" si="48"/>
        <v>0</v>
      </c>
      <c r="G310" s="9">
        <f t="shared" si="50"/>
        <v>6</v>
      </c>
      <c r="H310" s="9">
        <f t="shared" si="51"/>
        <v>6</v>
      </c>
      <c r="I310" s="9" t="str">
        <f t="shared" si="52"/>
        <v/>
      </c>
      <c r="J310" s="9" t="str">
        <f t="shared" si="53"/>
        <v/>
      </c>
      <c r="K310" s="9" t="str">
        <f t="shared" si="54"/>
        <v/>
      </c>
      <c r="L310" s="9" t="str">
        <f t="shared" si="55"/>
        <v/>
      </c>
      <c r="M310" s="9" t="str">
        <f t="shared" si="56"/>
        <v/>
      </c>
      <c r="N310" s="9" t="str">
        <f t="shared" si="57"/>
        <v/>
      </c>
      <c r="O310" s="9" t="str">
        <f t="shared" si="58"/>
        <v/>
      </c>
      <c r="P310" s="9" t="str">
        <f t="shared" si="59"/>
        <v>FF</v>
      </c>
      <c r="Q310" s="9" t="str">
        <f t="array" ref="Q310">IF(D310&lt;&gt;"",IF(D310&lt;&gt;"GR",IF(AND(D310&gt;=40,H310&gt;=30),_xlfn.IFS(H310&gt;=$AD$11,"AA",H310&gt;=$AC$11,"BA",H310&gt;=$AB$11,"BB",H310&gt;=$AA$11,"CB",H310&gt;=$Z$11,"CC",H310&gt;=$Y$11,"DC",H310&gt;=50,"DD"),IF(H310&gt;=$W$9,"FD","FF")),P310),"")</f>
        <v>FF</v>
      </c>
      <c r="R310" s="9">
        <f t="shared" si="49"/>
        <v>0</v>
      </c>
    </row>
    <row r="311" spans="1:18" x14ac:dyDescent="0.25">
      <c r="A311" s="3">
        <v>310</v>
      </c>
      <c r="B311" s="3" t="s">
        <v>34</v>
      </c>
      <c r="C311" s="3" t="s">
        <v>34</v>
      </c>
      <c r="D311" s="3" t="s">
        <v>34</v>
      </c>
      <c r="E311" s="16">
        <f t="shared" si="48"/>
        <v>0</v>
      </c>
      <c r="F311" s="16">
        <f t="shared" si="48"/>
        <v>0</v>
      </c>
      <c r="G311" s="9">
        <f t="shared" si="50"/>
        <v>0</v>
      </c>
      <c r="H311" s="9">
        <f t="shared" si="51"/>
        <v>0</v>
      </c>
      <c r="I311" s="9" t="str">
        <f t="shared" si="52"/>
        <v/>
      </c>
      <c r="J311" s="9" t="str">
        <f t="shared" si="53"/>
        <v/>
      </c>
      <c r="K311" s="9" t="str">
        <f t="shared" si="54"/>
        <v/>
      </c>
      <c r="L311" s="9" t="str">
        <f t="shared" si="55"/>
        <v/>
      </c>
      <c r="M311" s="9" t="str">
        <f t="shared" si="56"/>
        <v/>
      </c>
      <c r="N311" s="9" t="str">
        <f t="shared" si="57"/>
        <v/>
      </c>
      <c r="O311" s="9" t="str">
        <f t="shared" si="58"/>
        <v/>
      </c>
      <c r="P311" s="9" t="str">
        <f t="shared" si="59"/>
        <v>FF</v>
      </c>
      <c r="Q311" s="9" t="str">
        <f t="array" ref="Q311">IF(D311&lt;&gt;"",IF(D311&lt;&gt;"GR",IF(AND(D311&gt;=40,H311&gt;=30),_xlfn.IFS(H311&gt;=$AD$11,"AA",H311&gt;=$AC$11,"BA",H311&gt;=$AB$11,"BB",H311&gt;=$AA$11,"CB",H311&gt;=$Z$11,"CC",H311&gt;=$Y$11,"DC",H311&gt;=50,"DD"),IF(H311&gt;=$W$9,"FD","FF")),P311),"")</f>
        <v>FF</v>
      </c>
      <c r="R311" s="9">
        <f t="shared" si="49"/>
        <v>0</v>
      </c>
    </row>
    <row r="312" spans="1:18" x14ac:dyDescent="0.25">
      <c r="A312" s="3">
        <v>311</v>
      </c>
      <c r="B312" s="3" t="s">
        <v>34</v>
      </c>
      <c r="C312" s="3" t="s">
        <v>34</v>
      </c>
      <c r="D312" s="3" t="s">
        <v>34</v>
      </c>
      <c r="E312" s="16">
        <f t="shared" si="48"/>
        <v>0</v>
      </c>
      <c r="F312" s="16">
        <f t="shared" si="48"/>
        <v>0</v>
      </c>
      <c r="G312" s="9">
        <f t="shared" si="50"/>
        <v>0</v>
      </c>
      <c r="H312" s="9">
        <f t="shared" si="51"/>
        <v>0</v>
      </c>
      <c r="I312" s="9" t="str">
        <f t="shared" si="52"/>
        <v/>
      </c>
      <c r="J312" s="9" t="str">
        <f t="shared" si="53"/>
        <v/>
      </c>
      <c r="K312" s="9" t="str">
        <f t="shared" si="54"/>
        <v/>
      </c>
      <c r="L312" s="9" t="str">
        <f t="shared" si="55"/>
        <v/>
      </c>
      <c r="M312" s="9" t="str">
        <f t="shared" si="56"/>
        <v/>
      </c>
      <c r="N312" s="9" t="str">
        <f t="shared" si="57"/>
        <v/>
      </c>
      <c r="O312" s="9" t="str">
        <f t="shared" si="58"/>
        <v/>
      </c>
      <c r="P312" s="9" t="str">
        <f t="shared" si="59"/>
        <v>FF</v>
      </c>
      <c r="Q312" s="9" t="str">
        <f t="array" ref="Q312">IF(D312&lt;&gt;"",IF(D312&lt;&gt;"GR",IF(AND(D312&gt;=40,H312&gt;=30),_xlfn.IFS(H312&gt;=$AD$11,"AA",H312&gt;=$AC$11,"BA",H312&gt;=$AB$11,"BB",H312&gt;=$AA$11,"CB",H312&gt;=$Z$11,"CC",H312&gt;=$Y$11,"DC",H312&gt;=50,"DD"),IF(H312&gt;=$W$9,"FD","FF")),P312),"")</f>
        <v>FF</v>
      </c>
      <c r="R312" s="9">
        <f t="shared" si="49"/>
        <v>0</v>
      </c>
    </row>
    <row r="313" spans="1:18" x14ac:dyDescent="0.25">
      <c r="A313" s="3">
        <v>312</v>
      </c>
      <c r="B313" s="3">
        <v>15</v>
      </c>
      <c r="C313" s="3" t="s">
        <v>34</v>
      </c>
      <c r="D313" s="3" t="s">
        <v>34</v>
      </c>
      <c r="E313" s="16">
        <f t="shared" si="48"/>
        <v>15</v>
      </c>
      <c r="F313" s="16">
        <f t="shared" si="48"/>
        <v>0</v>
      </c>
      <c r="G313" s="9">
        <f t="shared" si="50"/>
        <v>6</v>
      </c>
      <c r="H313" s="9">
        <f t="shared" si="51"/>
        <v>6</v>
      </c>
      <c r="I313" s="9" t="str">
        <f t="shared" si="52"/>
        <v/>
      </c>
      <c r="J313" s="9" t="str">
        <f t="shared" si="53"/>
        <v/>
      </c>
      <c r="K313" s="9" t="str">
        <f t="shared" si="54"/>
        <v/>
      </c>
      <c r="L313" s="9" t="str">
        <f t="shared" si="55"/>
        <v/>
      </c>
      <c r="M313" s="9" t="str">
        <f t="shared" si="56"/>
        <v/>
      </c>
      <c r="N313" s="9" t="str">
        <f t="shared" si="57"/>
        <v/>
      </c>
      <c r="O313" s="9" t="str">
        <f t="shared" si="58"/>
        <v/>
      </c>
      <c r="P313" s="9" t="str">
        <f t="shared" si="59"/>
        <v>FF</v>
      </c>
      <c r="Q313" s="9" t="str">
        <f t="array" ref="Q313">IF(D313&lt;&gt;"",IF(D313&lt;&gt;"GR",IF(AND(D313&gt;=40,H313&gt;=30),_xlfn.IFS(H313&gt;=$AD$11,"AA",H313&gt;=$AC$11,"BA",H313&gt;=$AB$11,"BB",H313&gt;=$AA$11,"CB",H313&gt;=$Z$11,"CC",H313&gt;=$Y$11,"DC",H313&gt;=50,"DD"),IF(H313&gt;=$W$9,"FD","FF")),P313),"")</f>
        <v>FF</v>
      </c>
      <c r="R313" s="9">
        <f t="shared" si="49"/>
        <v>0</v>
      </c>
    </row>
    <row r="314" spans="1:18" x14ac:dyDescent="0.25">
      <c r="A314" s="3">
        <v>313</v>
      </c>
      <c r="B314" s="3" t="s">
        <v>34</v>
      </c>
      <c r="C314" s="3" t="s">
        <v>34</v>
      </c>
      <c r="D314" s="3" t="s">
        <v>34</v>
      </c>
      <c r="E314" s="16">
        <f t="shared" si="48"/>
        <v>0</v>
      </c>
      <c r="F314" s="16">
        <f t="shared" si="48"/>
        <v>0</v>
      </c>
      <c r="G314" s="9">
        <f t="shared" si="50"/>
        <v>0</v>
      </c>
      <c r="H314" s="9">
        <f t="shared" si="51"/>
        <v>0</v>
      </c>
      <c r="I314" s="9" t="str">
        <f t="shared" si="52"/>
        <v/>
      </c>
      <c r="J314" s="9" t="str">
        <f t="shared" si="53"/>
        <v/>
      </c>
      <c r="K314" s="9" t="str">
        <f t="shared" si="54"/>
        <v/>
      </c>
      <c r="L314" s="9" t="str">
        <f t="shared" si="55"/>
        <v/>
      </c>
      <c r="M314" s="9" t="str">
        <f t="shared" si="56"/>
        <v/>
      </c>
      <c r="N314" s="9" t="str">
        <f t="shared" si="57"/>
        <v/>
      </c>
      <c r="O314" s="9" t="str">
        <f t="shared" si="58"/>
        <v/>
      </c>
      <c r="P314" s="9" t="str">
        <f t="shared" si="59"/>
        <v>FF</v>
      </c>
      <c r="Q314" s="9" t="str">
        <f t="array" ref="Q314">IF(D314&lt;&gt;"",IF(D314&lt;&gt;"GR",IF(AND(D314&gt;=40,H314&gt;=30),_xlfn.IFS(H314&gt;=$AD$11,"AA",H314&gt;=$AC$11,"BA",H314&gt;=$AB$11,"BB",H314&gt;=$AA$11,"CB",H314&gt;=$Z$11,"CC",H314&gt;=$Y$11,"DC",H314&gt;=50,"DD"),IF(H314&gt;=$W$9,"FD","FF")),P314),"")</f>
        <v>FF</v>
      </c>
      <c r="R314" s="9">
        <f t="shared" si="49"/>
        <v>0</v>
      </c>
    </row>
    <row r="315" spans="1:18" x14ac:dyDescent="0.25">
      <c r="A315" s="3">
        <v>314</v>
      </c>
      <c r="B315" s="3"/>
      <c r="C315" s="3"/>
      <c r="D315" s="3"/>
      <c r="E315" s="16">
        <f t="shared" si="48"/>
        <v>0</v>
      </c>
      <c r="F315" s="16">
        <f t="shared" si="48"/>
        <v>0</v>
      </c>
      <c r="G315" s="9">
        <f t="shared" si="50"/>
        <v>0</v>
      </c>
      <c r="H315" s="9">
        <f t="shared" si="51"/>
        <v>0</v>
      </c>
      <c r="I315" s="9" t="str">
        <f t="shared" si="52"/>
        <v/>
      </c>
      <c r="J315" s="9" t="str">
        <f t="shared" si="53"/>
        <v/>
      </c>
      <c r="K315" s="9" t="str">
        <f t="shared" si="54"/>
        <v/>
      </c>
      <c r="L315" s="9" t="str">
        <f t="shared" si="55"/>
        <v/>
      </c>
      <c r="M315" s="9" t="str">
        <f t="shared" si="56"/>
        <v/>
      </c>
      <c r="N315" s="9" t="str">
        <f t="shared" si="57"/>
        <v/>
      </c>
      <c r="O315" s="9" t="str">
        <f t="shared" si="58"/>
        <v/>
      </c>
      <c r="P315" s="9" t="str">
        <f t="shared" si="59"/>
        <v/>
      </c>
      <c r="Q315" s="9" t="str">
        <f t="array" ref="Q315">IF(D315&lt;&gt;"",IF(D315&lt;&gt;"GR",IF(AND(D315&gt;=40,H315&gt;=30),_xlfn.IFS(H315&gt;=$AD$11,"AA",H315&gt;=$AC$11,"BA",H315&gt;=$AB$11,"BB",H315&gt;=$AA$11,"CB",H315&gt;=$Z$11,"CC",H315&gt;=$Y$11,"DC",H315&gt;=50,"DD"),IF(H315&gt;=$W$9,"FD","FF")),P315),"")</f>
        <v/>
      </c>
      <c r="R315" s="9">
        <f t="shared" si="49"/>
        <v>0</v>
      </c>
    </row>
    <row r="316" spans="1:18" x14ac:dyDescent="0.25">
      <c r="A316" s="3">
        <v>315</v>
      </c>
      <c r="B316" s="3"/>
      <c r="C316" s="3"/>
      <c r="D316" s="3"/>
      <c r="E316" s="16">
        <f t="shared" si="48"/>
        <v>0</v>
      </c>
      <c r="F316" s="16">
        <f t="shared" si="48"/>
        <v>0</v>
      </c>
      <c r="G316" s="9">
        <f t="shared" si="50"/>
        <v>0</v>
      </c>
      <c r="H316" s="9">
        <f t="shared" si="51"/>
        <v>0</v>
      </c>
      <c r="I316" s="9" t="str">
        <f t="shared" si="52"/>
        <v/>
      </c>
      <c r="J316" s="9" t="str">
        <f t="shared" si="53"/>
        <v/>
      </c>
      <c r="K316" s="9" t="str">
        <f t="shared" si="54"/>
        <v/>
      </c>
      <c r="L316" s="9" t="str">
        <f t="shared" si="55"/>
        <v/>
      </c>
      <c r="M316" s="9" t="str">
        <f t="shared" si="56"/>
        <v/>
      </c>
      <c r="N316" s="9" t="str">
        <f t="shared" si="57"/>
        <v/>
      </c>
      <c r="O316" s="9" t="str">
        <f t="shared" si="58"/>
        <v/>
      </c>
      <c r="P316" s="9" t="str">
        <f t="shared" si="59"/>
        <v/>
      </c>
      <c r="Q316" s="9" t="str">
        <f t="array" ref="Q316">IF(D316&lt;&gt;"",IF(D316&lt;&gt;"GR",IF(AND(D316&gt;=40,H316&gt;=30),_xlfn.IFS(H316&gt;=$AD$11,"AA",H316&gt;=$AC$11,"BA",H316&gt;=$AB$11,"BB",H316&gt;=$AA$11,"CB",H316&gt;=$Z$11,"CC",H316&gt;=$Y$11,"DC",H316&gt;=50,"DD"),IF(H316&gt;=$W$9,"FD","FF")),P316),"")</f>
        <v/>
      </c>
      <c r="R316" s="9">
        <f t="shared" si="49"/>
        <v>0</v>
      </c>
    </row>
    <row r="317" spans="1:18" x14ac:dyDescent="0.25">
      <c r="A317" s="3">
        <v>316</v>
      </c>
      <c r="B317" s="3"/>
      <c r="C317" s="3"/>
      <c r="D317" s="3"/>
      <c r="E317" s="16">
        <f t="shared" si="48"/>
        <v>0</v>
      </c>
      <c r="F317" s="16">
        <f t="shared" si="48"/>
        <v>0</v>
      </c>
      <c r="G317" s="9">
        <f t="shared" si="50"/>
        <v>0</v>
      </c>
      <c r="H317" s="9">
        <f t="shared" si="51"/>
        <v>0</v>
      </c>
      <c r="I317" s="9" t="str">
        <f t="shared" si="52"/>
        <v/>
      </c>
      <c r="J317" s="9" t="str">
        <f t="shared" si="53"/>
        <v/>
      </c>
      <c r="K317" s="9" t="str">
        <f t="shared" si="54"/>
        <v/>
      </c>
      <c r="L317" s="9" t="str">
        <f t="shared" si="55"/>
        <v/>
      </c>
      <c r="M317" s="9" t="str">
        <f t="shared" si="56"/>
        <v/>
      </c>
      <c r="N317" s="9" t="str">
        <f t="shared" si="57"/>
        <v/>
      </c>
      <c r="O317" s="9" t="str">
        <f t="shared" si="58"/>
        <v/>
      </c>
      <c r="P317" s="9" t="str">
        <f t="shared" si="59"/>
        <v/>
      </c>
      <c r="Q317" s="9" t="str">
        <f t="array" ref="Q317">IF(D317&lt;&gt;"",IF(D317&lt;&gt;"GR",IF(AND(D317&gt;=40,H317&gt;=30),_xlfn.IFS(H317&gt;=$AD$11,"AA",H317&gt;=$AC$11,"BA",H317&gt;=$AB$11,"BB",H317&gt;=$AA$11,"CB",H317&gt;=$Z$11,"CC",H317&gt;=$Y$11,"DC",H317&gt;=50,"DD"),IF(H317&gt;=$W$9,"FD","FF")),P317),"")</f>
        <v/>
      </c>
      <c r="R317" s="9">
        <f t="shared" si="49"/>
        <v>0</v>
      </c>
    </row>
    <row r="318" spans="1:18" x14ac:dyDescent="0.25">
      <c r="A318" s="3">
        <v>317</v>
      </c>
      <c r="B318" s="3"/>
      <c r="C318" s="3"/>
      <c r="D318" s="3"/>
      <c r="E318" s="16">
        <f t="shared" si="48"/>
        <v>0</v>
      </c>
      <c r="F318" s="16">
        <f t="shared" si="48"/>
        <v>0</v>
      </c>
      <c r="G318" s="9">
        <f t="shared" si="50"/>
        <v>0</v>
      </c>
      <c r="H318" s="9">
        <f t="shared" si="51"/>
        <v>0</v>
      </c>
      <c r="I318" s="9" t="str">
        <f t="shared" si="52"/>
        <v/>
      </c>
      <c r="J318" s="9" t="str">
        <f t="shared" si="53"/>
        <v/>
      </c>
      <c r="K318" s="9" t="str">
        <f t="shared" si="54"/>
        <v/>
      </c>
      <c r="L318" s="9" t="str">
        <f t="shared" si="55"/>
        <v/>
      </c>
      <c r="M318" s="9" t="str">
        <f t="shared" si="56"/>
        <v/>
      </c>
      <c r="N318" s="9" t="str">
        <f t="shared" si="57"/>
        <v/>
      </c>
      <c r="O318" s="9" t="str">
        <f t="shared" si="58"/>
        <v/>
      </c>
      <c r="P318" s="9" t="str">
        <f t="shared" si="59"/>
        <v/>
      </c>
      <c r="Q318" s="9" t="str">
        <f t="array" ref="Q318">IF(D318&lt;&gt;"",IF(D318&lt;&gt;"GR",IF(AND(D318&gt;=40,H318&gt;=30),_xlfn.IFS(H318&gt;=$AD$11,"AA",H318&gt;=$AC$11,"BA",H318&gt;=$AB$11,"BB",H318&gt;=$AA$11,"CB",H318&gt;=$Z$11,"CC",H318&gt;=$Y$11,"DC",H318&gt;=50,"DD"),IF(H318&gt;=$W$9,"FD","FF")),P318),"")</f>
        <v/>
      </c>
      <c r="R318" s="9">
        <f t="shared" si="49"/>
        <v>0</v>
      </c>
    </row>
    <row r="319" spans="1:18" x14ac:dyDescent="0.25">
      <c r="A319" s="3">
        <v>318</v>
      </c>
      <c r="B319" s="3"/>
      <c r="C319" s="3"/>
      <c r="D319" s="3"/>
      <c r="E319" s="16">
        <f t="shared" si="48"/>
        <v>0</v>
      </c>
      <c r="F319" s="16">
        <f t="shared" si="48"/>
        <v>0</v>
      </c>
      <c r="G319" s="9">
        <f t="shared" si="50"/>
        <v>0</v>
      </c>
      <c r="H319" s="9">
        <f t="shared" si="51"/>
        <v>0</v>
      </c>
      <c r="I319" s="9" t="str">
        <f t="shared" si="52"/>
        <v/>
      </c>
      <c r="J319" s="9" t="str">
        <f t="shared" si="53"/>
        <v/>
      </c>
      <c r="K319" s="9" t="str">
        <f t="shared" si="54"/>
        <v/>
      </c>
      <c r="L319" s="9" t="str">
        <f t="shared" si="55"/>
        <v/>
      </c>
      <c r="M319" s="9" t="str">
        <f t="shared" si="56"/>
        <v/>
      </c>
      <c r="N319" s="9" t="str">
        <f t="shared" si="57"/>
        <v/>
      </c>
      <c r="O319" s="9" t="str">
        <f t="shared" si="58"/>
        <v/>
      </c>
      <c r="P319" s="9" t="str">
        <f t="shared" si="59"/>
        <v/>
      </c>
      <c r="Q319" s="9" t="str">
        <f t="array" ref="Q319">IF(D319&lt;&gt;"",IF(D319&lt;&gt;"GR",IF(AND(D319&gt;=40,H319&gt;=30),_xlfn.IFS(H319&gt;=$AD$11,"AA",H319&gt;=$AC$11,"BA",H319&gt;=$AB$11,"BB",H319&gt;=$AA$11,"CB",H319&gt;=$Z$11,"CC",H319&gt;=$Y$11,"DC",H319&gt;=50,"DD"),IF(H319&gt;=$W$9,"FD","FF")),P319),"")</f>
        <v/>
      </c>
      <c r="R319" s="9">
        <f t="shared" si="49"/>
        <v>0</v>
      </c>
    </row>
    <row r="320" spans="1:18" x14ac:dyDescent="0.25">
      <c r="A320" s="3">
        <v>319</v>
      </c>
      <c r="B320" s="3"/>
      <c r="C320" s="3"/>
      <c r="D320" s="3"/>
      <c r="E320" s="16">
        <f t="shared" si="48"/>
        <v>0</v>
      </c>
      <c r="F320" s="16">
        <f t="shared" si="48"/>
        <v>0</v>
      </c>
      <c r="G320" s="9">
        <f t="shared" si="50"/>
        <v>0</v>
      </c>
      <c r="H320" s="9">
        <f t="shared" si="51"/>
        <v>0</v>
      </c>
      <c r="I320" s="9" t="str">
        <f t="shared" si="52"/>
        <v/>
      </c>
      <c r="J320" s="9" t="str">
        <f t="shared" si="53"/>
        <v/>
      </c>
      <c r="K320" s="9" t="str">
        <f t="shared" si="54"/>
        <v/>
      </c>
      <c r="L320" s="9" t="str">
        <f t="shared" si="55"/>
        <v/>
      </c>
      <c r="M320" s="9" t="str">
        <f t="shared" si="56"/>
        <v/>
      </c>
      <c r="N320" s="9" t="str">
        <f t="shared" si="57"/>
        <v/>
      </c>
      <c r="O320" s="9" t="str">
        <f t="shared" si="58"/>
        <v/>
      </c>
      <c r="P320" s="9" t="str">
        <f t="shared" si="59"/>
        <v/>
      </c>
      <c r="Q320" s="9" t="str">
        <f t="array" ref="Q320">IF(D320&lt;&gt;"",IF(D320&lt;&gt;"GR",IF(AND(D320&gt;=40,H320&gt;=30),_xlfn.IFS(H320&gt;=$AD$11,"AA",H320&gt;=$AC$11,"BA",H320&gt;=$AB$11,"BB",H320&gt;=$AA$11,"CB",H320&gt;=$Z$11,"CC",H320&gt;=$Y$11,"DC",H320&gt;=50,"DD"),IF(H320&gt;=$W$9,"FD","FF")),P320),"")</f>
        <v/>
      </c>
      <c r="R320" s="9">
        <f t="shared" si="49"/>
        <v>0</v>
      </c>
    </row>
    <row r="321" spans="1:18" x14ac:dyDescent="0.25">
      <c r="A321" s="3">
        <v>320</v>
      </c>
      <c r="B321" s="3"/>
      <c r="C321" s="3"/>
      <c r="D321" s="3"/>
      <c r="E321" s="16">
        <f t="shared" si="48"/>
        <v>0</v>
      </c>
      <c r="F321" s="16">
        <f t="shared" si="48"/>
        <v>0</v>
      </c>
      <c r="G321" s="9">
        <f t="shared" si="50"/>
        <v>0</v>
      </c>
      <c r="H321" s="9">
        <f t="shared" si="51"/>
        <v>0</v>
      </c>
      <c r="I321" s="9" t="str">
        <f t="shared" si="52"/>
        <v/>
      </c>
      <c r="J321" s="9" t="str">
        <f t="shared" si="53"/>
        <v/>
      </c>
      <c r="K321" s="9" t="str">
        <f t="shared" si="54"/>
        <v/>
      </c>
      <c r="L321" s="9" t="str">
        <f t="shared" si="55"/>
        <v/>
      </c>
      <c r="M321" s="9" t="str">
        <f t="shared" si="56"/>
        <v/>
      </c>
      <c r="N321" s="9" t="str">
        <f t="shared" si="57"/>
        <v/>
      </c>
      <c r="O321" s="9" t="str">
        <f t="shared" si="58"/>
        <v/>
      </c>
      <c r="P321" s="9" t="str">
        <f t="shared" si="59"/>
        <v/>
      </c>
      <c r="Q321" s="9" t="str">
        <f t="array" ref="Q321">IF(D321&lt;&gt;"",IF(D321&lt;&gt;"GR",IF(AND(D321&gt;=40,H321&gt;=30),_xlfn.IFS(H321&gt;=$AD$11,"AA",H321&gt;=$AC$11,"BA",H321&gt;=$AB$11,"BB",H321&gt;=$AA$11,"CB",H321&gt;=$Z$11,"CC",H321&gt;=$Y$11,"DC",H321&gt;=50,"DD"),IF(H321&gt;=$W$9,"FD","FF")),P321),"")</f>
        <v/>
      </c>
      <c r="R321" s="9">
        <f t="shared" si="49"/>
        <v>0</v>
      </c>
    </row>
    <row r="322" spans="1:18" x14ac:dyDescent="0.25">
      <c r="A322" s="3">
        <v>321</v>
      </c>
      <c r="B322" s="3"/>
      <c r="C322" s="3"/>
      <c r="D322" s="3"/>
      <c r="E322" s="16">
        <f t="shared" si="48"/>
        <v>0</v>
      </c>
      <c r="F322" s="16">
        <f t="shared" si="48"/>
        <v>0</v>
      </c>
      <c r="G322" s="9">
        <f t="shared" si="50"/>
        <v>0</v>
      </c>
      <c r="H322" s="9">
        <f t="shared" si="51"/>
        <v>0</v>
      </c>
      <c r="I322" s="9" t="str">
        <f t="shared" si="52"/>
        <v/>
      </c>
      <c r="J322" s="9" t="str">
        <f t="shared" si="53"/>
        <v/>
      </c>
      <c r="K322" s="9" t="str">
        <f t="shared" si="54"/>
        <v/>
      </c>
      <c r="L322" s="9" t="str">
        <f t="shared" si="55"/>
        <v/>
      </c>
      <c r="M322" s="9" t="str">
        <f t="shared" si="56"/>
        <v/>
      </c>
      <c r="N322" s="9" t="str">
        <f t="shared" si="57"/>
        <v/>
      </c>
      <c r="O322" s="9" t="str">
        <f t="shared" si="58"/>
        <v/>
      </c>
      <c r="P322" s="9" t="str">
        <f t="shared" si="59"/>
        <v/>
      </c>
      <c r="Q322" s="9" t="str">
        <f t="array" ref="Q322">IF(D322&lt;&gt;"",IF(D322&lt;&gt;"GR",IF(AND(D322&gt;=40,H322&gt;=30),_xlfn.IFS(H322&gt;=$AD$11,"AA",H322&gt;=$AC$11,"BA",H322&gt;=$AB$11,"BB",H322&gt;=$AA$11,"CB",H322&gt;=$Z$11,"CC",H322&gt;=$Y$11,"DC",H322&gt;=50,"DD"),IF(H322&gt;=$W$9,"FD","FF")),P322),"")</f>
        <v/>
      </c>
      <c r="R322" s="9">
        <f t="shared" si="49"/>
        <v>0</v>
      </c>
    </row>
    <row r="323" spans="1:18" x14ac:dyDescent="0.25">
      <c r="A323" s="3">
        <v>322</v>
      </c>
      <c r="B323" s="3"/>
      <c r="C323" s="3"/>
      <c r="D323" s="3"/>
      <c r="E323" s="16">
        <f t="shared" si="48"/>
        <v>0</v>
      </c>
      <c r="F323" s="16">
        <f t="shared" si="48"/>
        <v>0</v>
      </c>
      <c r="G323" s="9">
        <f>(E323*0.4)+(F323*0.6)</f>
        <v>0</v>
      </c>
      <c r="H323" s="9">
        <f>IF(AND(D323&lt;&gt;"",D323&lt;&gt;"GR"),(B323*0.4)+(D323*0.6),G323)</f>
        <v>0</v>
      </c>
      <c r="I323" s="9" t="str">
        <f>IF(AND(G323&gt;=30,F323&gt;=40),G323,"")</f>
        <v/>
      </c>
      <c r="J323" s="9" t="str">
        <f>IF(I323&lt;&gt;"",IF(_xlfn.RANK.EQ(I323,$I$2:$I$326,0)&lt;=ROUND(COUNTIFS($G$2:$G$326,"&gt;=30",$F$2:$F$326,"&gt;=40")/100*$AD$9,0),"",G323),"")</f>
        <v/>
      </c>
      <c r="K323" s="9" t="str">
        <f>IF(J323&lt;&gt;"",IF(_xlfn.RANK.EQ(J323,$J$2:$J$326,0)&lt;=ROUND(COUNTIFS($G$2:$G$326,"&gt;=30",$F$2:$F$326,"&gt;=40")/100*$AC$9,0),"",G323),"")</f>
        <v/>
      </c>
      <c r="L323" s="9" t="str">
        <f>IF(K323&lt;&gt;"",IF(_xlfn.RANK.EQ(K323,$K$2:$K$326,0)&lt;=ROUND(COUNTIFS($G$2:$G$326,"&gt;=30",$F$2:$F$326,"&gt;=40")/100*$AB$9,0),"",G323),"")</f>
        <v/>
      </c>
      <c r="M323" s="9" t="str">
        <f>IF(L323&lt;&gt;"",IF(_xlfn.RANK.EQ(L323,$L$2:$L$326,0)&lt;=ROUND(COUNTIFS($G$2:$G$326,"&gt;=30",$F$2:$F$326,"&gt;=40")/100*$AA$9,0),"",G323),"")</f>
        <v/>
      </c>
      <c r="N323" s="9" t="str">
        <f>IF(M323&lt;&gt;"",IF(_xlfn.RANK.EQ(M323,$M$2:$M$326,0)&lt;=ROUND(COUNTIFS($G$2:$G$326,"&gt;=30",$F$2:$F$326,"&gt;=40")/100*$Z$9,0),"",G323),"")</f>
        <v/>
      </c>
      <c r="O323" s="9" t="str">
        <f>IF(N323&lt;&gt;"",IF(_xlfn.RANK.EQ(N323,$N$2:$N$326,0)&lt;=ROUND(COUNTIFS($G$2:$G$326,"&gt;=30",$F$2:$F$326,"&gt;=40")/100*$Y$9,0),"",G323),"")</f>
        <v/>
      </c>
      <c r="P323" s="9" t="str">
        <f>IF(C323&lt;&gt;"",IF(AND(F323&gt;=40,G323&gt;=30),IF(_xlfn.RANK.EQ(I323,$I$2:$I$326,0)&lt;=ROUND(COUNTIFS($G$2:$G$326,"&gt;=30",$F$2:$F$326,"&gt;=40")/100*$AD$9,0),$AD$8,IF(_xlfn.RANK.EQ(J323,$J$2:$J$326,0)&lt;=ROUND(COUNTIFS($G$2:$G$326,"&gt;=30",$F$2:$F$326,"&gt;=40")/100*$AC$9,0),$AC$8,IF(_xlfn.RANK.EQ(K323,$K$2:$K$326,0)&lt;=ROUND(COUNTIFS($G$2:$G$326,"&gt;=30",$F$2:$F$326,"&gt;=40")/100*$AB$9,0),$AB$8,IF(_xlfn.RANK.EQ(L323,$L$2:$L$326,0)&lt;=ROUND(COUNTIFS($G$2:$G$326,"&gt;=30",$F$2:$F$326,"&gt;=40")/100*$AA$9,0),$AA$8,IF(_xlfn.RANK.EQ(M323,$M$2:$M$326,0)&lt;=ROUND(COUNTIFS($G$2:$G$326,"&gt;=30",$F$2:$F$326,"&gt;=40")/100*$Z$9,0),$Z$8,IF(_xlfn.RANK.EQ(N323,$N$2:$N$326,0)&lt;=ROUND(COUNTIFS($G$2:$G$326,"&gt;=30",$F$2:$F$326,"&gt;=40")/100*$Y$9,0),$Y$8,$X$8)))))),IF(G323&gt;=$W$9,$W$8,$V$8)),"")</f>
        <v/>
      </c>
      <c r="Q323" s="9" t="str">
        <f t="array" ref="Q323">IF(D323&lt;&gt;"",IF(D323&lt;&gt;"GR",IF(AND(D323&gt;=40,H323&gt;=30),_xlfn.IFS(H323&gt;=$AD$11,"AA",H323&gt;=$AC$11,"BA",H323&gt;=$AB$11,"BB",H323&gt;=$AA$11,"CB",H323&gt;=$Z$11,"CC",H323&gt;=$Y$11,"DC",H323&gt;=50,"DD"),IF(H323&gt;=$W$9,"FD","FF")),P323),"")</f>
        <v/>
      </c>
      <c r="R323" s="9">
        <f t="shared" si="49"/>
        <v>0</v>
      </c>
    </row>
    <row r="324" spans="1:18" x14ac:dyDescent="0.25">
      <c r="A324" s="3">
        <v>323</v>
      </c>
      <c r="B324" s="3"/>
      <c r="C324" s="3"/>
      <c r="D324" s="3"/>
      <c r="E324" s="16">
        <f t="shared" si="48"/>
        <v>0</v>
      </c>
      <c r="F324" s="16">
        <f t="shared" si="48"/>
        <v>0</v>
      </c>
      <c r="G324" s="9">
        <f>(E324*0.4)+(F324*0.6)</f>
        <v>0</v>
      </c>
      <c r="H324" s="9">
        <f>IF(AND(D324&lt;&gt;"",D324&lt;&gt;"GR"),(B324*0.4)+(D324*0.6),G324)</f>
        <v>0</v>
      </c>
      <c r="I324" s="9" t="str">
        <f>IF(AND(G324&gt;=30,F324&gt;=40),G324,"")</f>
        <v/>
      </c>
      <c r="J324" s="9" t="str">
        <f>IF(I324&lt;&gt;"",IF(_xlfn.RANK.EQ(I324,$I$2:$I$326,0)&lt;=ROUND(COUNTIFS($G$2:$G$326,"&gt;=30",$F$2:$F$326,"&gt;=40")/100*$AD$9,0),"",G324),"")</f>
        <v/>
      </c>
      <c r="K324" s="9" t="str">
        <f>IF(J324&lt;&gt;"",IF(_xlfn.RANK.EQ(J324,$J$2:$J$326,0)&lt;=ROUND(COUNTIFS($G$2:$G$326,"&gt;=30",$F$2:$F$326,"&gt;=40")/100*$AC$9,0),"",G324),"")</f>
        <v/>
      </c>
      <c r="L324" s="9" t="str">
        <f>IF(K324&lt;&gt;"",IF(_xlfn.RANK.EQ(K324,$K$2:$K$326,0)&lt;=ROUND(COUNTIFS($G$2:$G$326,"&gt;=30",$F$2:$F$326,"&gt;=40")/100*$AB$9,0),"",G324),"")</f>
        <v/>
      </c>
      <c r="M324" s="9" t="str">
        <f>IF(L324&lt;&gt;"",IF(_xlfn.RANK.EQ(L324,$L$2:$L$326,0)&lt;=ROUND(COUNTIFS($G$2:$G$326,"&gt;=30",$F$2:$F$326,"&gt;=40")/100*$AA$9,0),"",G324),"")</f>
        <v/>
      </c>
      <c r="N324" s="9" t="str">
        <f>IF(M324&lt;&gt;"",IF(_xlfn.RANK.EQ(M324,$M$2:$M$326,0)&lt;=ROUND(COUNTIFS($G$2:$G$326,"&gt;=30",$F$2:$F$326,"&gt;=40")/100*$Z$9,0),"",G324),"")</f>
        <v/>
      </c>
      <c r="O324" s="9" t="str">
        <f>IF(N324&lt;&gt;"",IF(_xlfn.RANK.EQ(N324,$N$2:$N$326,0)&lt;=ROUND(COUNTIFS($G$2:$G$326,"&gt;=30",$F$2:$F$326,"&gt;=40")/100*$Y$9,0),"",G324),"")</f>
        <v/>
      </c>
      <c r="P324" s="9" t="str">
        <f>IF(C324&lt;&gt;"",IF(AND(F324&gt;=40,G324&gt;=30),IF(_xlfn.RANK.EQ(I324,$I$2:$I$326,0)&lt;=ROUND(COUNTIFS($G$2:$G$326,"&gt;=30",$F$2:$F$326,"&gt;=40")/100*$AD$9,0),$AD$8,IF(_xlfn.RANK.EQ(J324,$J$2:$J$326,0)&lt;=ROUND(COUNTIFS($G$2:$G$326,"&gt;=30",$F$2:$F$326,"&gt;=40")/100*$AC$9,0),$AC$8,IF(_xlfn.RANK.EQ(K324,$K$2:$K$326,0)&lt;=ROUND(COUNTIFS($G$2:$G$326,"&gt;=30",$F$2:$F$326,"&gt;=40")/100*$AB$9,0),$AB$8,IF(_xlfn.RANK.EQ(L324,$L$2:$L$326,0)&lt;=ROUND(COUNTIFS($G$2:$G$326,"&gt;=30",$F$2:$F$326,"&gt;=40")/100*$AA$9,0),$AA$8,IF(_xlfn.RANK.EQ(M324,$M$2:$M$326,0)&lt;=ROUND(COUNTIFS($G$2:$G$326,"&gt;=30",$F$2:$F$326,"&gt;=40")/100*$Z$9,0),$Z$8,IF(_xlfn.RANK.EQ(N324,$N$2:$N$326,0)&lt;=ROUND(COUNTIFS($G$2:$G$326,"&gt;=30",$F$2:$F$326,"&gt;=40")/100*$Y$9,0),$Y$8,$X$8)))))),IF(G324&gt;=$W$9,$W$8,$V$8)),"")</f>
        <v/>
      </c>
      <c r="Q324" s="9" t="str">
        <f t="array" ref="Q324">IF(D324&lt;&gt;"",IF(D324&lt;&gt;"GR",IF(AND(D324&gt;=40,H324&gt;=30),_xlfn.IFS(H324&gt;=$AD$11,"AA",H324&gt;=$AC$11,"BA",H324&gt;=$AB$11,"BB",H324&gt;=$AA$11,"CB",H324&gt;=$Z$11,"CC",H324&gt;=$Y$11,"DC",H324&gt;=50,"DD"),IF(H324&gt;=$W$9,"FD","FF")),P324),"")</f>
        <v/>
      </c>
      <c r="R324" s="9">
        <f t="shared" si="49"/>
        <v>0</v>
      </c>
    </row>
    <row r="325" spans="1:18" x14ac:dyDescent="0.25">
      <c r="A325" s="3">
        <v>324</v>
      </c>
      <c r="B325" s="3"/>
      <c r="C325" s="3"/>
      <c r="D325" s="3"/>
      <c r="E325" s="16">
        <f t="shared" si="48"/>
        <v>0</v>
      </c>
      <c r="F325" s="16">
        <f t="shared" si="48"/>
        <v>0</v>
      </c>
      <c r="G325" s="9">
        <f>(E325*0.4)+(F325*0.6)</f>
        <v>0</v>
      </c>
      <c r="H325" s="9">
        <f>IF(AND(D325&lt;&gt;"",D325&lt;&gt;"GR"),(B325*0.4)+(D325*0.6),G325)</f>
        <v>0</v>
      </c>
      <c r="I325" s="9" t="str">
        <f>IF(AND(G325&gt;=30,F325&gt;=40),G325,"")</f>
        <v/>
      </c>
      <c r="J325" s="9" t="str">
        <f>IF(I325&lt;&gt;"",IF(_xlfn.RANK.EQ(I325,$I$2:$I$326,0)&lt;=ROUND(COUNTIFS($G$2:$G$326,"&gt;=30",$F$2:$F$326,"&gt;=40")/100*$AD$9,0),"",G325),"")</f>
        <v/>
      </c>
      <c r="K325" s="9" t="str">
        <f>IF(J325&lt;&gt;"",IF(_xlfn.RANK.EQ(J325,$J$2:$J$326,0)&lt;=ROUND(COUNTIFS($G$2:$G$326,"&gt;=30",$F$2:$F$326,"&gt;=40")/100*$AC$9,0),"",G325),"")</f>
        <v/>
      </c>
      <c r="L325" s="9" t="str">
        <f>IF(K325&lt;&gt;"",IF(_xlfn.RANK.EQ(K325,$K$2:$K$326,0)&lt;=ROUND(COUNTIFS($G$2:$G$326,"&gt;=30",$F$2:$F$326,"&gt;=40")/100*$AB$9,0),"",G325),"")</f>
        <v/>
      </c>
      <c r="M325" s="9" t="str">
        <f>IF(L325&lt;&gt;"",IF(_xlfn.RANK.EQ(L325,$L$2:$L$326,0)&lt;=ROUND(COUNTIFS($G$2:$G$326,"&gt;=30",$F$2:$F$326,"&gt;=40")/100*$AA$9,0),"",G325),"")</f>
        <v/>
      </c>
      <c r="N325" s="9" t="str">
        <f>IF(M325&lt;&gt;"",IF(_xlfn.RANK.EQ(M325,$M$2:$M$326,0)&lt;=ROUND(COUNTIFS($G$2:$G$326,"&gt;=30",$F$2:$F$326,"&gt;=40")/100*$Z$9,0),"",G325),"")</f>
        <v/>
      </c>
      <c r="O325" s="9" t="str">
        <f>IF(N325&lt;&gt;"",IF(_xlfn.RANK.EQ(N325,$N$2:$N$326,0)&lt;=ROUND(COUNTIFS($G$2:$G$326,"&gt;=30",$F$2:$F$326,"&gt;=40")/100*$Y$9,0),"",G325),"")</f>
        <v/>
      </c>
      <c r="P325" s="9" t="str">
        <f>IF(C325&lt;&gt;"",IF(AND(F325&gt;=40,G325&gt;=30),IF(_xlfn.RANK.EQ(I325,$I$2:$I$326,0)&lt;=ROUND(COUNTIFS($G$2:$G$326,"&gt;=30",$F$2:$F$326,"&gt;=40")/100*$AD$9,0),$AD$8,IF(_xlfn.RANK.EQ(J325,$J$2:$J$326,0)&lt;=ROUND(COUNTIFS($G$2:$G$326,"&gt;=30",$F$2:$F$326,"&gt;=40")/100*$AC$9,0),$AC$8,IF(_xlfn.RANK.EQ(K325,$K$2:$K$326,0)&lt;=ROUND(COUNTIFS($G$2:$G$326,"&gt;=30",$F$2:$F$326,"&gt;=40")/100*$AB$9,0),$AB$8,IF(_xlfn.RANK.EQ(L325,$L$2:$L$326,0)&lt;=ROUND(COUNTIFS($G$2:$G$326,"&gt;=30",$F$2:$F$326,"&gt;=40")/100*$AA$9,0),$AA$8,IF(_xlfn.RANK.EQ(M325,$M$2:$M$326,0)&lt;=ROUND(COUNTIFS($G$2:$G$326,"&gt;=30",$F$2:$F$326,"&gt;=40")/100*$Z$9,0),$Z$8,IF(_xlfn.RANK.EQ(N325,$N$2:$N$326,0)&lt;=ROUND(COUNTIFS($G$2:$G$326,"&gt;=30",$F$2:$F$326,"&gt;=40")/100*$Y$9,0),$Y$8,$X$8)))))),IF(G325&gt;=$W$9,$W$8,$V$8)),"")</f>
        <v/>
      </c>
      <c r="Q325" s="9" t="str">
        <f t="array" ref="Q325">IF(D325&lt;&gt;"",IF(D325&lt;&gt;"GR",IF(AND(D325&gt;=40,H325&gt;=30),_xlfn.IFS(H325&gt;=$AD$11,"AA",H325&gt;=$AC$11,"BA",H325&gt;=$AB$11,"BB",H325&gt;=$AA$11,"CB",H325&gt;=$Z$11,"CC",H325&gt;=$Y$11,"DC",H325&gt;=50,"DD"),IF(H325&gt;=$W$9,"FD","FF")),P325),"")</f>
        <v/>
      </c>
      <c r="R325" s="9">
        <f t="shared" si="49"/>
        <v>0</v>
      </c>
    </row>
    <row r="326" spans="1:18" x14ac:dyDescent="0.25">
      <c r="A326" s="3">
        <v>325</v>
      </c>
      <c r="B326" s="3"/>
      <c r="C326" s="3"/>
      <c r="D326" s="3"/>
      <c r="E326" s="16">
        <f t="shared" si="48"/>
        <v>0</v>
      </c>
      <c r="F326" s="16">
        <f t="shared" si="48"/>
        <v>0</v>
      </c>
      <c r="G326" s="9">
        <f>(E326*0.4)+(F326*0.6)</f>
        <v>0</v>
      </c>
      <c r="H326" s="9">
        <f>IF(AND(D326&lt;&gt;"",D326&lt;&gt;"GR"),(B326*0.4)+(D326*0.6),G326)</f>
        <v>0</v>
      </c>
      <c r="I326" s="9" t="str">
        <f>IF(AND(G326&gt;=30,F326&gt;=40),G326,"")</f>
        <v/>
      </c>
      <c r="J326" s="9" t="str">
        <f>IF(I326&lt;&gt;"",IF(_xlfn.RANK.EQ(I326,$I$2:$I$326,0)&lt;=ROUND(COUNTIFS($G$2:$G$326,"&gt;=30",$F$2:$F$326,"&gt;=40")/100*$AD$9,0),"",G326),"")</f>
        <v/>
      </c>
      <c r="K326" s="9" t="str">
        <f>IF(J326&lt;&gt;"",IF(_xlfn.RANK.EQ(J326,$J$2:$J$326,0)&lt;=ROUND(COUNTIFS($G$2:$G$326,"&gt;=30",$F$2:$F$326,"&gt;=40")/100*$AC$9,0),"",G326),"")</f>
        <v/>
      </c>
      <c r="L326" s="9" t="str">
        <f>IF(K326&lt;&gt;"",IF(_xlfn.RANK.EQ(K326,$K$2:$K$326,0)&lt;=ROUND(COUNTIFS($G$2:$G$326,"&gt;=30",$F$2:$F$326,"&gt;=40")/100*$AB$9,0),"",G326),"")</f>
        <v/>
      </c>
      <c r="M326" s="9" t="str">
        <f>IF(L326&lt;&gt;"",IF(_xlfn.RANK.EQ(L326,$L$2:$L$326,0)&lt;=ROUND(COUNTIFS($G$2:$G$326,"&gt;=30",$F$2:$F$326,"&gt;=40")/100*$AA$9,0),"",G326),"")</f>
        <v/>
      </c>
      <c r="N326" s="9" t="str">
        <f>IF(M326&lt;&gt;"",IF(_xlfn.RANK.EQ(M326,$M$2:$M$326,0)&lt;=ROUND(COUNTIFS($G$2:$G$326,"&gt;=30",$F$2:$F$326,"&gt;=40")/100*$Z$9,0),"",G326),"")</f>
        <v/>
      </c>
      <c r="O326" s="9" t="str">
        <f>IF(N326&lt;&gt;"",IF(_xlfn.RANK.EQ(N326,$N$2:$N$326,0)&lt;=ROUND(COUNTIFS($G$2:$G$326,"&gt;=30",$F$2:$F$326,"&gt;=40")/100*$Y$9,0),"",G326),"")</f>
        <v/>
      </c>
      <c r="P326" s="9" t="str">
        <f>IF(C326&lt;&gt;"",IF(AND(F326&gt;=40,G326&gt;=30),IF(_xlfn.RANK.EQ(I326,$I$2:$I$326,0)&lt;=ROUND(COUNTIFS($G$2:$G$326,"&gt;=30",$F$2:$F$326,"&gt;=40")/100*$AD$9,0),$AD$8,IF(_xlfn.RANK.EQ(J326,$J$2:$J$326,0)&lt;=ROUND(COUNTIFS($G$2:$G$326,"&gt;=30",$F$2:$F$326,"&gt;=40")/100*$AC$9,0),$AC$8,IF(_xlfn.RANK.EQ(K326,$K$2:$K$326,0)&lt;=ROUND(COUNTIFS($G$2:$G$326,"&gt;=30",$F$2:$F$326,"&gt;=40")/100*$AB$9,0),$AB$8,IF(_xlfn.RANK.EQ(L326,$L$2:$L$326,0)&lt;=ROUND(COUNTIFS($G$2:$G$326,"&gt;=30",$F$2:$F$326,"&gt;=40")/100*$AA$9,0),$AA$8,IF(_xlfn.RANK.EQ(M326,$M$2:$M$326,0)&lt;=ROUND(COUNTIFS($G$2:$G$326,"&gt;=30",$F$2:$F$326,"&gt;=40")/100*$Z$9,0),$Z$8,IF(_xlfn.RANK.EQ(N326,$N$2:$N$326,0)&lt;=ROUND(COUNTIFS($G$2:$G$326,"&gt;=30",$F$2:$F$326,"&gt;=40")/100*$Y$9,0),$Y$8,$X$8)))))),IF(G326&gt;=$W$9,$W$8,$V$8)),"")</f>
        <v/>
      </c>
      <c r="Q326" s="9" t="str">
        <f t="array" ref="Q326">IF(D326&lt;&gt;"",IF(D326&lt;&gt;"GR",IF(AND(D326&gt;=40,H326&gt;=30),_xlfn.IFS(H326&gt;=$AD$11,"AA",H326&gt;=$AC$11,"BA",H326&gt;=$AB$11,"BB",H326&gt;=$AA$11,"CB",H326&gt;=$Z$11,"CC",H326&gt;=$Y$11,"DC",H326&gt;=50,"DD"),IF(H326&gt;=$W$9,"FD","FF")),P326),"")</f>
        <v/>
      </c>
      <c r="R326" s="9">
        <f t="shared" si="49"/>
        <v>0</v>
      </c>
    </row>
  </sheetData>
  <mergeCells count="10">
    <mergeCell ref="S8:U8"/>
    <mergeCell ref="S9:U9"/>
    <mergeCell ref="S10:U10"/>
    <mergeCell ref="S11:U11"/>
    <mergeCell ref="S4:U4"/>
    <mergeCell ref="AG4:AH4"/>
    <mergeCell ref="S5:U5"/>
    <mergeCell ref="AG5:AH5"/>
    <mergeCell ref="S6:U6"/>
    <mergeCell ref="AG6:AH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00"/>
  <sheetViews>
    <sheetView tabSelected="1" topLeftCell="A8" zoomScale="110" zoomScaleNormal="110" workbookViewId="0">
      <selection activeCell="F23" sqref="F23"/>
    </sheetView>
  </sheetViews>
  <sheetFormatPr defaultRowHeight="15" x14ac:dyDescent="0.25"/>
  <cols>
    <col min="1" max="3" width="12.42578125" customWidth="1"/>
    <col min="4" max="5" width="8.85546875" style="27"/>
    <col min="6" max="6" width="10.28515625" style="27" customWidth="1"/>
    <col min="7" max="7" width="4.42578125" hidden="1" customWidth="1"/>
    <col min="8" max="8" width="3.85546875" hidden="1" customWidth="1"/>
    <col min="9" max="9" width="6.7109375" hidden="1" customWidth="1"/>
    <col min="10" max="10" width="8" hidden="1" customWidth="1"/>
    <col min="11" max="11" width="9.85546875" hidden="1" customWidth="1"/>
    <col min="12" max="12" width="10" hidden="1" customWidth="1"/>
    <col min="13" max="13" width="12.28515625" hidden="1" customWidth="1"/>
    <col min="14" max="14" width="15.42578125" hidden="1" customWidth="1"/>
    <col min="15" max="15" width="6" hidden="1" customWidth="1"/>
    <col min="16" max="16" width="12.7109375" hidden="1" customWidth="1"/>
    <col min="17" max="17" width="11.42578125" hidden="1" customWidth="1"/>
    <col min="18" max="18" width="11.28515625" hidden="1" customWidth="1"/>
    <col min="19" max="19" width="14.28515625" hidden="1" customWidth="1"/>
    <col min="20" max="20" width="8.28515625" bestFit="1" customWidth="1"/>
    <col min="21" max="21" width="8.28515625" customWidth="1"/>
    <col min="22" max="22" width="10.7109375" hidden="1" customWidth="1"/>
    <col min="25" max="25" width="14.28515625" customWidth="1"/>
  </cols>
  <sheetData>
    <row r="1" spans="1:42" ht="135" x14ac:dyDescent="0.25">
      <c r="A1" s="6" t="s">
        <v>69</v>
      </c>
      <c r="B1" s="6" t="s">
        <v>70</v>
      </c>
      <c r="C1" s="6" t="s">
        <v>71</v>
      </c>
      <c r="D1" s="25" t="s">
        <v>23</v>
      </c>
      <c r="E1" s="25" t="s">
        <v>24</v>
      </c>
      <c r="F1" s="25" t="s">
        <v>33</v>
      </c>
      <c r="G1" s="17" t="s">
        <v>46</v>
      </c>
      <c r="H1" s="17" t="s">
        <v>42</v>
      </c>
      <c r="I1" s="7" t="s">
        <v>45</v>
      </c>
      <c r="J1" s="7" t="s">
        <v>56</v>
      </c>
      <c r="K1" s="7" t="s">
        <v>63</v>
      </c>
      <c r="L1" s="7" t="s">
        <v>64</v>
      </c>
      <c r="M1" s="7" t="s">
        <v>47</v>
      </c>
      <c r="N1" s="7" t="s">
        <v>48</v>
      </c>
      <c r="O1" s="7" t="s">
        <v>49</v>
      </c>
      <c r="P1" s="7" t="s">
        <v>50</v>
      </c>
      <c r="Q1" s="7" t="s">
        <v>51</v>
      </c>
      <c r="R1" s="7" t="s">
        <v>52</v>
      </c>
      <c r="S1" s="7" t="s">
        <v>53</v>
      </c>
      <c r="T1" s="7" t="s">
        <v>55</v>
      </c>
      <c r="U1" s="7" t="s">
        <v>57</v>
      </c>
      <c r="V1" s="7" t="s">
        <v>68</v>
      </c>
    </row>
    <row r="2" spans="1:42" x14ac:dyDescent="0.25">
      <c r="A2" s="31">
        <v>190301020</v>
      </c>
      <c r="B2" s="31" t="s">
        <v>84</v>
      </c>
      <c r="C2" s="31" t="s">
        <v>85</v>
      </c>
      <c r="D2" s="31" t="s">
        <v>34</v>
      </c>
      <c r="E2" s="3" t="s">
        <v>34</v>
      </c>
      <c r="F2" s="3" t="s">
        <v>34</v>
      </c>
      <c r="G2" s="16">
        <f>IF(_xlfn.BITOR(D2="GR",D2=""),0,D2)</f>
        <v>0</v>
      </c>
      <c r="H2" s="16">
        <f>IF(_xlfn.BITOR(E2="",E2="GR"),0,E2)</f>
        <v>0</v>
      </c>
      <c r="I2" s="9">
        <f t="shared" ref="I2:I65" si="0">(G2*0.4)+(H2*0.6)</f>
        <v>0</v>
      </c>
      <c r="J2" s="9">
        <f>IF(AND(F2&lt;&gt;"",F2&lt;&gt;"GR"),(G2*0.4)+(F2*0.6),I2)</f>
        <v>0</v>
      </c>
      <c r="K2" s="9">
        <f>ROUND(I2,0)</f>
        <v>0</v>
      </c>
      <c r="L2" s="9">
        <f>ROUND(J2,0)</f>
        <v>0</v>
      </c>
      <c r="M2" s="9" t="str">
        <f>IF(AND(I2&gt;=50,H2&gt;=55),I2,"")</f>
        <v/>
      </c>
      <c r="N2" s="9" t="str">
        <f>IF(M2&lt;&gt;"",IF(_xlfn.RANK.EQ(M2,$M$2:$M$326,0)&lt;=ROUND(COUNTIFS($I$2:$I$326,"&gt;=50",$H$2:$H$326,"&gt;=55")/100*$AH$9,0),"",I2),"")</f>
        <v/>
      </c>
      <c r="O2" s="9" t="str">
        <f>IF(N2&lt;&gt;"",IF(_xlfn.RANK.EQ(N2,$N$2:$N$326,0)&lt;=ROUND(COUNTIFS($I$2:$I$326,"&gt;=50",$H$2:$H$326,"&gt;=55")/100*$AG$9,0),"",I2),"")</f>
        <v/>
      </c>
      <c r="P2" s="9" t="str">
        <f>IF(O2&lt;&gt;"",IF(_xlfn.RANK.EQ(O2,$O$2:$O$326,0)&lt;=ROUND(COUNTIFS($I$2:$I$326,"&gt;=50",$H$2:$H$326,"&gt;=55")/100*$AF$9,0),"",I2),"")</f>
        <v/>
      </c>
      <c r="Q2" s="9" t="str">
        <f>IF(P2&lt;&gt;"",IF(_xlfn.RANK.EQ(P2,$P$2:$P$326,0)&lt;=ROUND(COUNTIFS($I$2:$I$326,"&gt;=50",$H$2:$H$326,"&gt;=55")/100*$AE$9,0),"",I2),"")</f>
        <v/>
      </c>
      <c r="R2" s="9" t="str">
        <f>IF(Q2&lt;&gt;"",IF(_xlfn.RANK.EQ(Q2,$Q$2:$Q$326,0)&lt;=ROUND(COUNTIFS($I$2:$I$326,"&gt;=50",$H$2:$H$326,"&gt;=55")/100*$AD$9,0),"",I2),"")</f>
        <v/>
      </c>
      <c r="S2" s="9" t="str">
        <f>IF(R2&lt;&gt;"",IF(_xlfn.RANK.EQ(R2,$R$2:$R$326,0)&lt;=ROUND(COUNTIFS($I$2:$I$326,"&gt;=50",$H$2:$H$326,"&gt;=55")/100*$AC$9,0),"",I2),"")</f>
        <v/>
      </c>
      <c r="T2" s="9" t="str">
        <f>IF(A2&lt;&gt;"",IF(COUNTIF($I$2:$I$1000,"&gt;=50")&gt;=10,IF(AND(H2&gt;=55,I2&gt;=50),IF(_xlfn.RANK.EQ(M2,$M$2:$M$1000,0)&lt;=ROUND(COUNTIFS($I$2:$I$1000,"&gt;=50",$H$2:$H$1000,"&gt;=55")/100*$AH$9,0),$AH$8,IF(_xlfn.RANK.EQ(N2,$N$2:$N$1000,0)&lt;=ROUND(COUNTIFS($I$2:$I$1000,"&gt;=50",$H$2:$H$1000,"&gt;=55")/100*$AG$9,0),$AG$8,IF(_xlfn.RANK.EQ(O2,$O$2:$O$1000,0)&lt;=ROUND(COUNTIFS($I$2:$I$1000,"&gt;=50",$H$2:$H$1000,"&gt;=55")/100*$AF$9,0),$AF$8,IF(_xlfn.RANK.EQ(P2,$P$2:$P$1000,0)&lt;=ROUND(COUNTIFS($I$2:$I$1000,"&gt;=50",$H$2:$H$1000,"&gt;=55")/100*$AE$9,0),$AE$8,IF(_xlfn.RANK.EQ(Q2,$Q$2:$Q$1000,0)&lt;=ROUND(COUNTIFS($I$2:$I$1000,"&gt;=50",$H$2:$H$1000,"&gt;=55")/100*$AD$9,0),$AD$8,IF(_xlfn.RANK.EQ(R2,$R$2:$R$1000,0)&lt;=ROUND(COUNTIFS($I$2:$I$1000,"&gt;=50",$H$2:$H$1000,"&gt;=55")/100*$AC$9,0),$AC$8,$AB$8)))))),IF(K2&gt;=$AA$9,$AA$8,$Z$8)),IF(K2&gt;=$Z$32,$Z$30,IF(K2&gt;=$AA$32,$AA$30,IF(K2&gt;=$AB$32,$AB$30,IF(K2&gt;=$AC$32,$AC$30,IF(K2&gt;=$AD$32,$AD$30,IF(K2&gt;=$AE$32,$AE$30,IF(K2&gt;=$AF$32,$AF$30,IF(K2&gt;=$AG$32,$AG$30,$AH$30))))))))),"")</f>
        <v>FF</v>
      </c>
      <c r="U2" s="9" t="str">
        <f t="array" ref="U2">IF(AND(F2&lt;&gt;"",F2&lt;&gt;"GR"),IF(COUNTIF($J$2:$J$1000,"&gt;=50")&gt;=10,IF(F2&lt;&gt;"GR",IF(AND(F2&gt;=55,J2&gt;=50),_xlfn.IFS(AND(J2&gt;=$AH$11,J2&gt;$AG$10,J2&gt;$AF$10,J2&gt;$AE$10,J2&gt;$AD$10,J2&gt;$AC$10,J2&gt;$AB$10),"AA",AND(J2&gt;=$AG$11,J2&gt;$AF$10,J2&gt;$AE$10,J2&gt;$AD$10,J2&gt;$AC$10,J2&gt;$AB$10),"BA",AND(J2&gt;=$AF$11,J2&gt;$AE$10,J2&gt;$AD$10,J2&gt;$AC$10,J2&gt;$AB$10),"BB",AND(J2&gt;=$AE$11,J2&gt;$AD$10,J2&gt;$AC$10,J2&gt;$AB$10),"CB",AND(J2&gt;=$AD$11,J2&gt;$AC$10,J2&gt;$AB$10),"CC",AND(J2&gt;=$AC$11,J2&gt;$AB$10),"DC",J2&gt;=50,"DD"),IF(J2&gt;=$AA$9,"FD","FF")),T2),IF(L2&gt;=$Z$32,$Z$30,IF(L2&gt;=$AA$32,$AA$30,IF(L2&gt;=$AB$32,$AB$30,IF(L2&gt;=$AC$32,$AC$30,IF(L2&gt;=$AD$32,$AD$30,IF(L2&gt;=$AE$32,$AE$30,IF(L2&gt;=$AF$32,$AF$30,IF(L2&gt;=$AG$32,$AG$30,$AH$30))))))))),T2)</f>
        <v>FF</v>
      </c>
      <c r="V2" s="9" t="e">
        <f t="array" aca="1" ref="V2" ca="1">IF(A2&lt;&gt;"",IF(_xlfn.BITOR(F2&lt;&gt;"GR",F2&lt;&gt;""),IF(AND(L2&gt;=50,F2&gt;=55),_xlfn.RANK.EQ(L2,$L$2:$L$1000,0),_xlfn.IFS(U2="FD",999,U2="FF",1000)),IF(AND(L2&gt;=50,H2&gt;=55),_xlfn.RANK.EQ(L2,$L$2:$L$326,0),_xlfn.IFS(U2="FD",999,U2="FF",1000))),"")</f>
        <v>#NAME?</v>
      </c>
    </row>
    <row r="3" spans="1:42" x14ac:dyDescent="0.25">
      <c r="A3" s="31">
        <v>190301056</v>
      </c>
      <c r="B3" s="31" t="s">
        <v>86</v>
      </c>
      <c r="C3" s="31" t="s">
        <v>73</v>
      </c>
      <c r="D3" s="31" t="s">
        <v>34</v>
      </c>
      <c r="E3" s="3" t="s">
        <v>34</v>
      </c>
      <c r="F3" s="3" t="s">
        <v>34</v>
      </c>
      <c r="G3" s="16">
        <f t="shared" ref="G3:G30" si="1">IF(_xlfn.BITOR(D3="GR",D3=""),0,D3)</f>
        <v>0</v>
      </c>
      <c r="H3" s="16">
        <f t="shared" ref="H3:H30" si="2">IF(_xlfn.BITOR(E3="",E3="GR"),0,E3)</f>
        <v>0</v>
      </c>
      <c r="I3" s="9">
        <f t="shared" si="0"/>
        <v>0</v>
      </c>
      <c r="J3" s="9">
        <f t="shared" ref="J3:J66" si="3">IF(AND(F3&lt;&gt;"",F3&lt;&gt;"GR"),(G3*0.4)+(F3*0.6),I3)</f>
        <v>0</v>
      </c>
      <c r="K3" s="9">
        <f t="shared" ref="K3:K66" si="4">ROUND(I3,0)</f>
        <v>0</v>
      </c>
      <c r="L3" s="9">
        <f t="shared" ref="L3:L66" si="5">ROUND(J3,0)</f>
        <v>0</v>
      </c>
      <c r="M3" s="9" t="str">
        <f t="shared" ref="M3:M66" si="6">IF(AND(I3&gt;=50,H3&gt;=55),I3,"")</f>
        <v/>
      </c>
      <c r="N3" s="9" t="str">
        <f t="shared" ref="N3:N66" si="7">IF(M3&lt;&gt;"",IF(_xlfn.RANK.EQ(M3,$M$2:$M$326,0)&lt;=ROUND(COUNTIFS($I$2:$I$326,"&gt;=50",$H$2:$H$326,"&gt;=55")/100*$AH$9,0),"",I3),"")</f>
        <v/>
      </c>
      <c r="O3" s="9" t="str">
        <f t="shared" ref="O3:O66" si="8">IF(N3&lt;&gt;"",IF(_xlfn.RANK.EQ(N3,$N$2:$N$326,0)&lt;=ROUND(COUNTIFS($I$2:$I$326,"&gt;=50",$H$2:$H$326,"&gt;=55")/100*$AG$9,0),"",I3),"")</f>
        <v/>
      </c>
      <c r="P3" s="9" t="str">
        <f t="shared" ref="P3:P66" si="9">IF(O3&lt;&gt;"",IF(_xlfn.RANK.EQ(O3,$O$2:$O$326,0)&lt;=ROUND(COUNTIFS($I$2:$I$326,"&gt;=50",$H$2:$H$326,"&gt;=55")/100*$AF$9,0),"",I3),"")</f>
        <v/>
      </c>
      <c r="Q3" s="9" t="str">
        <f t="shared" ref="Q3:Q66" si="10">IF(P3&lt;&gt;"",IF(_xlfn.RANK.EQ(P3,$P$2:$P$326,0)&lt;=ROUND(COUNTIFS($I$2:$I$326,"&gt;=50",$H$2:$H$326,"&gt;=55")/100*$AE$9,0),"",I3),"")</f>
        <v/>
      </c>
      <c r="R3" s="9" t="str">
        <f t="shared" ref="R3:R66" si="11">IF(Q3&lt;&gt;"",IF(_xlfn.RANK.EQ(Q3,$Q$2:$Q$326,0)&lt;=ROUND(COUNTIFS($I$2:$I$326,"&gt;=50",$H$2:$H$326,"&gt;=55")/100*$AD$9,0),"",I3),"")</f>
        <v/>
      </c>
      <c r="S3" s="9" t="str">
        <f t="shared" ref="S3:S66" si="12">IF(R3&lt;&gt;"",IF(_xlfn.RANK.EQ(R3,$R$2:$R$326,0)&lt;=ROUND(COUNTIFS($I$2:$I$326,"&gt;=50",$H$2:$H$326,"&gt;=55")/100*$AC$9,0),"",I3),"")</f>
        <v/>
      </c>
      <c r="T3" s="9" t="str">
        <f t="shared" ref="T3:T66" si="13">IF(A3&lt;&gt;"",IF(COUNTIF($I$2:$I$1000,"&gt;=50")&gt;=10,IF(AND(H3&gt;=55,I3&gt;=50),IF(_xlfn.RANK.EQ(M3,$M$2:$M$1000,0)&lt;=ROUND(COUNTIFS($I$2:$I$1000,"&gt;=50",$H$2:$H$1000,"&gt;=55")/100*$AH$9,0),$AH$8,IF(_xlfn.RANK.EQ(N3,$N$2:$N$1000,0)&lt;=ROUND(COUNTIFS($I$2:$I$1000,"&gt;=50",$H$2:$H$1000,"&gt;=55")/100*$AG$9,0),$AG$8,IF(_xlfn.RANK.EQ(O3,$O$2:$O$1000,0)&lt;=ROUND(COUNTIFS($I$2:$I$1000,"&gt;=50",$H$2:$H$1000,"&gt;=55")/100*$AF$9,0),$AF$8,IF(_xlfn.RANK.EQ(P3,$P$2:$P$1000,0)&lt;=ROUND(COUNTIFS($I$2:$I$1000,"&gt;=50",$H$2:$H$1000,"&gt;=55")/100*$AE$9,0),$AE$8,IF(_xlfn.RANK.EQ(Q3,$Q$2:$Q$1000,0)&lt;=ROUND(COUNTIFS($I$2:$I$1000,"&gt;=50",$H$2:$H$1000,"&gt;=55")/100*$AD$9,0),$AD$8,IF(_xlfn.RANK.EQ(R3,$R$2:$R$1000,0)&lt;=ROUND(COUNTIFS($I$2:$I$1000,"&gt;=50",$H$2:$H$1000,"&gt;=55")/100*$AC$9,0),$AC$8,$AB$8)))))),IF(K3&gt;=$AA$9,$AA$8,$Z$8)),IF(K3&gt;=$Z$32,$Z$30,IF(K3&gt;=$AA$32,$AA$30,IF(K3&gt;=$AB$32,$AB$30,IF(K3&gt;=$AC$32,$AC$30,IF(K3&gt;=$AD$32,$AD$30,IF(K3&gt;=$AE$32,$AE$30,IF(K3&gt;=$AF$32,$AF$30,IF(K3&gt;=$AG$32,$AG$30,$AH$30))))))))),"")</f>
        <v>FF</v>
      </c>
      <c r="U3" s="9" t="str">
        <f t="array" ref="U3">IF(AND(F3&lt;&gt;"",F3&lt;&gt;"GR"),IF(COUNTIF($J$2:$J$1000,"&gt;=50")&gt;=10,IF(F3&lt;&gt;"GR",IF(AND(F3&gt;=55,J3&gt;=50),_xlfn.IFS(AND(J3&gt;=$AH$11,J3&gt;$AG$10,J3&gt;$AF$10,J3&gt;$AE$10,J3&gt;$AD$10,J3&gt;$AC$10,J3&gt;$AB$10),"AA",AND(J3&gt;=$AG$11,J3&gt;$AF$10,J3&gt;$AE$10,J3&gt;$AD$10,J3&gt;$AC$10,J3&gt;$AB$10),"BA",AND(J3&gt;=$AF$11,J3&gt;$AE$10,J3&gt;$AD$10,J3&gt;$AC$10,J3&gt;$AB$10),"BB",AND(J3&gt;=$AE$11,J3&gt;$AD$10,J3&gt;$AC$10,J3&gt;$AB$10),"CB",AND(J3&gt;=$AD$11,J3&gt;$AC$10,J3&gt;$AB$10),"CC",AND(J3&gt;=$AC$11,J3&gt;$AB$10),"DC",J3&gt;=50,"DD"),IF(J3&gt;=$AA$9,"FD","FF")),T3),IF(L3&gt;=$Z$32,$Z$30,IF(L3&gt;=$AA$32,$AA$30,IF(L3&gt;=$AB$32,$AB$30,IF(L3&gt;=$AC$32,$AC$30,IF(L3&gt;=$AD$32,$AD$30,IF(L3&gt;=$AE$32,$AE$30,IF(L3&gt;=$AF$32,$AF$30,IF(L3&gt;=$AG$32,$AG$30,$AH$30))))))))),T3)</f>
        <v>FF</v>
      </c>
      <c r="V3" s="9" t="e">
        <f t="array" aca="1" ref="V3" ca="1">IF(A3&lt;&gt;"",IF(_xlfn.BITOR(F3&lt;&gt;"GR",F3&lt;&gt;""),IF(AND(L3&gt;=50,F3&gt;=55),_xlfn.RANK.EQ(L3,$L$2:$L$1000,0),_xlfn.IFS(U3="FD",999,U3="FF",1000)),IF(AND(L3&gt;=50,H3&gt;=55),_xlfn.RANK.EQ(L3,$L$2:$L$326,0),_xlfn.IFS(U3="FD",999,U3="FF",1000))),"")</f>
        <v>#NAME?</v>
      </c>
    </row>
    <row r="4" spans="1:42" x14ac:dyDescent="0.25">
      <c r="A4" s="31">
        <v>190301086</v>
      </c>
      <c r="B4" s="31" t="s">
        <v>87</v>
      </c>
      <c r="C4" s="31" t="s">
        <v>72</v>
      </c>
      <c r="D4" s="31">
        <v>33</v>
      </c>
      <c r="E4" s="3" t="s">
        <v>34</v>
      </c>
      <c r="F4" s="3">
        <v>41</v>
      </c>
      <c r="G4" s="16">
        <f t="shared" si="1"/>
        <v>33</v>
      </c>
      <c r="H4" s="16">
        <f t="shared" si="2"/>
        <v>0</v>
      </c>
      <c r="I4" s="9">
        <f t="shared" si="0"/>
        <v>13.200000000000001</v>
      </c>
      <c r="J4" s="9">
        <f t="shared" si="3"/>
        <v>37.799999999999997</v>
      </c>
      <c r="K4" s="9">
        <f t="shared" si="4"/>
        <v>13</v>
      </c>
      <c r="L4" s="9">
        <f t="shared" si="5"/>
        <v>38</v>
      </c>
      <c r="M4" s="9" t="str">
        <f t="shared" si="6"/>
        <v/>
      </c>
      <c r="N4" s="9" t="str">
        <f t="shared" si="7"/>
        <v/>
      </c>
      <c r="O4" s="9" t="str">
        <f t="shared" si="8"/>
        <v/>
      </c>
      <c r="P4" s="9" t="str">
        <f t="shared" si="9"/>
        <v/>
      </c>
      <c r="Q4" s="9" t="str">
        <f t="shared" si="10"/>
        <v/>
      </c>
      <c r="R4" s="9" t="str">
        <f t="shared" si="11"/>
        <v/>
      </c>
      <c r="S4" s="9" t="str">
        <f t="shared" si="12"/>
        <v/>
      </c>
      <c r="T4" s="9" t="str">
        <f t="shared" si="13"/>
        <v>FF</v>
      </c>
      <c r="U4" s="9" t="str">
        <f t="array" ref="U4">IF(AND(F4&lt;&gt;"",F4&lt;&gt;"GR"),IF(COUNTIF($J$2:$J$1000,"&gt;=50")&gt;=10,IF(F4&lt;&gt;"GR",IF(AND(F4&gt;=55,J4&gt;=50),_xlfn.IFS(AND(J4&gt;=$AH$11,J4&gt;$AG$10,J4&gt;$AF$10,J4&gt;$AE$10,J4&gt;$AD$10,J4&gt;$AC$10,J4&gt;$AB$10),"AA",AND(J4&gt;=$AG$11,J4&gt;$AF$10,J4&gt;$AE$10,J4&gt;$AD$10,J4&gt;$AC$10,J4&gt;$AB$10),"BA",AND(J4&gt;=$AF$11,J4&gt;$AE$10,J4&gt;$AD$10,J4&gt;$AC$10,J4&gt;$AB$10),"BB",AND(J4&gt;=$AE$11,J4&gt;$AD$10,J4&gt;$AC$10,J4&gt;$AB$10),"CB",AND(J4&gt;=$AD$11,J4&gt;$AC$10,J4&gt;$AB$10),"CC",AND(J4&gt;=$AC$11,J4&gt;$AB$10),"DC",J4&gt;=50,"DD"),IF(J4&gt;=$AA$9,"FD","FF")),T4),IF(L4&gt;=$Z$32,$Z$30,IF(L4&gt;=$AA$32,$AA$30,IF(L4&gt;=$AB$32,$AB$30,IF(L4&gt;=$AC$32,$AC$30,IF(L4&gt;=$AD$32,$AD$30,IF(L4&gt;=$AE$32,$AE$30,IF(L4&gt;=$AF$32,$AF$30,IF(L4&gt;=$AG$32,$AG$30,$AH$30))))))))),T4)</f>
        <v>FF</v>
      </c>
      <c r="V4" s="9" t="e">
        <f t="array" aca="1" ref="V4" ca="1">IF(A4&lt;&gt;"",IF(_xlfn.BITOR(F4&lt;&gt;"GR",F4&lt;&gt;""),IF(AND(L4&gt;=50,F4&gt;=55),_xlfn.RANK.EQ(L4,$L$2:$L$1000,0),_xlfn.IFS(U4="FD",999,U4="FF",1000)),IF(AND(L4&gt;=50,H4&gt;=55),_xlfn.RANK.EQ(L4,$L$2:$L$326,0),_xlfn.IFS(U4="FD",999,U4="FF",1000))),"")</f>
        <v>#NAME?</v>
      </c>
      <c r="W4" s="33"/>
      <c r="X4" s="33"/>
      <c r="Y4" s="33"/>
      <c r="Z4" s="9" t="s">
        <v>11</v>
      </c>
      <c r="AA4" s="9" t="s">
        <v>12</v>
      </c>
      <c r="AB4" s="9" t="s">
        <v>6</v>
      </c>
      <c r="AC4" s="9" t="s">
        <v>5</v>
      </c>
      <c r="AD4" s="9" t="s">
        <v>4</v>
      </c>
      <c r="AE4" s="9" t="s">
        <v>3</v>
      </c>
      <c r="AF4" s="9" t="s">
        <v>2</v>
      </c>
      <c r="AG4" s="9" t="s">
        <v>1</v>
      </c>
      <c r="AH4" s="9" t="s">
        <v>0</v>
      </c>
      <c r="AI4" s="9" t="s">
        <v>27</v>
      </c>
      <c r="AJ4" s="9" t="s">
        <v>28</v>
      </c>
      <c r="AK4" s="36" t="s">
        <v>29</v>
      </c>
      <c r="AL4" s="37"/>
    </row>
    <row r="5" spans="1:42" ht="29.25" x14ac:dyDescent="0.25">
      <c r="A5" s="31">
        <v>190301226</v>
      </c>
      <c r="B5" s="31" t="s">
        <v>88</v>
      </c>
      <c r="C5" s="31" t="s">
        <v>89</v>
      </c>
      <c r="D5" s="31">
        <v>20</v>
      </c>
      <c r="E5" s="3" t="s">
        <v>34</v>
      </c>
      <c r="F5" s="3">
        <v>20</v>
      </c>
      <c r="G5" s="16">
        <f t="shared" si="1"/>
        <v>20</v>
      </c>
      <c r="H5" s="16">
        <f t="shared" si="2"/>
        <v>0</v>
      </c>
      <c r="I5" s="9">
        <f t="shared" si="0"/>
        <v>8</v>
      </c>
      <c r="J5" s="9">
        <f t="shared" si="3"/>
        <v>20</v>
      </c>
      <c r="K5" s="9">
        <f t="shared" si="4"/>
        <v>8</v>
      </c>
      <c r="L5" s="9">
        <f t="shared" si="5"/>
        <v>20</v>
      </c>
      <c r="M5" s="9" t="str">
        <f t="shared" si="6"/>
        <v/>
      </c>
      <c r="N5" s="9" t="str">
        <f t="shared" si="7"/>
        <v/>
      </c>
      <c r="O5" s="9" t="str">
        <f t="shared" si="8"/>
        <v/>
      </c>
      <c r="P5" s="9" t="str">
        <f t="shared" si="9"/>
        <v/>
      </c>
      <c r="Q5" s="9" t="str">
        <f t="shared" si="10"/>
        <v/>
      </c>
      <c r="R5" s="9" t="str">
        <f t="shared" si="11"/>
        <v/>
      </c>
      <c r="S5" s="9" t="str">
        <f t="shared" si="12"/>
        <v/>
      </c>
      <c r="T5" s="9" t="str">
        <f t="shared" si="13"/>
        <v>FF</v>
      </c>
      <c r="U5" s="9" t="str">
        <f t="array" ref="U5">IF(AND(F5&lt;&gt;"",F5&lt;&gt;"GR"),IF(COUNTIF($J$2:$J$1000,"&gt;=50")&gt;=10,IF(F5&lt;&gt;"GR",IF(AND(F5&gt;=55,J5&gt;=50),_xlfn.IFS(AND(J5&gt;=$AH$11,J5&gt;$AG$10,J5&gt;$AF$10,J5&gt;$AE$10,J5&gt;$AD$10,J5&gt;$AC$10,J5&gt;$AB$10),"AA",AND(J5&gt;=$AG$11,J5&gt;$AF$10,J5&gt;$AE$10,J5&gt;$AD$10,J5&gt;$AC$10,J5&gt;$AB$10),"BA",AND(J5&gt;=$AF$11,J5&gt;$AE$10,J5&gt;$AD$10,J5&gt;$AC$10,J5&gt;$AB$10),"BB",AND(J5&gt;=$AE$11,J5&gt;$AD$10,J5&gt;$AC$10,J5&gt;$AB$10),"CB",AND(J5&gt;=$AD$11,J5&gt;$AC$10,J5&gt;$AB$10),"CC",AND(J5&gt;=$AC$11,J5&gt;$AB$10),"DC",J5&gt;=50,"DD"),IF(J5&gt;=$AA$9,"FD","FF")),T5),IF(L5&gt;=$Z$32,$Z$30,IF(L5&gt;=$AA$32,$AA$30,IF(L5&gt;=$AB$32,$AB$30,IF(L5&gt;=$AC$32,$AC$30,IF(L5&gt;=$AD$32,$AD$30,IF(L5&gt;=$AE$32,$AE$30,IF(L5&gt;=$AF$32,$AF$30,IF(L5&gt;=$AG$32,$AG$30,$AH$30))))))))),T5)</f>
        <v>FF</v>
      </c>
      <c r="V5" s="9" t="e">
        <f t="array" aca="1" ref="V5" ca="1">IF(A5&lt;&gt;"",IF(_xlfn.BITOR(F5&lt;&gt;"GR",F5&lt;&gt;""),IF(AND(L5&gt;=50,F5&gt;=55),_xlfn.RANK.EQ(L5,$L$2:$L$1000,0),_xlfn.IFS(U5="FD",999,U5="FF",1000)),IF(AND(L5&gt;=50,H5&gt;=55),_xlfn.RANK.EQ(L5,$L$2:$L$326,0),_xlfn.IFS(U5="FD",999,U5="FF",1000))),"")</f>
        <v>#NAME?</v>
      </c>
      <c r="W5" s="33" t="s">
        <v>59</v>
      </c>
      <c r="X5" s="33"/>
      <c r="Y5" s="33"/>
      <c r="Z5" s="14">
        <f>COUNTIFS($T$2:$T$1000,"&lt;&gt;""",$T$2:$T$1000,"FF")</f>
        <v>16</v>
      </c>
      <c r="AA5" s="14">
        <f>COUNTIFS($T$2:$T$1000,"&lt;&gt;""",$T$2:$T$1000,"FD")</f>
        <v>1</v>
      </c>
      <c r="AB5" s="14">
        <f>COUNTIFS($T$2:$T$1000,"&lt;&gt;""",$T$2:$T$1000,"DD")</f>
        <v>3</v>
      </c>
      <c r="AC5" s="14">
        <f>COUNTIFS($T$2:$T$1000,"&lt;&gt;""",$T$2:$T$1000,"DC")</f>
        <v>0</v>
      </c>
      <c r="AD5" s="14">
        <f>COUNTIFS($T$2:$T$1000,"&lt;&gt;""",$T$2:$T$1000,"CC")</f>
        <v>0</v>
      </c>
      <c r="AE5" s="14">
        <f>COUNTIFS($T$2:$T$1000,"&lt;&gt;""",$T$2:$T$1000,"CB")</f>
        <v>0</v>
      </c>
      <c r="AF5" s="14">
        <f>COUNTIFS($T$2:$T$1000,"&lt;&gt;""",$T$2:$T$1000,"BB")</f>
        <v>0</v>
      </c>
      <c r="AG5" s="14">
        <f>COUNTIFS($T$2:$T$1000,"&lt;&gt;""",$T$2:$T$1000,"BA")</f>
        <v>0</v>
      </c>
      <c r="AH5" s="14">
        <f>COUNTIFS($T$2:$T$1000,"&lt;&gt;""",$T$2:$T$1000,"AA")</f>
        <v>0</v>
      </c>
      <c r="AI5" s="9">
        <f>AB5+AC5+AD5+AE5+AF5+AG5+AH5</f>
        <v>3</v>
      </c>
      <c r="AJ5" s="14">
        <f>Z5+AA5</f>
        <v>17</v>
      </c>
      <c r="AK5" s="33">
        <f>AI5+AJ5</f>
        <v>20</v>
      </c>
      <c r="AL5" s="33"/>
    </row>
    <row r="6" spans="1:42" x14ac:dyDescent="0.25">
      <c r="A6" s="31">
        <v>200301014</v>
      </c>
      <c r="B6" s="31" t="s">
        <v>90</v>
      </c>
      <c r="C6" s="31" t="s">
        <v>91</v>
      </c>
      <c r="D6" s="31" t="s">
        <v>34</v>
      </c>
      <c r="E6" s="3" t="s">
        <v>34</v>
      </c>
      <c r="F6" s="3" t="s">
        <v>34</v>
      </c>
      <c r="G6" s="16">
        <f t="shared" si="1"/>
        <v>0</v>
      </c>
      <c r="H6" s="16">
        <f t="shared" si="2"/>
        <v>0</v>
      </c>
      <c r="I6" s="9">
        <f t="shared" si="0"/>
        <v>0</v>
      </c>
      <c r="J6" s="9">
        <f t="shared" si="3"/>
        <v>0</v>
      </c>
      <c r="K6" s="9">
        <f t="shared" si="4"/>
        <v>0</v>
      </c>
      <c r="L6" s="9">
        <f t="shared" si="5"/>
        <v>0</v>
      </c>
      <c r="M6" s="9" t="str">
        <f t="shared" si="6"/>
        <v/>
      </c>
      <c r="N6" s="9" t="str">
        <f t="shared" si="7"/>
        <v/>
      </c>
      <c r="O6" s="9" t="str">
        <f t="shared" si="8"/>
        <v/>
      </c>
      <c r="P6" s="9" t="str">
        <f t="shared" si="9"/>
        <v/>
      </c>
      <c r="Q6" s="9" t="str">
        <f t="shared" si="10"/>
        <v/>
      </c>
      <c r="R6" s="9" t="str">
        <f t="shared" si="11"/>
        <v/>
      </c>
      <c r="S6" s="9" t="str">
        <f t="shared" si="12"/>
        <v/>
      </c>
      <c r="T6" s="9" t="str">
        <f t="shared" si="13"/>
        <v>FF</v>
      </c>
      <c r="U6" s="9" t="str">
        <f t="array" ref="U6">IF(AND(F6&lt;&gt;"",F6&lt;&gt;"GR"),IF(COUNTIF($J$2:$J$1000,"&gt;=50")&gt;=10,IF(F6&lt;&gt;"GR",IF(AND(F6&gt;=55,J6&gt;=50),_xlfn.IFS(AND(J6&gt;=$AH$11,J6&gt;$AG$10,J6&gt;$AF$10,J6&gt;$AE$10,J6&gt;$AD$10,J6&gt;$AC$10,J6&gt;$AB$10),"AA",AND(J6&gt;=$AG$11,J6&gt;$AF$10,J6&gt;$AE$10,J6&gt;$AD$10,J6&gt;$AC$10,J6&gt;$AB$10),"BA",AND(J6&gt;=$AF$11,J6&gt;$AE$10,J6&gt;$AD$10,J6&gt;$AC$10,J6&gt;$AB$10),"BB",AND(J6&gt;=$AE$11,J6&gt;$AD$10,J6&gt;$AC$10,J6&gt;$AB$10),"CB",AND(J6&gt;=$AD$11,J6&gt;$AC$10,J6&gt;$AB$10),"CC",AND(J6&gt;=$AC$11,J6&gt;$AB$10),"DC",J6&gt;=50,"DD"),IF(J6&gt;=$AA$9,"FD","FF")),T6),IF(L6&gt;=$Z$32,$Z$30,IF(L6&gt;=$AA$32,$AA$30,IF(L6&gt;=$AB$32,$AB$30,IF(L6&gt;=$AC$32,$AC$30,IF(L6&gt;=$AD$32,$AD$30,IF(L6&gt;=$AE$32,$AE$30,IF(L6&gt;=$AF$32,$AF$30,IF(L6&gt;=$AG$32,$AG$30,$AH$30))))))))),T6)</f>
        <v>FF</v>
      </c>
      <c r="V6" s="9" t="e">
        <f t="array" aca="1" ref="V6" ca="1">IF(A6&lt;&gt;"",IF(_xlfn.BITOR(F6&lt;&gt;"GR",F6&lt;&gt;""),IF(AND(L6&gt;=50,F6&gt;=55),_xlfn.RANK.EQ(L6,$L$2:$L$1000,0),_xlfn.IFS(U6="FD",999,U6="FF",1000)),IF(AND(L6&gt;=50,H6&gt;=55),_xlfn.RANK.EQ(L6,$L$2:$L$326,0),_xlfn.IFS(U6="FD",999,U6="FF",1000))),"")</f>
        <v>#NAME?</v>
      </c>
      <c r="W6" s="33" t="s">
        <v>60</v>
      </c>
      <c r="X6" s="33"/>
      <c r="Y6" s="33"/>
      <c r="Z6" s="14">
        <f>COUNTIFS($U$2:$U$1000,"&lt;&gt;""",$U$2:$U$1000,"FF")</f>
        <v>16</v>
      </c>
      <c r="AA6" s="14">
        <f>COUNTIFS($U$2:$U$1000,"&lt;&gt;""",$U$2:$U$1000,"FD")</f>
        <v>0</v>
      </c>
      <c r="AB6" s="14">
        <f>COUNTIFS($U$2:$U$1000,"&lt;&gt;""",$U$2:$U$1000,"DD")</f>
        <v>4</v>
      </c>
      <c r="AC6" s="14">
        <f>COUNTIFS($U$2:$U$1000,"&lt;&gt;""",$U$2:$U$1000,"DC")</f>
        <v>0</v>
      </c>
      <c r="AD6" s="14">
        <f>COUNTIFS($U$2:$U$1000,"&lt;&gt;""",$U$2:$U$1000,"CC")</f>
        <v>0</v>
      </c>
      <c r="AE6" s="14">
        <f>COUNTIFS($U$2:$U$1000,"&lt;&gt;""",$U$2:$U$1000,"CB")</f>
        <v>0</v>
      </c>
      <c r="AF6" s="14">
        <f>COUNTIFS($U$2:$U$1000,"&lt;&gt;""",$U$2:$U$1000,"BB")</f>
        <v>0</v>
      </c>
      <c r="AG6" s="14">
        <f>COUNTIFS($U$2:$U$1000,"&lt;&gt;""",$U$2:$U$1000,"BA")</f>
        <v>0</v>
      </c>
      <c r="AH6" s="14">
        <f>COUNTIFS($U$2:$U$1000,"&lt;&gt;""",$U$2:$U$1000,"AA")</f>
        <v>0</v>
      </c>
      <c r="AI6" s="9">
        <f>AB6+AC6+AD6+AE6+AF6+AG6+AH6</f>
        <v>4</v>
      </c>
      <c r="AJ6" s="14">
        <f>Z6+AA6</f>
        <v>16</v>
      </c>
      <c r="AK6" s="33">
        <f>AI6+AJ6</f>
        <v>20</v>
      </c>
      <c r="AL6" s="33"/>
    </row>
    <row r="7" spans="1:42" x14ac:dyDescent="0.25">
      <c r="A7" s="31">
        <v>200301202</v>
      </c>
      <c r="B7" s="31" t="s">
        <v>92</v>
      </c>
      <c r="C7" s="31" t="s">
        <v>93</v>
      </c>
      <c r="D7" s="31" t="s">
        <v>34</v>
      </c>
      <c r="E7" s="3" t="s">
        <v>34</v>
      </c>
      <c r="F7" s="3" t="s">
        <v>34</v>
      </c>
      <c r="G7" s="16">
        <f t="shared" si="1"/>
        <v>0</v>
      </c>
      <c r="H7" s="16">
        <f t="shared" si="2"/>
        <v>0</v>
      </c>
      <c r="I7" s="9">
        <f t="shared" si="0"/>
        <v>0</v>
      </c>
      <c r="J7" s="9">
        <f t="shared" si="3"/>
        <v>0</v>
      </c>
      <c r="K7" s="9">
        <f t="shared" si="4"/>
        <v>0</v>
      </c>
      <c r="L7" s="9">
        <f t="shared" si="5"/>
        <v>0</v>
      </c>
      <c r="M7" s="9" t="str">
        <f t="shared" si="6"/>
        <v/>
      </c>
      <c r="N7" s="9" t="str">
        <f t="shared" si="7"/>
        <v/>
      </c>
      <c r="O7" s="9" t="str">
        <f t="shared" si="8"/>
        <v/>
      </c>
      <c r="P7" s="9" t="str">
        <f t="shared" si="9"/>
        <v/>
      </c>
      <c r="Q7" s="9" t="str">
        <f t="shared" si="10"/>
        <v/>
      </c>
      <c r="R7" s="9" t="str">
        <f t="shared" si="11"/>
        <v/>
      </c>
      <c r="S7" s="9" t="str">
        <f t="shared" si="12"/>
        <v/>
      </c>
      <c r="T7" s="9" t="str">
        <f t="shared" si="13"/>
        <v>FF</v>
      </c>
      <c r="U7" s="9" t="str">
        <f t="array" ref="U7">IF(AND(F7&lt;&gt;"",F7&lt;&gt;"GR"),IF(COUNTIF($J$2:$J$1000,"&gt;=50")&gt;=10,IF(F7&lt;&gt;"GR",IF(AND(F7&gt;=55,J7&gt;=50),_xlfn.IFS(AND(J7&gt;=$AH$11,J7&gt;$AG$10,J7&gt;$AF$10,J7&gt;$AE$10,J7&gt;$AD$10,J7&gt;$AC$10,J7&gt;$AB$10),"AA",AND(J7&gt;=$AG$11,J7&gt;$AF$10,J7&gt;$AE$10,J7&gt;$AD$10,J7&gt;$AC$10,J7&gt;$AB$10),"BA",AND(J7&gt;=$AF$11,J7&gt;$AE$10,J7&gt;$AD$10,J7&gt;$AC$10,J7&gt;$AB$10),"BB",AND(J7&gt;=$AE$11,J7&gt;$AD$10,J7&gt;$AC$10,J7&gt;$AB$10),"CB",AND(J7&gt;=$AD$11,J7&gt;$AC$10,J7&gt;$AB$10),"CC",AND(J7&gt;=$AC$11,J7&gt;$AB$10),"DC",J7&gt;=50,"DD"),IF(J7&gt;=$AA$9,"FD","FF")),T7),IF(L7&gt;=$Z$32,$Z$30,IF(L7&gt;=$AA$32,$AA$30,IF(L7&gt;=$AB$32,$AB$30,IF(L7&gt;=$AC$32,$AC$30,IF(L7&gt;=$AD$32,$AD$30,IF(L7&gt;=$AE$32,$AE$30,IF(L7&gt;=$AF$32,$AF$30,IF(L7&gt;=$AG$32,$AG$30,$AH$30))))))))),T7)</f>
        <v>FF</v>
      </c>
      <c r="V7" s="9" t="e">
        <f t="array" aca="1" ref="V7" ca="1">IF(A7&lt;&gt;"",IF(_xlfn.BITOR(F7&lt;&gt;"GR",F7&lt;&gt;""),IF(AND(L7&gt;=50,F7&gt;=55),_xlfn.RANK.EQ(L7,$L$2:$L$1000,0),_xlfn.IFS(U7="FD",999,U7="FF",1000)),IF(AND(L7&gt;=50,H7&gt;=55),_xlfn.RANK.EQ(L7,$L$2:$L$326,0),_xlfn.IFS(U7="FD",999,U7="FF",1000))),"")</f>
        <v>#NAME?</v>
      </c>
    </row>
    <row r="8" spans="1:42" x14ac:dyDescent="0.25">
      <c r="A8" s="31">
        <v>200301247</v>
      </c>
      <c r="B8" s="31" t="s">
        <v>94</v>
      </c>
      <c r="C8" s="31" t="s">
        <v>95</v>
      </c>
      <c r="D8" s="31" t="s">
        <v>34</v>
      </c>
      <c r="E8" s="3" t="s">
        <v>34</v>
      </c>
      <c r="F8" s="3" t="s">
        <v>34</v>
      </c>
      <c r="G8" s="16">
        <f t="shared" si="1"/>
        <v>0</v>
      </c>
      <c r="H8" s="16">
        <f t="shared" si="2"/>
        <v>0</v>
      </c>
      <c r="I8" s="9">
        <f t="shared" si="0"/>
        <v>0</v>
      </c>
      <c r="J8" s="9">
        <f t="shared" si="3"/>
        <v>0</v>
      </c>
      <c r="K8" s="9">
        <f t="shared" si="4"/>
        <v>0</v>
      </c>
      <c r="L8" s="9">
        <f t="shared" si="5"/>
        <v>0</v>
      </c>
      <c r="M8" s="9" t="str">
        <f t="shared" si="6"/>
        <v/>
      </c>
      <c r="N8" s="9" t="str">
        <f t="shared" si="7"/>
        <v/>
      </c>
      <c r="O8" s="9" t="str">
        <f t="shared" si="8"/>
        <v/>
      </c>
      <c r="P8" s="9" t="str">
        <f t="shared" si="9"/>
        <v/>
      </c>
      <c r="Q8" s="9" t="str">
        <f t="shared" si="10"/>
        <v/>
      </c>
      <c r="R8" s="9" t="str">
        <f t="shared" si="11"/>
        <v/>
      </c>
      <c r="S8" s="9" t="str">
        <f t="shared" si="12"/>
        <v/>
      </c>
      <c r="T8" s="9" t="str">
        <f t="shared" si="13"/>
        <v>FF</v>
      </c>
      <c r="U8" s="9" t="str">
        <f t="array" ref="U8">IF(AND(F8&lt;&gt;"",F8&lt;&gt;"GR"),IF(COUNTIF($J$2:$J$1000,"&gt;=50")&gt;=10,IF(F8&lt;&gt;"GR",IF(AND(F8&gt;=55,J8&gt;=50),_xlfn.IFS(AND(J8&gt;=$AH$11,J8&gt;$AG$10,J8&gt;$AF$10,J8&gt;$AE$10,J8&gt;$AD$10,J8&gt;$AC$10,J8&gt;$AB$10),"AA",AND(J8&gt;=$AG$11,J8&gt;$AF$10,J8&gt;$AE$10,J8&gt;$AD$10,J8&gt;$AC$10,J8&gt;$AB$10),"BA",AND(J8&gt;=$AF$11,J8&gt;$AE$10,J8&gt;$AD$10,J8&gt;$AC$10,J8&gt;$AB$10),"BB",AND(J8&gt;=$AE$11,J8&gt;$AD$10,J8&gt;$AC$10,J8&gt;$AB$10),"CB",AND(J8&gt;=$AD$11,J8&gt;$AC$10,J8&gt;$AB$10),"CC",AND(J8&gt;=$AC$11,J8&gt;$AB$10),"DC",J8&gt;=50,"DD"),IF(J8&gt;=$AA$9,"FD","FF")),T8),IF(L8&gt;=$Z$32,$Z$30,IF(L8&gt;=$AA$32,$AA$30,IF(L8&gt;=$AB$32,$AB$30,IF(L8&gt;=$AC$32,$AC$30,IF(L8&gt;=$AD$32,$AD$30,IF(L8&gt;=$AE$32,$AE$30,IF(L8&gt;=$AF$32,$AF$30,IF(L8&gt;=$AG$32,$AG$30,$AH$30))))))))),T8)</f>
        <v>FF</v>
      </c>
      <c r="V8" s="9" t="e">
        <f t="array" aca="1" ref="V8" ca="1">IF(A8&lt;&gt;"",IF(_xlfn.BITOR(F8&lt;&gt;"GR",F8&lt;&gt;""),IF(AND(L8&gt;=50,F8&gt;=55),_xlfn.RANK.EQ(L8,$L$2:$L$1000,0),_xlfn.IFS(U8="FD",999,U8="FF",1000)),IF(AND(L8&gt;=50,H8&gt;=55),_xlfn.RANK.EQ(L8,$L$2:$L$326,0),_xlfn.IFS(U8="FD",999,U8="FF",1000))),"")</f>
        <v>#NAME?</v>
      </c>
      <c r="W8" s="33" t="s">
        <v>54</v>
      </c>
      <c r="X8" s="33"/>
      <c r="Y8" s="33"/>
      <c r="Z8" s="9" t="s">
        <v>11</v>
      </c>
      <c r="AA8" s="9" t="s">
        <v>12</v>
      </c>
      <c r="AB8" s="9" t="s">
        <v>6</v>
      </c>
      <c r="AC8" s="9" t="s">
        <v>5</v>
      </c>
      <c r="AD8" s="9" t="s">
        <v>4</v>
      </c>
      <c r="AE8" s="9" t="s">
        <v>3</v>
      </c>
      <c r="AF8" s="9" t="s">
        <v>2</v>
      </c>
      <c r="AG8" s="9" t="s">
        <v>1</v>
      </c>
      <c r="AH8" s="9" t="s">
        <v>0</v>
      </c>
    </row>
    <row r="9" spans="1:42" x14ac:dyDescent="0.25">
      <c r="A9" s="31">
        <v>210301031</v>
      </c>
      <c r="B9" s="31" t="s">
        <v>96</v>
      </c>
      <c r="C9" s="31" t="s">
        <v>73</v>
      </c>
      <c r="D9" s="31">
        <v>50</v>
      </c>
      <c r="E9" s="3">
        <v>55</v>
      </c>
      <c r="F9" s="3"/>
      <c r="G9" s="16">
        <f t="shared" si="1"/>
        <v>50</v>
      </c>
      <c r="H9" s="16">
        <f t="shared" si="2"/>
        <v>55</v>
      </c>
      <c r="I9" s="9">
        <f t="shared" si="0"/>
        <v>53</v>
      </c>
      <c r="J9" s="9">
        <f t="shared" si="3"/>
        <v>53</v>
      </c>
      <c r="K9" s="9">
        <f t="shared" si="4"/>
        <v>53</v>
      </c>
      <c r="L9" s="9">
        <f t="shared" si="5"/>
        <v>53</v>
      </c>
      <c r="M9" s="9">
        <f t="shared" si="6"/>
        <v>53</v>
      </c>
      <c r="N9" s="9">
        <f t="shared" si="7"/>
        <v>53</v>
      </c>
      <c r="O9" s="9">
        <f t="shared" si="8"/>
        <v>53</v>
      </c>
      <c r="P9" s="9" t="str">
        <f t="shared" si="9"/>
        <v/>
      </c>
      <c r="Q9" s="9" t="str">
        <f t="shared" si="10"/>
        <v/>
      </c>
      <c r="R9" s="9" t="str">
        <f t="shared" si="11"/>
        <v/>
      </c>
      <c r="S9" s="9" t="str">
        <f t="shared" si="12"/>
        <v/>
      </c>
      <c r="T9" s="9" t="str">
        <f t="shared" si="13"/>
        <v>DD</v>
      </c>
      <c r="U9" s="9" t="str">
        <f t="array" ref="U9">IF(AND(F9&lt;&gt;"",F9&lt;&gt;"GR"),IF(COUNTIF($J$2:$J$1000,"&gt;=50")&gt;=10,IF(F9&lt;&gt;"GR",IF(AND(F9&gt;=55,J9&gt;=50),_xlfn.IFS(AND(J9&gt;=$AH$11,J9&gt;$AG$10,J9&gt;$AF$10,J9&gt;$AE$10,J9&gt;$AD$10,J9&gt;$AC$10,J9&gt;$AB$10),"AA",AND(J9&gt;=$AG$11,J9&gt;$AF$10,J9&gt;$AE$10,J9&gt;$AD$10,J9&gt;$AC$10,J9&gt;$AB$10),"BA",AND(J9&gt;=$AF$11,J9&gt;$AE$10,J9&gt;$AD$10,J9&gt;$AC$10,J9&gt;$AB$10),"BB",AND(J9&gt;=$AE$11,J9&gt;$AD$10,J9&gt;$AC$10,J9&gt;$AB$10),"CB",AND(J9&gt;=$AD$11,J9&gt;$AC$10,J9&gt;$AB$10),"CC",AND(J9&gt;=$AC$11,J9&gt;$AB$10),"DC",J9&gt;=50,"DD"),IF(J9&gt;=$AA$9,"FD","FF")),T9),IF(L9&gt;=$Z$32,$Z$30,IF(L9&gt;=$AA$32,$AA$30,IF(L9&gt;=$AB$32,$AB$30,IF(L9&gt;=$AC$32,$AC$30,IF(L9&gt;=$AD$32,$AD$30,IF(L9&gt;=$AE$32,$AE$30,IF(L9&gt;=$AF$32,$AF$30,IF(L9&gt;=$AG$32,$AG$30,$AH$30))))))))),T9)</f>
        <v>DD</v>
      </c>
      <c r="V9" s="9" t="e">
        <f t="array" aca="1" ref="V9" ca="1">IF(A9&lt;&gt;"",IF(_xlfn.BITOR(F9&lt;&gt;"GR",F9&lt;&gt;""),IF(AND(L9&gt;=50,F9&gt;=55),_xlfn.RANK.EQ(L9,$L$2:$L$1000,0),_xlfn.IFS(U9="FD",999,U9="FF",1000)),IF(AND(L9&gt;=50,H9&gt;=55),_xlfn.RANK.EQ(L9,$L$2:$L$326,0),_xlfn.IFS(U9="FD",999,U9="FF",1000))),"")</f>
        <v>#NAME?</v>
      </c>
      <c r="W9" s="33" t="s">
        <v>62</v>
      </c>
      <c r="X9" s="33"/>
      <c r="Y9" s="33"/>
      <c r="Z9" s="28">
        <v>0</v>
      </c>
      <c r="AA9" s="28">
        <v>28</v>
      </c>
      <c r="AB9" s="28">
        <v>8</v>
      </c>
      <c r="AC9" s="28">
        <v>13</v>
      </c>
      <c r="AD9" s="28">
        <v>19</v>
      </c>
      <c r="AE9" s="28">
        <v>24</v>
      </c>
      <c r="AF9" s="28">
        <v>19</v>
      </c>
      <c r="AG9" s="28">
        <v>12</v>
      </c>
      <c r="AH9" s="28">
        <v>5</v>
      </c>
      <c r="AI9" s="29">
        <f>SUM(AB9:AH9)</f>
        <v>100</v>
      </c>
    </row>
    <row r="10" spans="1:42" x14ac:dyDescent="0.25">
      <c r="A10" s="31">
        <v>210301036</v>
      </c>
      <c r="B10" s="31" t="s">
        <v>97</v>
      </c>
      <c r="C10" s="31" t="s">
        <v>98</v>
      </c>
      <c r="D10" s="31">
        <v>27</v>
      </c>
      <c r="E10" s="3" t="s">
        <v>34</v>
      </c>
      <c r="F10" s="3">
        <v>13</v>
      </c>
      <c r="G10" s="16">
        <f t="shared" si="1"/>
        <v>27</v>
      </c>
      <c r="H10" s="16">
        <f t="shared" si="2"/>
        <v>0</v>
      </c>
      <c r="I10" s="9">
        <f t="shared" si="0"/>
        <v>10.8</v>
      </c>
      <c r="J10" s="9">
        <f t="shared" si="3"/>
        <v>18.600000000000001</v>
      </c>
      <c r="K10" s="9">
        <f t="shared" si="4"/>
        <v>11</v>
      </c>
      <c r="L10" s="9">
        <f t="shared" si="5"/>
        <v>19</v>
      </c>
      <c r="M10" s="9" t="str">
        <f t="shared" si="6"/>
        <v/>
      </c>
      <c r="N10" s="9" t="str">
        <f t="shared" si="7"/>
        <v/>
      </c>
      <c r="O10" s="9" t="str">
        <f t="shared" si="8"/>
        <v/>
      </c>
      <c r="P10" s="9" t="str">
        <f t="shared" si="9"/>
        <v/>
      </c>
      <c r="Q10" s="9" t="str">
        <f t="shared" si="10"/>
        <v/>
      </c>
      <c r="R10" s="9" t="str">
        <f t="shared" si="11"/>
        <v/>
      </c>
      <c r="S10" s="9" t="str">
        <f t="shared" si="12"/>
        <v/>
      </c>
      <c r="T10" s="9" t="str">
        <f t="shared" si="13"/>
        <v>FF</v>
      </c>
      <c r="U10" s="9" t="str">
        <f t="array" ref="U10">IF(AND(F10&lt;&gt;"",F10&lt;&gt;"GR"),IF(COUNTIF($J$2:$J$1000,"&gt;=50")&gt;=10,IF(F10&lt;&gt;"GR",IF(AND(F10&gt;=55,J10&gt;=50),_xlfn.IFS(AND(J10&gt;=$AH$11,J10&gt;$AG$10,J10&gt;$AF$10,J10&gt;$AE$10,J10&gt;$AD$10,J10&gt;$AC$10,J10&gt;$AB$10),"AA",AND(J10&gt;=$AG$11,J10&gt;$AF$10,J10&gt;$AE$10,J10&gt;$AD$10,J10&gt;$AC$10,J10&gt;$AB$10),"BA",AND(J10&gt;=$AF$11,J10&gt;$AE$10,J10&gt;$AD$10,J10&gt;$AC$10,J10&gt;$AB$10),"BB",AND(J10&gt;=$AE$11,J10&gt;$AD$10,J10&gt;$AC$10,J10&gt;$AB$10),"CB",AND(J10&gt;=$AD$11,J10&gt;$AC$10,J10&gt;$AB$10),"CC",AND(J10&gt;=$AC$11,J10&gt;$AB$10),"DC",J10&gt;=50,"DD"),IF(J10&gt;=$AA$9,"FD","FF")),T10),IF(L10&gt;=$Z$32,$Z$30,IF(L10&gt;=$AA$32,$AA$30,IF(L10&gt;=$AB$32,$AB$30,IF(L10&gt;=$AC$32,$AC$30,IF(L10&gt;=$AD$32,$AD$30,IF(L10&gt;=$AE$32,$AE$30,IF(L10&gt;=$AF$32,$AF$30,IF(L10&gt;=$AG$32,$AG$30,$AH$30))))))))),T10)</f>
        <v>FF</v>
      </c>
      <c r="V10" s="9" t="e">
        <f t="array" aca="1" ref="V10" ca="1">IF(A10&lt;&gt;"",IF(_xlfn.BITOR(F10&lt;&gt;"GR",F10&lt;&gt;""),IF(AND(L10&gt;=50,F10&gt;=55),_xlfn.RANK.EQ(L10,$L$2:$L$1000,0),_xlfn.IFS(U10="FD",999,U10="FF",1000)),IF(AND(L10&gt;=50,H10&gt;=55),_xlfn.RANK.EQ(L10,$L$2:$L$326,0),_xlfn.IFS(U10="FD",999,U10="FF",1000))),"")</f>
        <v>#NAME?</v>
      </c>
      <c r="W10" s="33" t="s">
        <v>61</v>
      </c>
      <c r="X10" s="33"/>
      <c r="Y10" s="33"/>
      <c r="Z10" s="4">
        <f t="array" ref="Z10">MAX(IF($T$2:$T$1000="FF",$I$2:$I$1000))</f>
        <v>36.6</v>
      </c>
      <c r="AA10" s="4">
        <f t="array" ref="AA10">MAX(IF($T$2:$T$1000="FD",$I$2:$I$1000))</f>
        <v>42.2</v>
      </c>
      <c r="AB10" s="4">
        <f t="array" ref="AB10">MAX(IF($T$2:$T$1000="DD",$I$2:$I$1000))</f>
        <v>53</v>
      </c>
      <c r="AC10" s="4">
        <f t="array" ref="AC10">MAX(IF($T$2:$T$1000="DC",$I$2:$I$1000))</f>
        <v>0</v>
      </c>
      <c r="AD10" s="4">
        <f t="array" ref="AD10">MAX(IF($T$2:$T$1000="CC",$I$2:$I$1000))</f>
        <v>0</v>
      </c>
      <c r="AE10" s="4">
        <f t="array" ref="AE10">MAX(IF($T$2:$T$1000="CB",$I$2:$I$1000))</f>
        <v>0</v>
      </c>
      <c r="AF10" s="4">
        <f t="array" ref="AF10">MAX(IF($T$2:$T$1000="BB",$I$2:$I$1000))</f>
        <v>0</v>
      </c>
      <c r="AG10" s="4">
        <f t="array" ref="AG10">MAX(IF($T$2:$T$1000="BA",$I$2:$I$1000))</f>
        <v>0</v>
      </c>
      <c r="AH10" s="4">
        <f t="array" ref="AH10">MAX(IF($T$2:$T$1000="AA",$I$2:$I$1000))</f>
        <v>0</v>
      </c>
    </row>
    <row r="11" spans="1:42" x14ac:dyDescent="0.25">
      <c r="A11" s="31">
        <v>210301076</v>
      </c>
      <c r="B11" s="31" t="s">
        <v>99</v>
      </c>
      <c r="C11" s="31" t="s">
        <v>100</v>
      </c>
      <c r="D11" s="31">
        <v>15</v>
      </c>
      <c r="E11" s="3">
        <v>42</v>
      </c>
      <c r="F11" s="3">
        <v>30</v>
      </c>
      <c r="G11" s="16">
        <f t="shared" si="1"/>
        <v>15</v>
      </c>
      <c r="H11" s="16">
        <f t="shared" si="2"/>
        <v>42</v>
      </c>
      <c r="I11" s="9">
        <f t="shared" si="0"/>
        <v>31.2</v>
      </c>
      <c r="J11" s="9">
        <f t="shared" si="3"/>
        <v>24</v>
      </c>
      <c r="K11" s="9">
        <f t="shared" si="4"/>
        <v>31</v>
      </c>
      <c r="L11" s="9">
        <f t="shared" si="5"/>
        <v>24</v>
      </c>
      <c r="M11" s="9" t="str">
        <f t="shared" si="6"/>
        <v/>
      </c>
      <c r="N11" s="9" t="str">
        <f t="shared" si="7"/>
        <v/>
      </c>
      <c r="O11" s="9" t="str">
        <f t="shared" si="8"/>
        <v/>
      </c>
      <c r="P11" s="9" t="str">
        <f t="shared" si="9"/>
        <v/>
      </c>
      <c r="Q11" s="9" t="str">
        <f t="shared" si="10"/>
        <v/>
      </c>
      <c r="R11" s="9" t="str">
        <f t="shared" si="11"/>
        <v/>
      </c>
      <c r="S11" s="9" t="str">
        <f t="shared" si="12"/>
        <v/>
      </c>
      <c r="T11" s="9" t="str">
        <f t="shared" si="13"/>
        <v>FF</v>
      </c>
      <c r="U11" s="9" t="str">
        <f t="array" ref="U11">IF(AND(F11&lt;&gt;"",F11&lt;&gt;"GR"),IF(COUNTIF($J$2:$J$1000,"&gt;=50")&gt;=10,IF(F11&lt;&gt;"GR",IF(AND(F11&gt;=55,J11&gt;=50),_xlfn.IFS(AND(J11&gt;=$AH$11,J11&gt;$AG$10,J11&gt;$AF$10,J11&gt;$AE$10,J11&gt;$AD$10,J11&gt;$AC$10,J11&gt;$AB$10),"AA",AND(J11&gt;=$AG$11,J11&gt;$AF$10,J11&gt;$AE$10,J11&gt;$AD$10,J11&gt;$AC$10,J11&gt;$AB$10),"BA",AND(J11&gt;=$AF$11,J11&gt;$AE$10,J11&gt;$AD$10,J11&gt;$AC$10,J11&gt;$AB$10),"BB",AND(J11&gt;=$AE$11,J11&gt;$AD$10,J11&gt;$AC$10,J11&gt;$AB$10),"CB",AND(J11&gt;=$AD$11,J11&gt;$AC$10,J11&gt;$AB$10),"CC",AND(J11&gt;=$AC$11,J11&gt;$AB$10),"DC",J11&gt;=50,"DD"),IF(J11&gt;=$AA$9,"FD","FF")),T11),IF(L11&gt;=$Z$32,$Z$30,IF(L11&gt;=$AA$32,$AA$30,IF(L11&gt;=$AB$32,$AB$30,IF(L11&gt;=$AC$32,$AC$30,IF(L11&gt;=$AD$32,$AD$30,IF(L11&gt;=$AE$32,$AE$30,IF(L11&gt;=$AF$32,$AF$30,IF(L11&gt;=$AG$32,$AG$30,$AH$30))))))))),T11)</f>
        <v>FF</v>
      </c>
      <c r="V11" s="9" t="e">
        <f t="array" aca="1" ref="V11" ca="1">IF(A11&lt;&gt;"",IF(_xlfn.BITOR(F11&lt;&gt;"GR",F11&lt;&gt;""),IF(AND(L11&gt;=50,F11&gt;=55),_xlfn.RANK.EQ(L11,$L$2:$L$1000,0),_xlfn.IFS(U11="FD",999,U11="FF",1000)),IF(AND(L11&gt;=50,H11&gt;=55),_xlfn.RANK.EQ(L11,$L$2:$L$326,0),_xlfn.IFS(U11="FD",999,U11="FF",1000))),"")</f>
        <v>#NAME?</v>
      </c>
      <c r="W11" s="33" t="s">
        <v>58</v>
      </c>
      <c r="X11" s="33"/>
      <c r="Y11" s="33"/>
      <c r="Z11" s="20">
        <f t="array" ref="Z11">MIN(IF($T$2:$T$331="FF",$I$2:$I$331))</f>
        <v>0</v>
      </c>
      <c r="AA11" s="20">
        <f t="array" ref="AA11">MIN(IF($T$2:$T$1000="FD",$I$2:$I$1000))</f>
        <v>42.2</v>
      </c>
      <c r="AB11" s="20">
        <f t="array" ref="AB11">MIN(IF($T$2:$T$1000="DD",$I$2:$I$1000))</f>
        <v>50.4</v>
      </c>
      <c r="AC11" s="20">
        <f t="array" ref="AC11">MIN(IF($T$2:$T$1000="DC",$I$2:$I$1000))</f>
        <v>0</v>
      </c>
      <c r="AD11" s="20">
        <f t="array" ref="AD11">MIN(IF($T$2:$T$1000="CC",$I$2:$I$1000))</f>
        <v>0</v>
      </c>
      <c r="AE11" s="20">
        <f t="array" ref="AE11">MIN(IF($T$2:$T$1000="CB",$I$2:$I$1000))</f>
        <v>0</v>
      </c>
      <c r="AF11" s="20">
        <f t="array" ref="AF11">MIN(IF($T$2:$T$1000="BB",$I$2:$I$1000))</f>
        <v>0</v>
      </c>
      <c r="AG11" s="20">
        <f t="array" ref="AG11">MIN(IF($T$2:$T$1000="BA",$I$2:$I$1000))</f>
        <v>0</v>
      </c>
      <c r="AH11" s="20">
        <f t="array" ref="AH11">MIN(IF($T$2:$T$1000="AA",$I$2:$I$1000))</f>
        <v>0</v>
      </c>
    </row>
    <row r="12" spans="1:42" x14ac:dyDescent="0.25">
      <c r="A12" s="31">
        <v>210301184</v>
      </c>
      <c r="B12" s="31" t="s">
        <v>101</v>
      </c>
      <c r="C12" s="31" t="s">
        <v>74</v>
      </c>
      <c r="D12" s="31">
        <v>24</v>
      </c>
      <c r="E12" s="3">
        <v>68</v>
      </c>
      <c r="F12" s="3"/>
      <c r="G12" s="16">
        <f t="shared" si="1"/>
        <v>24</v>
      </c>
      <c r="H12" s="16">
        <f t="shared" si="2"/>
        <v>68</v>
      </c>
      <c r="I12" s="9">
        <f t="shared" si="0"/>
        <v>50.4</v>
      </c>
      <c r="J12" s="9">
        <f t="shared" si="3"/>
        <v>50.4</v>
      </c>
      <c r="K12" s="9">
        <f t="shared" si="4"/>
        <v>50</v>
      </c>
      <c r="L12" s="9">
        <f t="shared" si="5"/>
        <v>50</v>
      </c>
      <c r="M12" s="9">
        <f t="shared" si="6"/>
        <v>50.4</v>
      </c>
      <c r="N12" s="9">
        <f t="shared" si="7"/>
        <v>50.4</v>
      </c>
      <c r="O12" s="9">
        <f t="shared" si="8"/>
        <v>50.4</v>
      </c>
      <c r="P12" s="9">
        <f t="shared" si="9"/>
        <v>50.4</v>
      </c>
      <c r="Q12" s="9">
        <f t="shared" si="10"/>
        <v>50.4</v>
      </c>
      <c r="R12" s="9" t="str">
        <f t="shared" si="11"/>
        <v/>
      </c>
      <c r="S12" s="9" t="str">
        <f t="shared" si="12"/>
        <v/>
      </c>
      <c r="T12" s="9" t="str">
        <f t="shared" si="13"/>
        <v>DD</v>
      </c>
      <c r="U12" s="9" t="str">
        <f t="array" ref="U12">IF(AND(F12&lt;&gt;"",F12&lt;&gt;"GR"),IF(COUNTIF($J$2:$J$1000,"&gt;=50")&gt;=10,IF(F12&lt;&gt;"GR",IF(AND(F12&gt;=55,J12&gt;=50),_xlfn.IFS(AND(J12&gt;=$AH$11,J12&gt;$AG$10,J12&gt;$AF$10,J12&gt;$AE$10,J12&gt;$AD$10,J12&gt;$AC$10,J12&gt;$AB$10),"AA",AND(J12&gt;=$AG$11,J12&gt;$AF$10,J12&gt;$AE$10,J12&gt;$AD$10,J12&gt;$AC$10,J12&gt;$AB$10),"BA",AND(J12&gt;=$AF$11,J12&gt;$AE$10,J12&gt;$AD$10,J12&gt;$AC$10,J12&gt;$AB$10),"BB",AND(J12&gt;=$AE$11,J12&gt;$AD$10,J12&gt;$AC$10,J12&gt;$AB$10),"CB",AND(J12&gt;=$AD$11,J12&gt;$AC$10,J12&gt;$AB$10),"CC",AND(J12&gt;=$AC$11,J12&gt;$AB$10),"DC",J12&gt;=50,"DD"),IF(J12&gt;=$AA$9,"FD","FF")),T12),IF(L12&gt;=$Z$32,$Z$30,IF(L12&gt;=$AA$32,$AA$30,IF(L12&gt;=$AB$32,$AB$30,IF(L12&gt;=$AC$32,$AC$30,IF(L12&gt;=$AD$32,$AD$30,IF(L12&gt;=$AE$32,$AE$30,IF(L12&gt;=$AF$32,$AF$30,IF(L12&gt;=$AG$32,$AG$30,$AH$30))))))))),T12)</f>
        <v>DD</v>
      </c>
      <c r="V12" s="9" t="e">
        <f t="array" aca="1" ref="V12" ca="1">IF(A12&lt;&gt;"",IF(_xlfn.BITOR(F12&lt;&gt;"GR",F12&lt;&gt;""),IF(AND(L12&gt;=50,F12&gt;=55),_xlfn.RANK.EQ(L12,$L$2:$L$1000,0),_xlfn.IFS(U12="FD",999,U12="FF",1000)),IF(AND(L12&gt;=50,H12&gt;=55),_xlfn.RANK.EQ(L12,$L$2:$L$326,0),_xlfn.IFS(U12="FD",999,U12="FF",1000))),"")</f>
        <v>#NAME?</v>
      </c>
    </row>
    <row r="13" spans="1:42" x14ac:dyDescent="0.25">
      <c r="A13" s="31">
        <v>210301200</v>
      </c>
      <c r="B13" s="31" t="s">
        <v>75</v>
      </c>
      <c r="C13" s="31" t="s">
        <v>76</v>
      </c>
      <c r="D13" s="31">
        <v>23</v>
      </c>
      <c r="E13" s="3">
        <v>55</v>
      </c>
      <c r="F13" s="3">
        <v>70</v>
      </c>
      <c r="G13" s="16">
        <f t="shared" si="1"/>
        <v>23</v>
      </c>
      <c r="H13" s="16">
        <f t="shared" si="2"/>
        <v>55</v>
      </c>
      <c r="I13" s="9">
        <f t="shared" si="0"/>
        <v>42.2</v>
      </c>
      <c r="J13" s="9">
        <f t="shared" si="3"/>
        <v>51.2</v>
      </c>
      <c r="K13" s="9">
        <f t="shared" si="4"/>
        <v>42</v>
      </c>
      <c r="L13" s="9">
        <f t="shared" si="5"/>
        <v>51</v>
      </c>
      <c r="M13" s="9" t="str">
        <f t="shared" si="6"/>
        <v/>
      </c>
      <c r="N13" s="9" t="str">
        <f t="shared" si="7"/>
        <v/>
      </c>
      <c r="O13" s="9" t="str">
        <f t="shared" si="8"/>
        <v/>
      </c>
      <c r="P13" s="9" t="str">
        <f t="shared" si="9"/>
        <v/>
      </c>
      <c r="Q13" s="9" t="str">
        <f t="shared" si="10"/>
        <v/>
      </c>
      <c r="R13" s="9" t="str">
        <f t="shared" si="11"/>
        <v/>
      </c>
      <c r="S13" s="9" t="str">
        <f t="shared" si="12"/>
        <v/>
      </c>
      <c r="T13" s="9" t="str">
        <f t="shared" si="13"/>
        <v>FD</v>
      </c>
      <c r="U13" s="9" t="str">
        <f t="array" ref="U13">IF(AND(F13&lt;&gt;"",F13&lt;&gt;"GR"),IF(COUNTIF($J$2:$J$1000,"&gt;=50")&gt;=10,IF(F13&lt;&gt;"GR",IF(AND(F13&gt;=55,J13&gt;=50),_xlfn.IFS(AND(J13&gt;=$AH$11,J13&gt;$AG$10,J13&gt;$AF$10,J13&gt;$AE$10,J13&gt;$AD$10,J13&gt;$AC$10,J13&gt;$AB$10),"AA",AND(J13&gt;=$AG$11,J13&gt;$AF$10,J13&gt;$AE$10,J13&gt;$AD$10,J13&gt;$AC$10,J13&gt;$AB$10),"BA",AND(J13&gt;=$AF$11,J13&gt;$AE$10,J13&gt;$AD$10,J13&gt;$AC$10,J13&gt;$AB$10),"BB",AND(J13&gt;=$AE$11,J13&gt;$AD$10,J13&gt;$AC$10,J13&gt;$AB$10),"CB",AND(J13&gt;=$AD$11,J13&gt;$AC$10,J13&gt;$AB$10),"CC",AND(J13&gt;=$AC$11,J13&gt;$AB$10),"DC",J13&gt;=50,"DD"),IF(J13&gt;=$AA$9,"FD","FF")),T13),IF(L13&gt;=$Z$32,$Z$30,IF(L13&gt;=$AA$32,$AA$30,IF(L13&gt;=$AB$32,$AB$30,IF(L13&gt;=$AC$32,$AC$30,IF(L13&gt;=$AD$32,$AD$30,IF(L13&gt;=$AE$32,$AE$30,IF(L13&gt;=$AF$32,$AF$30,IF(L13&gt;=$AG$32,$AG$30,$AH$30))))))))),T13)</f>
        <v>DD</v>
      </c>
      <c r="V13" s="9">
        <f t="array" ref="V13">IF(A13&lt;&gt;"",IF(_xlfn.BITOR(F13&lt;&gt;"GR",F13&lt;&gt;""),IF(AND(L13&gt;=50,F13&gt;=55),_xlfn.RANK.EQ(L13,$L$2:$L$1000,0),_xlfn.IFS(U13="FD",999,U13="FF",1000)),IF(AND(L13&gt;=50,H13&gt;=55),_xlfn.RANK.EQ(L13,$L$2:$L$326,0),_xlfn.IFS(U13="FD",999,U13="FF",1000))),"")</f>
        <v>3</v>
      </c>
      <c r="AJ13" s="1"/>
      <c r="AK13" s="1"/>
      <c r="AL13" s="1"/>
      <c r="AM13" s="1"/>
      <c r="AN13" s="1"/>
      <c r="AO13" s="1"/>
      <c r="AP13" s="1"/>
    </row>
    <row r="14" spans="1:42" x14ac:dyDescent="0.25">
      <c r="A14" s="31">
        <v>210301239</v>
      </c>
      <c r="B14" s="31" t="s">
        <v>102</v>
      </c>
      <c r="C14" s="31" t="s">
        <v>103</v>
      </c>
      <c r="D14" s="31">
        <v>40</v>
      </c>
      <c r="E14" s="3" t="s">
        <v>34</v>
      </c>
      <c r="F14" s="3">
        <v>34</v>
      </c>
      <c r="G14" s="16">
        <f t="shared" si="1"/>
        <v>40</v>
      </c>
      <c r="H14" s="16">
        <f t="shared" si="2"/>
        <v>0</v>
      </c>
      <c r="I14" s="9">
        <f t="shared" si="0"/>
        <v>16</v>
      </c>
      <c r="J14" s="9">
        <f t="shared" si="3"/>
        <v>36.4</v>
      </c>
      <c r="K14" s="9">
        <f t="shared" si="4"/>
        <v>16</v>
      </c>
      <c r="L14" s="9">
        <f t="shared" si="5"/>
        <v>36</v>
      </c>
      <c r="M14" s="9" t="str">
        <f t="shared" si="6"/>
        <v/>
      </c>
      <c r="N14" s="9" t="str">
        <f t="shared" si="7"/>
        <v/>
      </c>
      <c r="O14" s="9" t="str">
        <f t="shared" si="8"/>
        <v/>
      </c>
      <c r="P14" s="9" t="str">
        <f t="shared" si="9"/>
        <v/>
      </c>
      <c r="Q14" s="9" t="str">
        <f t="shared" si="10"/>
        <v/>
      </c>
      <c r="R14" s="9" t="str">
        <f t="shared" si="11"/>
        <v/>
      </c>
      <c r="S14" s="9" t="str">
        <f t="shared" si="12"/>
        <v/>
      </c>
      <c r="T14" s="9" t="str">
        <f t="shared" si="13"/>
        <v>FF</v>
      </c>
      <c r="U14" s="9" t="str">
        <f t="array" ref="U14">IF(AND(F14&lt;&gt;"",F14&lt;&gt;"GR"),IF(COUNTIF($J$2:$J$1000,"&gt;=50")&gt;=10,IF(F14&lt;&gt;"GR",IF(AND(F14&gt;=55,J14&gt;=50),_xlfn.IFS(AND(J14&gt;=$AH$11,J14&gt;$AG$10,J14&gt;$AF$10,J14&gt;$AE$10,J14&gt;$AD$10,J14&gt;$AC$10,J14&gt;$AB$10),"AA",AND(J14&gt;=$AG$11,J14&gt;$AF$10,J14&gt;$AE$10,J14&gt;$AD$10,J14&gt;$AC$10,J14&gt;$AB$10),"BA",AND(J14&gt;=$AF$11,J14&gt;$AE$10,J14&gt;$AD$10,J14&gt;$AC$10,J14&gt;$AB$10),"BB",AND(J14&gt;=$AE$11,J14&gt;$AD$10,J14&gt;$AC$10,J14&gt;$AB$10),"CB",AND(J14&gt;=$AD$11,J14&gt;$AC$10,J14&gt;$AB$10),"CC",AND(J14&gt;=$AC$11,J14&gt;$AB$10),"DC",J14&gt;=50,"DD"),IF(J14&gt;=$AA$9,"FD","FF")),T14),IF(L14&gt;=$Z$32,$Z$30,IF(L14&gt;=$AA$32,$AA$30,IF(L14&gt;=$AB$32,$AB$30,IF(L14&gt;=$AC$32,$AC$30,IF(L14&gt;=$AD$32,$AD$30,IF(L14&gt;=$AE$32,$AE$30,IF(L14&gt;=$AF$32,$AF$30,IF(L14&gt;=$AG$32,$AG$30,$AH$30))))))))),T14)</f>
        <v>FF</v>
      </c>
      <c r="V14" s="9" t="e">
        <f t="array" aca="1" ref="V14" ca="1">IF(A14&lt;&gt;"",IF(_xlfn.BITOR(F14&lt;&gt;"GR",F14&lt;&gt;""),IF(AND(L14&gt;=50,F14&gt;=55),_xlfn.RANK.EQ(L14,$L$2:$L$1000,0),_xlfn.IFS(U14="FD",999,U14="FF",1000)),IF(AND(L14&gt;=50,H14&gt;=55),_xlfn.RANK.EQ(L14,$L$2:$L$326,0),_xlfn.IFS(U14="FD",999,U14="FF",1000))),"")</f>
        <v>#NAME?</v>
      </c>
    </row>
    <row r="15" spans="1:42" x14ac:dyDescent="0.25">
      <c r="A15" s="31">
        <v>210301247</v>
      </c>
      <c r="B15" s="31" t="s">
        <v>77</v>
      </c>
      <c r="C15" s="31" t="s">
        <v>78</v>
      </c>
      <c r="D15" s="31">
        <v>21</v>
      </c>
      <c r="E15" s="3">
        <v>35</v>
      </c>
      <c r="F15" s="3" t="s">
        <v>34</v>
      </c>
      <c r="G15" s="16">
        <f t="shared" si="1"/>
        <v>21</v>
      </c>
      <c r="H15" s="16">
        <f t="shared" si="2"/>
        <v>35</v>
      </c>
      <c r="I15" s="9">
        <f t="shared" si="0"/>
        <v>29.4</v>
      </c>
      <c r="J15" s="9">
        <f t="shared" si="3"/>
        <v>29.4</v>
      </c>
      <c r="K15" s="9">
        <f t="shared" si="4"/>
        <v>29</v>
      </c>
      <c r="L15" s="9">
        <f t="shared" si="5"/>
        <v>29</v>
      </c>
      <c r="M15" s="9" t="str">
        <f t="shared" si="6"/>
        <v/>
      </c>
      <c r="N15" s="9" t="str">
        <f t="shared" si="7"/>
        <v/>
      </c>
      <c r="O15" s="9" t="str">
        <f t="shared" si="8"/>
        <v/>
      </c>
      <c r="P15" s="9" t="str">
        <f t="shared" si="9"/>
        <v/>
      </c>
      <c r="Q15" s="9" t="str">
        <f t="shared" si="10"/>
        <v/>
      </c>
      <c r="R15" s="9" t="str">
        <f t="shared" si="11"/>
        <v/>
      </c>
      <c r="S15" s="9" t="str">
        <f t="shared" si="12"/>
        <v/>
      </c>
      <c r="T15" s="9" t="str">
        <f t="shared" si="13"/>
        <v>FF</v>
      </c>
      <c r="U15" s="9" t="str">
        <f t="array" ref="U15">IF(AND(F15&lt;&gt;"",F15&lt;&gt;"GR"),IF(COUNTIF($J$2:$J$1000,"&gt;=50")&gt;=10,IF(F15&lt;&gt;"GR",IF(AND(F15&gt;=55,J15&gt;=50),_xlfn.IFS(AND(J15&gt;=$AH$11,J15&gt;$AG$10,J15&gt;$AF$10,J15&gt;$AE$10,J15&gt;$AD$10,J15&gt;$AC$10,J15&gt;$AB$10),"AA",AND(J15&gt;=$AG$11,J15&gt;$AF$10,J15&gt;$AE$10,J15&gt;$AD$10,J15&gt;$AC$10,J15&gt;$AB$10),"BA",AND(J15&gt;=$AF$11,J15&gt;$AE$10,J15&gt;$AD$10,J15&gt;$AC$10,J15&gt;$AB$10),"BB",AND(J15&gt;=$AE$11,J15&gt;$AD$10,J15&gt;$AC$10,J15&gt;$AB$10),"CB",AND(J15&gt;=$AD$11,J15&gt;$AC$10,J15&gt;$AB$10),"CC",AND(J15&gt;=$AC$11,J15&gt;$AB$10),"DC",J15&gt;=50,"DD"),IF(J15&gt;=$AA$9,"FD","FF")),T15),IF(L15&gt;=$Z$32,$Z$30,IF(L15&gt;=$AA$32,$AA$30,IF(L15&gt;=$AB$32,$AB$30,IF(L15&gt;=$AC$32,$AC$30,IF(L15&gt;=$AD$32,$AD$30,IF(L15&gt;=$AE$32,$AE$30,IF(L15&gt;=$AF$32,$AF$30,IF(L15&gt;=$AG$32,$AG$30,$AH$30))))))))),T15)</f>
        <v>FF</v>
      </c>
      <c r="V15" s="9" t="e">
        <f t="array" aca="1" ref="V15" ca="1">IF(A15&lt;&gt;"",IF(_xlfn.BITOR(F15&lt;&gt;"GR",F15&lt;&gt;""),IF(AND(L15&gt;=50,F15&gt;=55),_xlfn.RANK.EQ(L15,$L$2:$L$1000,0),_xlfn.IFS(U15="FD",999,U15="FF",1000)),IF(AND(L15&gt;=50,H15&gt;=55),_xlfn.RANK.EQ(L15,$L$2:$L$326,0),_xlfn.IFS(U15="FD",999,U15="FF",1000))),"")</f>
        <v>#NAME?</v>
      </c>
    </row>
    <row r="16" spans="1:42" x14ac:dyDescent="0.25">
      <c r="A16" s="31">
        <v>210301257</v>
      </c>
      <c r="B16" s="31" t="s">
        <v>79</v>
      </c>
      <c r="C16" s="31" t="s">
        <v>80</v>
      </c>
      <c r="D16" s="31">
        <v>36</v>
      </c>
      <c r="E16" s="3">
        <v>37</v>
      </c>
      <c r="F16" s="3">
        <v>37</v>
      </c>
      <c r="G16" s="16">
        <f t="shared" si="1"/>
        <v>36</v>
      </c>
      <c r="H16" s="16">
        <f t="shared" si="2"/>
        <v>37</v>
      </c>
      <c r="I16" s="9">
        <f t="shared" si="0"/>
        <v>36.6</v>
      </c>
      <c r="J16" s="9">
        <f t="shared" si="3"/>
        <v>36.6</v>
      </c>
      <c r="K16" s="9">
        <f t="shared" si="4"/>
        <v>37</v>
      </c>
      <c r="L16" s="9">
        <f t="shared" si="5"/>
        <v>37</v>
      </c>
      <c r="M16" s="9" t="str">
        <f t="shared" si="6"/>
        <v/>
      </c>
      <c r="N16" s="9" t="str">
        <f t="shared" si="7"/>
        <v/>
      </c>
      <c r="O16" s="9" t="str">
        <f t="shared" si="8"/>
        <v/>
      </c>
      <c r="P16" s="9" t="str">
        <f t="shared" si="9"/>
        <v/>
      </c>
      <c r="Q16" s="9" t="str">
        <f t="shared" si="10"/>
        <v/>
      </c>
      <c r="R16" s="9" t="str">
        <f t="shared" si="11"/>
        <v/>
      </c>
      <c r="S16" s="9" t="str">
        <f t="shared" si="12"/>
        <v/>
      </c>
      <c r="T16" s="9" t="str">
        <f t="shared" si="13"/>
        <v>FF</v>
      </c>
      <c r="U16" s="9" t="str">
        <f t="array" ref="U16">IF(AND(F16&lt;&gt;"",F16&lt;&gt;"GR"),IF(COUNTIF($J$2:$J$1000,"&gt;=50")&gt;=10,IF(F16&lt;&gt;"GR",IF(AND(F16&gt;=55,J16&gt;=50),_xlfn.IFS(AND(J16&gt;=$AH$11,J16&gt;$AG$10,J16&gt;$AF$10,J16&gt;$AE$10,J16&gt;$AD$10,J16&gt;$AC$10,J16&gt;$AB$10),"AA",AND(J16&gt;=$AG$11,J16&gt;$AF$10,J16&gt;$AE$10,J16&gt;$AD$10,J16&gt;$AC$10,J16&gt;$AB$10),"BA",AND(J16&gt;=$AF$11,J16&gt;$AE$10,J16&gt;$AD$10,J16&gt;$AC$10,J16&gt;$AB$10),"BB",AND(J16&gt;=$AE$11,J16&gt;$AD$10,J16&gt;$AC$10,J16&gt;$AB$10),"CB",AND(J16&gt;=$AD$11,J16&gt;$AC$10,J16&gt;$AB$10),"CC",AND(J16&gt;=$AC$11,J16&gt;$AB$10),"DC",J16&gt;=50,"DD"),IF(J16&gt;=$AA$9,"FD","FF")),T16),IF(L16&gt;=$Z$32,$Z$30,IF(L16&gt;=$AA$32,$AA$30,IF(L16&gt;=$AB$32,$AB$30,IF(L16&gt;=$AC$32,$AC$30,IF(L16&gt;=$AD$32,$AD$30,IF(L16&gt;=$AE$32,$AE$30,IF(L16&gt;=$AF$32,$AF$30,IF(L16&gt;=$AG$32,$AG$30,$AH$30))))))))),T16)</f>
        <v>FF</v>
      </c>
      <c r="V16" s="9" t="e">
        <f t="array" aca="1" ref="V16" ca="1">IF(A16&lt;&gt;"",IF(_xlfn.BITOR(F16&lt;&gt;"GR",F16&lt;&gt;""),IF(AND(L16&gt;=50,F16&gt;=55),_xlfn.RANK.EQ(L16,$L$2:$L$1000,0),_xlfn.IFS(U16="FD",999,U16="FF",1000)),IF(AND(L16&gt;=50,H16&gt;=55),_xlfn.RANK.EQ(L16,$L$2:$L$326,0),_xlfn.IFS(U16="FD",999,U16="FF",1000))),"")</f>
        <v>#NAME?</v>
      </c>
    </row>
    <row r="17" spans="1:34" x14ac:dyDescent="0.25">
      <c r="A17" s="31">
        <v>210301269</v>
      </c>
      <c r="B17" s="31" t="s">
        <v>81</v>
      </c>
      <c r="C17" s="31" t="s">
        <v>82</v>
      </c>
      <c r="D17" s="31">
        <v>26</v>
      </c>
      <c r="E17" s="3">
        <v>34</v>
      </c>
      <c r="F17" s="3">
        <v>26</v>
      </c>
      <c r="G17" s="16">
        <f t="shared" si="1"/>
        <v>26</v>
      </c>
      <c r="H17" s="16">
        <f t="shared" si="2"/>
        <v>34</v>
      </c>
      <c r="I17" s="9">
        <f t="shared" si="0"/>
        <v>30.799999999999997</v>
      </c>
      <c r="J17" s="9">
        <f t="shared" si="3"/>
        <v>26</v>
      </c>
      <c r="K17" s="9">
        <f t="shared" si="4"/>
        <v>31</v>
      </c>
      <c r="L17" s="9">
        <f t="shared" si="5"/>
        <v>26</v>
      </c>
      <c r="M17" s="9" t="str">
        <f t="shared" si="6"/>
        <v/>
      </c>
      <c r="N17" s="9" t="str">
        <f t="shared" si="7"/>
        <v/>
      </c>
      <c r="O17" s="9" t="str">
        <f t="shared" si="8"/>
        <v/>
      </c>
      <c r="P17" s="9" t="str">
        <f t="shared" si="9"/>
        <v/>
      </c>
      <c r="Q17" s="9" t="str">
        <f t="shared" si="10"/>
        <v/>
      </c>
      <c r="R17" s="9" t="str">
        <f t="shared" si="11"/>
        <v/>
      </c>
      <c r="S17" s="9" t="str">
        <f t="shared" si="12"/>
        <v/>
      </c>
      <c r="T17" s="9" t="str">
        <f t="shared" si="13"/>
        <v>FF</v>
      </c>
      <c r="U17" s="9" t="str">
        <f t="array" ref="U17">IF(AND(F17&lt;&gt;"",F17&lt;&gt;"GR"),IF(COUNTIF($J$2:$J$1000,"&gt;=50")&gt;=10,IF(F17&lt;&gt;"GR",IF(AND(F17&gt;=55,J17&gt;=50),_xlfn.IFS(AND(J17&gt;=$AH$11,J17&gt;$AG$10,J17&gt;$AF$10,J17&gt;$AE$10,J17&gt;$AD$10,J17&gt;$AC$10,J17&gt;$AB$10),"AA",AND(J17&gt;=$AG$11,J17&gt;$AF$10,J17&gt;$AE$10,J17&gt;$AD$10,J17&gt;$AC$10,J17&gt;$AB$10),"BA",AND(J17&gt;=$AF$11,J17&gt;$AE$10,J17&gt;$AD$10,J17&gt;$AC$10,J17&gt;$AB$10),"BB",AND(J17&gt;=$AE$11,J17&gt;$AD$10,J17&gt;$AC$10,J17&gt;$AB$10),"CB",AND(J17&gt;=$AD$11,J17&gt;$AC$10,J17&gt;$AB$10),"CC",AND(J17&gt;=$AC$11,J17&gt;$AB$10),"DC",J17&gt;=50,"DD"),IF(J17&gt;=$AA$9,"FD","FF")),T17),IF(L17&gt;=$Z$32,$Z$30,IF(L17&gt;=$AA$32,$AA$30,IF(L17&gt;=$AB$32,$AB$30,IF(L17&gt;=$AC$32,$AC$30,IF(L17&gt;=$AD$32,$AD$30,IF(L17&gt;=$AE$32,$AE$30,IF(L17&gt;=$AF$32,$AF$30,IF(L17&gt;=$AG$32,$AG$30,$AH$30))))))))),T17)</f>
        <v>FF</v>
      </c>
      <c r="V17" s="9" t="e">
        <f t="array" aca="1" ref="V17" ca="1">IF(A17&lt;&gt;"",IF(_xlfn.BITOR(F17&lt;&gt;"GR",F17&lt;&gt;""),IF(AND(L17&gt;=50,F17&gt;=55),_xlfn.RANK.EQ(L17,$L$2:$L$1000,0),_xlfn.IFS(U17="FD",999,U17="FF",1000)),IF(AND(L17&gt;=50,H17&gt;=55),_xlfn.RANK.EQ(L17,$L$2:$L$326,0),_xlfn.IFS(U17="FD",999,U17="FF",1000))),"")</f>
        <v>#NAME?</v>
      </c>
    </row>
    <row r="18" spans="1:34" x14ac:dyDescent="0.25">
      <c r="A18" s="31">
        <v>210301272</v>
      </c>
      <c r="B18" s="31" t="s">
        <v>104</v>
      </c>
      <c r="C18" s="31" t="s">
        <v>83</v>
      </c>
      <c r="D18" s="31">
        <v>40</v>
      </c>
      <c r="E18" s="3">
        <v>60</v>
      </c>
      <c r="F18" s="3"/>
      <c r="G18" s="16">
        <f t="shared" si="1"/>
        <v>40</v>
      </c>
      <c r="H18" s="16">
        <f t="shared" si="2"/>
        <v>60</v>
      </c>
      <c r="I18" s="9">
        <f t="shared" si="0"/>
        <v>52</v>
      </c>
      <c r="J18" s="9">
        <f t="shared" si="3"/>
        <v>52</v>
      </c>
      <c r="K18" s="9">
        <f t="shared" si="4"/>
        <v>52</v>
      </c>
      <c r="L18" s="9">
        <f t="shared" si="5"/>
        <v>52</v>
      </c>
      <c r="M18" s="9">
        <f t="shared" si="6"/>
        <v>52</v>
      </c>
      <c r="N18" s="9">
        <f t="shared" si="7"/>
        <v>52</v>
      </c>
      <c r="O18" s="9">
        <f t="shared" si="8"/>
        <v>52</v>
      </c>
      <c r="P18" s="9">
        <f t="shared" si="9"/>
        <v>52</v>
      </c>
      <c r="Q18" s="9" t="str">
        <f t="shared" si="10"/>
        <v/>
      </c>
      <c r="R18" s="9" t="str">
        <f t="shared" si="11"/>
        <v/>
      </c>
      <c r="S18" s="9" t="str">
        <f t="shared" si="12"/>
        <v/>
      </c>
      <c r="T18" s="9" t="str">
        <f t="shared" si="13"/>
        <v>DD</v>
      </c>
      <c r="U18" s="9" t="str">
        <f t="array" ref="U18">IF(AND(F18&lt;&gt;"",F18&lt;&gt;"GR"),IF(COUNTIF($J$2:$J$1000,"&gt;=50")&gt;=10,IF(F18&lt;&gt;"GR",IF(AND(F18&gt;=55,J18&gt;=50),_xlfn.IFS(AND(J18&gt;=$AH$11,J18&gt;$AG$10,J18&gt;$AF$10,J18&gt;$AE$10,J18&gt;$AD$10,J18&gt;$AC$10,J18&gt;$AB$10),"AA",AND(J18&gt;=$AG$11,J18&gt;$AF$10,J18&gt;$AE$10,J18&gt;$AD$10,J18&gt;$AC$10,J18&gt;$AB$10),"BA",AND(J18&gt;=$AF$11,J18&gt;$AE$10,J18&gt;$AD$10,J18&gt;$AC$10,J18&gt;$AB$10),"BB",AND(J18&gt;=$AE$11,J18&gt;$AD$10,J18&gt;$AC$10,J18&gt;$AB$10),"CB",AND(J18&gt;=$AD$11,J18&gt;$AC$10,J18&gt;$AB$10),"CC",AND(J18&gt;=$AC$11,J18&gt;$AB$10),"DC",J18&gt;=50,"DD"),IF(J18&gt;=$AA$9,"FD","FF")),T18),IF(L18&gt;=$Z$32,$Z$30,IF(L18&gt;=$AA$32,$AA$30,IF(L18&gt;=$AB$32,$AB$30,IF(L18&gt;=$AC$32,$AC$30,IF(L18&gt;=$AD$32,$AD$30,IF(L18&gt;=$AE$32,$AE$30,IF(L18&gt;=$AF$32,$AF$30,IF(L18&gt;=$AG$32,$AG$30,$AH$30))))))))),T18)</f>
        <v>DD</v>
      </c>
      <c r="V18" s="9" t="e">
        <f t="array" aca="1" ref="V18" ca="1">IF(A18&lt;&gt;"",IF(_xlfn.BITOR(F18&lt;&gt;"GR",F18&lt;&gt;""),IF(AND(L18&gt;=50,F18&gt;=55),_xlfn.RANK.EQ(L18,$L$2:$L$1000,0),_xlfn.IFS(U18="FD",999,U18="FF",1000)),IF(AND(L18&gt;=50,H18&gt;=55),_xlfn.RANK.EQ(L18,$L$2:$L$326,0),_xlfn.IFS(U18="FD",999,U18="FF",1000))),"")</f>
        <v>#NAME?</v>
      </c>
    </row>
    <row r="19" spans="1:34" x14ac:dyDescent="0.25">
      <c r="A19" s="31">
        <v>210301856</v>
      </c>
      <c r="B19" s="31" t="s">
        <v>105</v>
      </c>
      <c r="C19" s="31" t="s">
        <v>106</v>
      </c>
      <c r="D19" s="31">
        <v>28</v>
      </c>
      <c r="E19" s="3" t="s">
        <v>34</v>
      </c>
      <c r="F19" s="3">
        <v>28</v>
      </c>
      <c r="G19" s="16">
        <f t="shared" si="1"/>
        <v>28</v>
      </c>
      <c r="H19" s="16">
        <f t="shared" si="2"/>
        <v>0</v>
      </c>
      <c r="I19" s="9">
        <f t="shared" si="0"/>
        <v>11.200000000000001</v>
      </c>
      <c r="J19" s="9">
        <f t="shared" si="3"/>
        <v>28</v>
      </c>
      <c r="K19" s="9">
        <f t="shared" si="4"/>
        <v>11</v>
      </c>
      <c r="L19" s="9">
        <f t="shared" si="5"/>
        <v>28</v>
      </c>
      <c r="M19" s="9" t="str">
        <f t="shared" si="6"/>
        <v/>
      </c>
      <c r="N19" s="9" t="str">
        <f t="shared" si="7"/>
        <v/>
      </c>
      <c r="O19" s="9" t="str">
        <f t="shared" si="8"/>
        <v/>
      </c>
      <c r="P19" s="9" t="str">
        <f t="shared" si="9"/>
        <v/>
      </c>
      <c r="Q19" s="9" t="str">
        <f t="shared" si="10"/>
        <v/>
      </c>
      <c r="R19" s="9" t="str">
        <f t="shared" si="11"/>
        <v/>
      </c>
      <c r="S19" s="9" t="str">
        <f t="shared" si="12"/>
        <v/>
      </c>
      <c r="T19" s="9" t="str">
        <f t="shared" si="13"/>
        <v>FF</v>
      </c>
      <c r="U19" s="9" t="str">
        <f t="array" ref="U19">IF(AND(F19&lt;&gt;"",F19&lt;&gt;"GR"),IF(COUNTIF($J$2:$J$1000,"&gt;=50")&gt;=10,IF(F19&lt;&gt;"GR",IF(AND(F19&gt;=55,J19&gt;=50),_xlfn.IFS(AND(J19&gt;=$AH$11,J19&gt;$AG$10,J19&gt;$AF$10,J19&gt;$AE$10,J19&gt;$AD$10,J19&gt;$AC$10,J19&gt;$AB$10),"AA",AND(J19&gt;=$AG$11,J19&gt;$AF$10,J19&gt;$AE$10,J19&gt;$AD$10,J19&gt;$AC$10,J19&gt;$AB$10),"BA",AND(J19&gt;=$AF$11,J19&gt;$AE$10,J19&gt;$AD$10,J19&gt;$AC$10,J19&gt;$AB$10),"BB",AND(J19&gt;=$AE$11,J19&gt;$AD$10,J19&gt;$AC$10,J19&gt;$AB$10),"CB",AND(J19&gt;=$AD$11,J19&gt;$AC$10,J19&gt;$AB$10),"CC",AND(J19&gt;=$AC$11,J19&gt;$AB$10),"DC",J19&gt;=50,"DD"),IF(J19&gt;=$AA$9,"FD","FF")),T19),IF(L19&gt;=$Z$32,$Z$30,IF(L19&gt;=$AA$32,$AA$30,IF(L19&gt;=$AB$32,$AB$30,IF(L19&gt;=$AC$32,$AC$30,IF(L19&gt;=$AD$32,$AD$30,IF(L19&gt;=$AE$32,$AE$30,IF(L19&gt;=$AF$32,$AF$30,IF(L19&gt;=$AG$32,$AG$30,$AH$30))))))))),T19)</f>
        <v>FF</v>
      </c>
      <c r="V19" s="9" t="e">
        <f t="array" aca="1" ref="V19" ca="1">IF(A19&lt;&gt;"",IF(_xlfn.BITOR(F19&lt;&gt;"GR",F19&lt;&gt;""),IF(AND(L19&gt;=50,F19&gt;=55),_xlfn.RANK.EQ(L19,$L$2:$L$1000,0),_xlfn.IFS(U19="FD",999,U19="FF",1000)),IF(AND(L19&gt;=50,H19&gt;=55),_xlfn.RANK.EQ(L19,$L$2:$L$326,0),_xlfn.IFS(U19="FD",999,U19="FF",1000))),"")</f>
        <v>#NAME?</v>
      </c>
    </row>
    <row r="20" spans="1:34" ht="29.25" x14ac:dyDescent="0.25">
      <c r="A20" s="31">
        <v>220301282</v>
      </c>
      <c r="B20" s="31" t="s">
        <v>107</v>
      </c>
      <c r="C20" s="31" t="s">
        <v>108</v>
      </c>
      <c r="D20" s="31" t="s">
        <v>34</v>
      </c>
      <c r="E20" s="3" t="s">
        <v>34</v>
      </c>
      <c r="F20" s="3" t="s">
        <v>34</v>
      </c>
      <c r="G20" s="16">
        <f t="shared" si="1"/>
        <v>0</v>
      </c>
      <c r="H20" s="16">
        <f t="shared" si="2"/>
        <v>0</v>
      </c>
      <c r="I20" s="9">
        <f t="shared" si="0"/>
        <v>0</v>
      </c>
      <c r="J20" s="9">
        <f t="shared" si="3"/>
        <v>0</v>
      </c>
      <c r="K20" s="9">
        <f t="shared" si="4"/>
        <v>0</v>
      </c>
      <c r="L20" s="9">
        <f t="shared" si="5"/>
        <v>0</v>
      </c>
      <c r="M20" s="9" t="str">
        <f t="shared" si="6"/>
        <v/>
      </c>
      <c r="N20" s="9" t="str">
        <f t="shared" si="7"/>
        <v/>
      </c>
      <c r="O20" s="9" t="str">
        <f t="shared" si="8"/>
        <v/>
      </c>
      <c r="P20" s="9" t="str">
        <f t="shared" si="9"/>
        <v/>
      </c>
      <c r="Q20" s="9" t="str">
        <f t="shared" si="10"/>
        <v/>
      </c>
      <c r="R20" s="9" t="str">
        <f t="shared" si="11"/>
        <v/>
      </c>
      <c r="S20" s="9" t="str">
        <f t="shared" si="12"/>
        <v/>
      </c>
      <c r="T20" s="9" t="str">
        <f t="shared" si="13"/>
        <v>FF</v>
      </c>
      <c r="U20" s="9" t="str">
        <f t="array" ref="U20">IF(AND(F20&lt;&gt;"",F20&lt;&gt;"GR"),IF(COUNTIF($J$2:$J$1000,"&gt;=50")&gt;=10,IF(F20&lt;&gt;"GR",IF(AND(F20&gt;=55,J20&gt;=50),_xlfn.IFS(AND(J20&gt;=$AH$11,J20&gt;$AG$10,J20&gt;$AF$10,J20&gt;$AE$10,J20&gt;$AD$10,J20&gt;$AC$10,J20&gt;$AB$10),"AA",AND(J20&gt;=$AG$11,J20&gt;$AF$10,J20&gt;$AE$10,J20&gt;$AD$10,J20&gt;$AC$10,J20&gt;$AB$10),"BA",AND(J20&gt;=$AF$11,J20&gt;$AE$10,J20&gt;$AD$10,J20&gt;$AC$10,J20&gt;$AB$10),"BB",AND(J20&gt;=$AE$11,J20&gt;$AD$10,J20&gt;$AC$10,J20&gt;$AB$10),"CB",AND(J20&gt;=$AD$11,J20&gt;$AC$10,J20&gt;$AB$10),"CC",AND(J20&gt;=$AC$11,J20&gt;$AB$10),"DC",J20&gt;=50,"DD"),IF(J20&gt;=$AA$9,"FD","FF")),T20),IF(L20&gt;=$Z$32,$Z$30,IF(L20&gt;=$AA$32,$AA$30,IF(L20&gt;=$AB$32,$AB$30,IF(L20&gt;=$AC$32,$AC$30,IF(L20&gt;=$AD$32,$AD$30,IF(L20&gt;=$AE$32,$AE$30,IF(L20&gt;=$AF$32,$AF$30,IF(L20&gt;=$AG$32,$AG$30,$AH$30))))))))),T20)</f>
        <v>FF</v>
      </c>
      <c r="V20" s="9" t="e">
        <f t="array" aca="1" ref="V20" ca="1">IF(A20&lt;&gt;"",IF(_xlfn.BITOR(F20&lt;&gt;"GR",F20&lt;&gt;""),IF(AND(L20&gt;=50,F20&gt;=55),_xlfn.RANK.EQ(L20,$L$2:$L$1000,0),_xlfn.IFS(U20="FD",999,U20="FF",1000)),IF(AND(L20&gt;=50,H20&gt;=55),_xlfn.RANK.EQ(L20,$L$2:$L$326,0),_xlfn.IFS(U20="FD",999,U20="FF",1000))),"")</f>
        <v>#NAME?</v>
      </c>
    </row>
    <row r="21" spans="1:34" x14ac:dyDescent="0.25">
      <c r="A21" s="31">
        <v>220301268</v>
      </c>
      <c r="B21" s="31" t="s">
        <v>109</v>
      </c>
      <c r="C21" s="31" t="s">
        <v>100</v>
      </c>
      <c r="D21" s="31" t="s">
        <v>34</v>
      </c>
      <c r="E21" s="3" t="s">
        <v>34</v>
      </c>
      <c r="F21" s="3" t="s">
        <v>34</v>
      </c>
      <c r="G21" s="16">
        <f t="shared" si="1"/>
        <v>0</v>
      </c>
      <c r="H21" s="16">
        <f t="shared" si="2"/>
        <v>0</v>
      </c>
      <c r="I21" s="9">
        <f t="shared" si="0"/>
        <v>0</v>
      </c>
      <c r="J21" s="9">
        <f>IF(AND(F21&lt;&gt;"",F21&lt;&gt;"GR"),(G21*0.4)+(F21*0.6),I21)</f>
        <v>0</v>
      </c>
      <c r="K21" s="9">
        <f t="shared" si="4"/>
        <v>0</v>
      </c>
      <c r="L21" s="9">
        <f t="shared" si="5"/>
        <v>0</v>
      </c>
      <c r="M21" s="9" t="str">
        <f t="shared" si="6"/>
        <v/>
      </c>
      <c r="N21" s="9" t="str">
        <f t="shared" si="7"/>
        <v/>
      </c>
      <c r="O21" s="9" t="str">
        <f t="shared" si="8"/>
        <v/>
      </c>
      <c r="P21" s="9" t="str">
        <f t="shared" si="9"/>
        <v/>
      </c>
      <c r="Q21" s="9" t="str">
        <f t="shared" si="10"/>
        <v/>
      </c>
      <c r="R21" s="9" t="str">
        <f t="shared" si="11"/>
        <v/>
      </c>
      <c r="S21" s="9" t="str">
        <f t="shared" si="12"/>
        <v/>
      </c>
      <c r="T21" s="9" t="str">
        <f t="shared" si="13"/>
        <v>FF</v>
      </c>
      <c r="U21" s="9" t="str">
        <f t="array" ref="U21">IF(AND(F21&lt;&gt;"",F21&lt;&gt;"GR"),IF(COUNTIF($J$2:$J$1000,"&gt;=50")&gt;=10,IF(F21&lt;&gt;"GR",IF(AND(F21&gt;=55,J21&gt;=50),_xlfn.IFS(AND(J21&gt;=$AH$11,J21&gt;$AG$10,J21&gt;$AF$10,J21&gt;$AE$10,J21&gt;$AD$10,J21&gt;$AC$10,J21&gt;$AB$10),"AA",AND(J21&gt;=$AG$11,J21&gt;$AF$10,J21&gt;$AE$10,J21&gt;$AD$10,J21&gt;$AC$10,J21&gt;$AB$10),"BA",AND(J21&gt;=$AF$11,J21&gt;$AE$10,J21&gt;$AD$10,J21&gt;$AC$10,J21&gt;$AB$10),"BB",AND(J21&gt;=$AE$11,J21&gt;$AD$10,J21&gt;$AC$10,J21&gt;$AB$10),"CB",AND(J21&gt;=$AD$11,J21&gt;$AC$10,J21&gt;$AB$10),"CC",AND(J21&gt;=$AC$11,J21&gt;$AB$10),"DC",J21&gt;=50,"DD"),IF(J21&gt;=$AA$9,"FD","FF")),T21),IF(L21&gt;=$Z$32,$Z$30,IF(L21&gt;=$AA$32,$AA$30,IF(L21&gt;=$AB$32,$AB$30,IF(L21&gt;=$AC$32,$AC$30,IF(L21&gt;=$AD$32,$AD$30,IF(L21&gt;=$AE$32,$AE$30,IF(L21&gt;=$AF$32,$AF$30,IF(L21&gt;=$AG$32,$AG$30,$AH$30))))))))),T21)</f>
        <v>FF</v>
      </c>
      <c r="V21" s="9" t="e">
        <f t="array" aca="1" ref="V21" ca="1">IF(A21&lt;&gt;"",IF(_xlfn.BITOR(F21&lt;&gt;"GR",F21&lt;&gt;""),IF(AND(L21&gt;=50,F21&gt;=55),_xlfn.RANK.EQ(L21,$L$2:$L$1000,0),_xlfn.IFS(U21="FD",999,U21="FF",1000)),IF(AND(L21&gt;=50,H21&gt;=55),_xlfn.RANK.EQ(L21,$L$2:$L$326,0),_xlfn.IFS(U21="FD",999,U21="FF",1000))),"")</f>
        <v>#NAME?</v>
      </c>
    </row>
    <row r="22" spans="1:34" x14ac:dyDescent="0.25">
      <c r="A22" s="31"/>
      <c r="B22" s="31"/>
      <c r="C22" s="31"/>
      <c r="D22" s="31"/>
      <c r="E22" s="3"/>
      <c r="F22" s="3"/>
      <c r="G22" s="16">
        <f t="shared" si="1"/>
        <v>0</v>
      </c>
      <c r="H22" s="16">
        <f t="shared" si="2"/>
        <v>0</v>
      </c>
      <c r="I22" s="9">
        <f t="shared" si="0"/>
        <v>0</v>
      </c>
      <c r="J22" s="9">
        <f>IF(AND(F22&lt;&gt;"",F22&lt;&gt;"GR"),(G22*0.4)+(F22*0.6),I22)</f>
        <v>0</v>
      </c>
      <c r="K22" s="9">
        <f t="shared" si="4"/>
        <v>0</v>
      </c>
      <c r="L22" s="9">
        <f t="shared" si="5"/>
        <v>0</v>
      </c>
      <c r="M22" s="9" t="str">
        <f t="shared" si="6"/>
        <v/>
      </c>
      <c r="N22" s="9" t="str">
        <f t="shared" si="7"/>
        <v/>
      </c>
      <c r="O22" s="9" t="str">
        <f t="shared" si="8"/>
        <v/>
      </c>
      <c r="P22" s="9" t="str">
        <f t="shared" si="9"/>
        <v/>
      </c>
      <c r="Q22" s="9" t="str">
        <f t="shared" si="10"/>
        <v/>
      </c>
      <c r="R22" s="9" t="str">
        <f t="shared" si="11"/>
        <v/>
      </c>
      <c r="S22" s="9" t="str">
        <f t="shared" si="12"/>
        <v/>
      </c>
      <c r="T22" s="9" t="str">
        <f t="shared" si="13"/>
        <v/>
      </c>
      <c r="U22" s="9" t="str">
        <f t="array" ref="U22">IF(AND(F22&lt;&gt;"",F22&lt;&gt;"GR"),IF(COUNTIF($J$2:$J$1000,"&gt;=50")&gt;=10,IF(F22&lt;&gt;"GR",IF(AND(F22&gt;=55,J22&gt;=50),_xlfn.IFS(AND(J22&gt;=$AH$11,J22&gt;$AG$10,J22&gt;$AF$10,J22&gt;$AE$10,J22&gt;$AD$10,J22&gt;$AC$10,J22&gt;$AB$10),"AA",AND(J22&gt;=$AG$11,J22&gt;$AF$10,J22&gt;$AE$10,J22&gt;$AD$10,J22&gt;$AC$10,J22&gt;$AB$10),"BA",AND(J22&gt;=$AF$11,J22&gt;$AE$10,J22&gt;$AD$10,J22&gt;$AC$10,J22&gt;$AB$10),"BB",AND(J22&gt;=$AE$11,J22&gt;$AD$10,J22&gt;$AC$10,J22&gt;$AB$10),"CB",AND(J22&gt;=$AD$11,J22&gt;$AC$10,J22&gt;$AB$10),"CC",AND(J22&gt;=$AC$11,J22&gt;$AB$10),"DC",J22&gt;=50,"DD"),IF(J22&gt;=$AA$9,"FD","FF")),T22),IF(L22&gt;=$Z$32,$Z$30,IF(L22&gt;=$AA$32,$AA$30,IF(L22&gt;=$AB$32,$AB$30,IF(L22&gt;=$AC$32,$AC$30,IF(L22&gt;=$AD$32,$AD$30,IF(L22&gt;=$AE$32,$AE$30,IF(L22&gt;=$AF$32,$AF$30,IF(L22&gt;=$AG$32,$AG$30,$AH$30))))))))),T22)</f>
        <v/>
      </c>
      <c r="V22" s="9" t="str">
        <f t="array" ref="V22">IF(A22&lt;&gt;"",IF(_xlfn.BITOR(F22&lt;&gt;"GR",F22&lt;&gt;""),IF(AND(L22&gt;=50,F22&gt;=55),_xlfn.RANK.EQ(L22,$L$2:$L$1000,0),_xlfn.IFS(U22="FD",999,U22="FF",1000)),IF(AND(L22&gt;=50,H22&gt;=55),_xlfn.RANK.EQ(L22,$L$2:$L$326,0),_xlfn.IFS(U22="FD",999,U22="FF",1000))),"")</f>
        <v/>
      </c>
    </row>
    <row r="23" spans="1:34" x14ac:dyDescent="0.25">
      <c r="A23" s="31"/>
      <c r="B23" s="31"/>
      <c r="C23" s="31"/>
      <c r="D23" s="31"/>
      <c r="E23" s="31"/>
      <c r="F23" s="3"/>
      <c r="G23" s="16">
        <f t="shared" si="1"/>
        <v>0</v>
      </c>
      <c r="H23" s="16">
        <f t="shared" si="2"/>
        <v>0</v>
      </c>
      <c r="I23" s="9">
        <f t="shared" si="0"/>
        <v>0</v>
      </c>
      <c r="J23" s="9">
        <f t="shared" si="3"/>
        <v>0</v>
      </c>
      <c r="K23" s="9">
        <f t="shared" si="4"/>
        <v>0</v>
      </c>
      <c r="L23" s="9">
        <f t="shared" si="5"/>
        <v>0</v>
      </c>
      <c r="M23" s="9" t="str">
        <f t="shared" si="6"/>
        <v/>
      </c>
      <c r="N23" s="9" t="str">
        <f t="shared" si="7"/>
        <v/>
      </c>
      <c r="O23" s="9" t="str">
        <f t="shared" si="8"/>
        <v/>
      </c>
      <c r="P23" s="9" t="str">
        <f t="shared" si="9"/>
        <v/>
      </c>
      <c r="Q23" s="9" t="str">
        <f t="shared" si="10"/>
        <v/>
      </c>
      <c r="R23" s="9" t="str">
        <f t="shared" si="11"/>
        <v/>
      </c>
      <c r="S23" s="9" t="str">
        <f t="shared" si="12"/>
        <v/>
      </c>
      <c r="T23" s="9" t="str">
        <f t="shared" si="13"/>
        <v/>
      </c>
      <c r="U23" s="9" t="str">
        <f t="array" ref="U23">IF(AND(F23&lt;&gt;"",F23&lt;&gt;"GR"),IF(COUNTIF($J$2:$J$1000,"&gt;=50")&gt;=10,IF(F23&lt;&gt;"GR",IF(AND(F23&gt;=55,J23&gt;=50),_xlfn.IFS(AND(J23&gt;=$AH$11,J23&gt;$AG$10,J23&gt;$AF$10,J23&gt;$AE$10,J23&gt;$AD$10,J23&gt;$AC$10,J23&gt;$AB$10),"AA",AND(J23&gt;=$AG$11,J23&gt;$AF$10,J23&gt;$AE$10,J23&gt;$AD$10,J23&gt;$AC$10,J23&gt;$AB$10),"BA",AND(J23&gt;=$AF$11,J23&gt;$AE$10,J23&gt;$AD$10,J23&gt;$AC$10,J23&gt;$AB$10),"BB",AND(J23&gt;=$AE$11,J23&gt;$AD$10,J23&gt;$AC$10,J23&gt;$AB$10),"CB",AND(J23&gt;=$AD$11,J23&gt;$AC$10,J23&gt;$AB$10),"CC",AND(J23&gt;=$AC$11,J23&gt;$AB$10),"DC",J23&gt;=50,"DD"),IF(J23&gt;=$AA$9,"FD","FF")),T23),IF(L23&gt;=$Z$32,$Z$30,IF(L23&gt;=$AA$32,$AA$30,IF(L23&gt;=$AB$32,$AB$30,IF(L23&gt;=$AC$32,$AC$30,IF(L23&gt;=$AD$32,$AD$30,IF(L23&gt;=$AE$32,$AE$30,IF(L23&gt;=$AF$32,$AF$30,IF(L23&gt;=$AG$32,$AG$30,$AH$30))))))))),T23)</f>
        <v/>
      </c>
      <c r="V23" s="9" t="str">
        <f t="array" ref="V23">IF(A23&lt;&gt;"",IF(_xlfn.BITOR(F23&lt;&gt;"GR",F23&lt;&gt;""),IF(AND(L23&gt;=50,F23&gt;=55),_xlfn.RANK.EQ(L23,$L$2:$L$1000,0),_xlfn.IFS(U23="FD",999,U23="FF",1000)),IF(AND(L23&gt;=50,H23&gt;=55),_xlfn.RANK.EQ(L23,$L$2:$L$326,0),_xlfn.IFS(U23="FD",999,U23="FF",1000))),"")</f>
        <v/>
      </c>
    </row>
    <row r="24" spans="1:34" x14ac:dyDescent="0.25">
      <c r="A24" s="31"/>
      <c r="B24" s="31"/>
      <c r="C24" s="31"/>
      <c r="D24" s="31"/>
      <c r="E24" s="31"/>
      <c r="F24" s="3"/>
      <c r="G24" s="16">
        <f t="shared" si="1"/>
        <v>0</v>
      </c>
      <c r="H24" s="16">
        <f t="shared" si="2"/>
        <v>0</v>
      </c>
      <c r="I24" s="9">
        <f t="shared" si="0"/>
        <v>0</v>
      </c>
      <c r="J24" s="9">
        <f t="shared" si="3"/>
        <v>0</v>
      </c>
      <c r="K24" s="9">
        <f t="shared" si="4"/>
        <v>0</v>
      </c>
      <c r="L24" s="9">
        <f t="shared" si="5"/>
        <v>0</v>
      </c>
      <c r="M24" s="9" t="str">
        <f t="shared" si="6"/>
        <v/>
      </c>
      <c r="N24" s="9" t="str">
        <f t="shared" si="7"/>
        <v/>
      </c>
      <c r="O24" s="9" t="str">
        <f t="shared" si="8"/>
        <v/>
      </c>
      <c r="P24" s="9" t="str">
        <f t="shared" si="9"/>
        <v/>
      </c>
      <c r="Q24" s="9" t="str">
        <f t="shared" si="10"/>
        <v/>
      </c>
      <c r="R24" s="9" t="str">
        <f t="shared" si="11"/>
        <v/>
      </c>
      <c r="S24" s="9" t="str">
        <f t="shared" si="12"/>
        <v/>
      </c>
      <c r="T24" s="9" t="str">
        <f t="shared" si="13"/>
        <v/>
      </c>
      <c r="U24" s="9" t="str">
        <f t="array" ref="U24">IF(AND(F24&lt;&gt;"",F24&lt;&gt;"GR"),IF(COUNTIF($J$2:$J$1000,"&gt;=50")&gt;=10,IF(F24&lt;&gt;"GR",IF(AND(F24&gt;=55,J24&gt;=50),_xlfn.IFS(AND(J24&gt;=$AH$11,J24&gt;$AG$10,J24&gt;$AF$10,J24&gt;$AE$10,J24&gt;$AD$10,J24&gt;$AC$10,J24&gt;$AB$10),"AA",AND(J24&gt;=$AG$11,J24&gt;$AF$10,J24&gt;$AE$10,J24&gt;$AD$10,J24&gt;$AC$10,J24&gt;$AB$10),"BA",AND(J24&gt;=$AF$11,J24&gt;$AE$10,J24&gt;$AD$10,J24&gt;$AC$10,J24&gt;$AB$10),"BB",AND(J24&gt;=$AE$11,J24&gt;$AD$10,J24&gt;$AC$10,J24&gt;$AB$10),"CB",AND(J24&gt;=$AD$11,J24&gt;$AC$10,J24&gt;$AB$10),"CC",AND(J24&gt;=$AC$11,J24&gt;$AB$10),"DC",J24&gt;=50,"DD"),IF(J24&gt;=$AA$9,"FD","FF")),T24),IF(L24&gt;=$Z$32,$Z$30,IF(L24&gt;=$AA$32,$AA$30,IF(L24&gt;=$AB$32,$AB$30,IF(L24&gt;=$AC$32,$AC$30,IF(L24&gt;=$AD$32,$AD$30,IF(L24&gt;=$AE$32,$AE$30,IF(L24&gt;=$AF$32,$AF$30,IF(L24&gt;=$AG$32,$AG$30,$AH$30))))))))),T24)</f>
        <v/>
      </c>
      <c r="V24" s="9" t="str">
        <f t="array" ref="V24">IF(A24&lt;&gt;"",IF(_xlfn.BITOR(F24&lt;&gt;"GR",F24&lt;&gt;""),IF(AND(L24&gt;=50,F24&gt;=55),_xlfn.RANK.EQ(L24,$L$2:$L$1000,0),_xlfn.IFS(U24="FD",999,U24="FF",1000)),IF(AND(L24&gt;=50,H24&gt;=55),_xlfn.RANK.EQ(L24,$L$2:$L$326,0),_xlfn.IFS(U24="FD",999,U24="FF",1000))),"")</f>
        <v/>
      </c>
    </row>
    <row r="25" spans="1:34" x14ac:dyDescent="0.25">
      <c r="A25" s="31"/>
      <c r="B25" s="31"/>
      <c r="C25" s="31"/>
      <c r="D25" s="31"/>
      <c r="E25" s="31"/>
      <c r="F25" s="3"/>
      <c r="G25" s="16">
        <f t="shared" si="1"/>
        <v>0</v>
      </c>
      <c r="H25" s="16">
        <f t="shared" si="2"/>
        <v>0</v>
      </c>
      <c r="I25" s="9">
        <f t="shared" si="0"/>
        <v>0</v>
      </c>
      <c r="J25" s="9">
        <f t="shared" si="3"/>
        <v>0</v>
      </c>
      <c r="K25" s="9">
        <f t="shared" si="4"/>
        <v>0</v>
      </c>
      <c r="L25" s="9">
        <f t="shared" si="5"/>
        <v>0</v>
      </c>
      <c r="M25" s="9" t="str">
        <f t="shared" si="6"/>
        <v/>
      </c>
      <c r="N25" s="9" t="str">
        <f t="shared" si="7"/>
        <v/>
      </c>
      <c r="O25" s="9" t="str">
        <f t="shared" si="8"/>
        <v/>
      </c>
      <c r="P25" s="9" t="str">
        <f t="shared" si="9"/>
        <v/>
      </c>
      <c r="Q25" s="9" t="str">
        <f t="shared" si="10"/>
        <v/>
      </c>
      <c r="R25" s="9" t="str">
        <f t="shared" si="11"/>
        <v/>
      </c>
      <c r="S25" s="9" t="str">
        <f t="shared" si="12"/>
        <v/>
      </c>
      <c r="T25" s="9" t="str">
        <f t="shared" si="13"/>
        <v/>
      </c>
      <c r="U25" s="9" t="str">
        <f t="array" ref="U25">IF(AND(F25&lt;&gt;"",F25&lt;&gt;"GR"),IF(COUNTIF($J$2:$J$1000,"&gt;=50")&gt;=10,IF(F25&lt;&gt;"GR",IF(AND(F25&gt;=55,J25&gt;=50),_xlfn.IFS(AND(J25&gt;=$AH$11,J25&gt;$AG$10,J25&gt;$AF$10,J25&gt;$AE$10,J25&gt;$AD$10,J25&gt;$AC$10,J25&gt;$AB$10),"AA",AND(J25&gt;=$AG$11,J25&gt;$AF$10,J25&gt;$AE$10,J25&gt;$AD$10,J25&gt;$AC$10,J25&gt;$AB$10),"BA",AND(J25&gt;=$AF$11,J25&gt;$AE$10,J25&gt;$AD$10,J25&gt;$AC$10,J25&gt;$AB$10),"BB",AND(J25&gt;=$AE$11,J25&gt;$AD$10,J25&gt;$AC$10,J25&gt;$AB$10),"CB",AND(J25&gt;=$AD$11,J25&gt;$AC$10,J25&gt;$AB$10),"CC",AND(J25&gt;=$AC$11,J25&gt;$AB$10),"DC",J25&gt;=50,"DD"),IF(J25&gt;=$AA$9,"FD","FF")),T25),IF(L25&gt;=$Z$32,$Z$30,IF(L25&gt;=$AA$32,$AA$30,IF(L25&gt;=$AB$32,$AB$30,IF(L25&gt;=$AC$32,$AC$30,IF(L25&gt;=$AD$32,$AD$30,IF(L25&gt;=$AE$32,$AE$30,IF(L25&gt;=$AF$32,$AF$30,IF(L25&gt;=$AG$32,$AG$30,$AH$30))))))))),T25)</f>
        <v/>
      </c>
      <c r="V25" s="9" t="str">
        <f t="array" ref="V25">IF(A25&lt;&gt;"",IF(_xlfn.BITOR(F25&lt;&gt;"GR",F25&lt;&gt;""),IF(AND(L25&gt;=50,F25&gt;=55),_xlfn.RANK.EQ(L25,$L$2:$L$1000,0),_xlfn.IFS(U25="FD",999,U25="FF",1000)),IF(AND(L25&gt;=50,H25&gt;=55),_xlfn.RANK.EQ(L25,$L$2:$L$326,0),_xlfn.IFS(U25="FD",999,U25="FF",1000))),"")</f>
        <v/>
      </c>
    </row>
    <row r="26" spans="1:34" x14ac:dyDescent="0.25">
      <c r="A26" s="31"/>
      <c r="B26" s="31"/>
      <c r="C26" s="31"/>
      <c r="D26" s="31"/>
      <c r="E26" s="31"/>
      <c r="F26" s="3"/>
      <c r="G26" s="16">
        <f t="shared" si="1"/>
        <v>0</v>
      </c>
      <c r="H26" s="16">
        <f t="shared" si="2"/>
        <v>0</v>
      </c>
      <c r="I26" s="9">
        <f t="shared" si="0"/>
        <v>0</v>
      </c>
      <c r="J26" s="9">
        <f t="shared" si="3"/>
        <v>0</v>
      </c>
      <c r="K26" s="9">
        <f t="shared" si="4"/>
        <v>0</v>
      </c>
      <c r="L26" s="9">
        <f t="shared" si="5"/>
        <v>0</v>
      </c>
      <c r="M26" s="9" t="str">
        <f t="shared" si="6"/>
        <v/>
      </c>
      <c r="N26" s="9" t="str">
        <f t="shared" si="7"/>
        <v/>
      </c>
      <c r="O26" s="9" t="str">
        <f t="shared" si="8"/>
        <v/>
      </c>
      <c r="P26" s="9" t="str">
        <f t="shared" si="9"/>
        <v/>
      </c>
      <c r="Q26" s="9" t="str">
        <f t="shared" si="10"/>
        <v/>
      </c>
      <c r="R26" s="9" t="str">
        <f t="shared" si="11"/>
        <v/>
      </c>
      <c r="S26" s="9" t="str">
        <f t="shared" si="12"/>
        <v/>
      </c>
      <c r="T26" s="9" t="str">
        <f t="shared" si="13"/>
        <v/>
      </c>
      <c r="U26" s="9" t="str">
        <f t="array" ref="U26">IF(AND(F26&lt;&gt;"",F26&lt;&gt;"GR"),IF(COUNTIF($J$2:$J$1000,"&gt;=50")&gt;=10,IF(F26&lt;&gt;"GR",IF(AND(F26&gt;=55,J26&gt;=50),_xlfn.IFS(AND(J26&gt;=$AH$11,J26&gt;$AG$10,J26&gt;$AF$10,J26&gt;$AE$10,J26&gt;$AD$10,J26&gt;$AC$10,J26&gt;$AB$10),"AA",AND(J26&gt;=$AG$11,J26&gt;$AF$10,J26&gt;$AE$10,J26&gt;$AD$10,J26&gt;$AC$10,J26&gt;$AB$10),"BA",AND(J26&gt;=$AF$11,J26&gt;$AE$10,J26&gt;$AD$10,J26&gt;$AC$10,J26&gt;$AB$10),"BB",AND(J26&gt;=$AE$11,J26&gt;$AD$10,J26&gt;$AC$10,J26&gt;$AB$10),"CB",AND(J26&gt;=$AD$11,J26&gt;$AC$10,J26&gt;$AB$10),"CC",AND(J26&gt;=$AC$11,J26&gt;$AB$10),"DC",J26&gt;=50,"DD"),IF(J26&gt;=$AA$9,"FD","FF")),T26),IF(L26&gt;=$Z$32,$Z$30,IF(L26&gt;=$AA$32,$AA$30,IF(L26&gt;=$AB$32,$AB$30,IF(L26&gt;=$AC$32,$AC$30,IF(L26&gt;=$AD$32,$AD$30,IF(L26&gt;=$AE$32,$AE$30,IF(L26&gt;=$AF$32,$AF$30,IF(L26&gt;=$AG$32,$AG$30,$AH$30))))))))),T26)</f>
        <v/>
      </c>
      <c r="V26" s="9" t="str">
        <f t="array" ref="V26">IF(A26&lt;&gt;"",IF(_xlfn.BITOR(F26&lt;&gt;"GR",F26&lt;&gt;""),IF(AND(L26&gt;=50,F26&gt;=55),_xlfn.RANK.EQ(L26,$L$2:$L$1000,0),_xlfn.IFS(U26="FD",999,U26="FF",1000)),IF(AND(L26&gt;=50,H26&gt;=55),_xlfn.RANK.EQ(L26,$L$2:$L$326,0),_xlfn.IFS(U26="FD",999,U26="FF",1000))),"")</f>
        <v/>
      </c>
    </row>
    <row r="27" spans="1:34" x14ac:dyDescent="0.25">
      <c r="A27" s="31"/>
      <c r="B27" s="31"/>
      <c r="C27" s="31"/>
      <c r="D27" s="31"/>
      <c r="E27" s="31"/>
      <c r="F27" s="3"/>
      <c r="G27" s="16">
        <f t="shared" si="1"/>
        <v>0</v>
      </c>
      <c r="H27" s="16">
        <f t="shared" si="2"/>
        <v>0</v>
      </c>
      <c r="I27" s="9">
        <f t="shared" si="0"/>
        <v>0</v>
      </c>
      <c r="J27" s="9">
        <f t="shared" si="3"/>
        <v>0</v>
      </c>
      <c r="K27" s="9">
        <f t="shared" si="4"/>
        <v>0</v>
      </c>
      <c r="L27" s="9">
        <f t="shared" si="5"/>
        <v>0</v>
      </c>
      <c r="M27" s="9" t="str">
        <f t="shared" si="6"/>
        <v/>
      </c>
      <c r="N27" s="9" t="str">
        <f t="shared" si="7"/>
        <v/>
      </c>
      <c r="O27" s="9" t="str">
        <f t="shared" si="8"/>
        <v/>
      </c>
      <c r="P27" s="9" t="str">
        <f t="shared" si="9"/>
        <v/>
      </c>
      <c r="Q27" s="9" t="str">
        <f t="shared" si="10"/>
        <v/>
      </c>
      <c r="R27" s="9" t="str">
        <f t="shared" si="11"/>
        <v/>
      </c>
      <c r="S27" s="9" t="str">
        <f t="shared" si="12"/>
        <v/>
      </c>
      <c r="T27" s="9" t="str">
        <f t="shared" si="13"/>
        <v/>
      </c>
      <c r="U27" s="9" t="str">
        <f t="array" ref="U27">IF(AND(F27&lt;&gt;"",F27&lt;&gt;"GR"),IF(COUNTIF($J$2:$J$1000,"&gt;=50")&gt;=10,IF(F27&lt;&gt;"GR",IF(AND(F27&gt;=55,J27&gt;=50),_xlfn.IFS(AND(J27&gt;=$AH$11,J27&gt;$AG$10,J27&gt;$AF$10,J27&gt;$AE$10,J27&gt;$AD$10,J27&gt;$AC$10,J27&gt;$AB$10),"AA",AND(J27&gt;=$AG$11,J27&gt;$AF$10,J27&gt;$AE$10,J27&gt;$AD$10,J27&gt;$AC$10,J27&gt;$AB$10),"BA",AND(J27&gt;=$AF$11,J27&gt;$AE$10,J27&gt;$AD$10,J27&gt;$AC$10,J27&gt;$AB$10),"BB",AND(J27&gt;=$AE$11,J27&gt;$AD$10,J27&gt;$AC$10,J27&gt;$AB$10),"CB",AND(J27&gt;=$AD$11,J27&gt;$AC$10,J27&gt;$AB$10),"CC",AND(J27&gt;=$AC$11,J27&gt;$AB$10),"DC",J27&gt;=50,"DD"),IF(J27&gt;=$AA$9,"FD","FF")),T27),IF(L27&gt;=$Z$32,$Z$30,IF(L27&gt;=$AA$32,$AA$30,IF(L27&gt;=$AB$32,$AB$30,IF(L27&gt;=$AC$32,$AC$30,IF(L27&gt;=$AD$32,$AD$30,IF(L27&gt;=$AE$32,$AE$30,IF(L27&gt;=$AF$32,$AF$30,IF(L27&gt;=$AG$32,$AG$30,$AH$30))))))))),T27)</f>
        <v/>
      </c>
      <c r="V27" s="9" t="str">
        <f t="array" ref="V27">IF(A27&lt;&gt;"",IF(_xlfn.BITOR(F27&lt;&gt;"GR",F27&lt;&gt;""),IF(AND(L27&gt;=50,F27&gt;=55),_xlfn.RANK.EQ(L27,$L$2:$L$1000,0),_xlfn.IFS(U27="FD",999,U27="FF",1000)),IF(AND(L27&gt;=50,H27&gt;=55),_xlfn.RANK.EQ(L27,$L$2:$L$326,0),_xlfn.IFS(U27="FD",999,U27="FF",1000))),"")</f>
        <v/>
      </c>
    </row>
    <row r="28" spans="1:34" x14ac:dyDescent="0.25">
      <c r="A28" s="31"/>
      <c r="B28" s="31"/>
      <c r="C28" s="31"/>
      <c r="D28" s="31"/>
      <c r="E28" s="31"/>
      <c r="F28" s="3"/>
      <c r="G28" s="16">
        <f t="shared" si="1"/>
        <v>0</v>
      </c>
      <c r="H28" s="16">
        <f t="shared" si="2"/>
        <v>0</v>
      </c>
      <c r="I28" s="9">
        <f t="shared" si="0"/>
        <v>0</v>
      </c>
      <c r="J28" s="9">
        <f t="shared" si="3"/>
        <v>0</v>
      </c>
      <c r="K28" s="9">
        <f t="shared" si="4"/>
        <v>0</v>
      </c>
      <c r="L28" s="9">
        <f t="shared" si="5"/>
        <v>0</v>
      </c>
      <c r="M28" s="9" t="str">
        <f t="shared" si="6"/>
        <v/>
      </c>
      <c r="N28" s="9" t="str">
        <f t="shared" si="7"/>
        <v/>
      </c>
      <c r="O28" s="9" t="str">
        <f t="shared" si="8"/>
        <v/>
      </c>
      <c r="P28" s="9" t="str">
        <f t="shared" si="9"/>
        <v/>
      </c>
      <c r="Q28" s="9" t="str">
        <f t="shared" si="10"/>
        <v/>
      </c>
      <c r="R28" s="9" t="str">
        <f t="shared" si="11"/>
        <v/>
      </c>
      <c r="S28" s="9" t="str">
        <f t="shared" si="12"/>
        <v/>
      </c>
      <c r="T28" s="9" t="str">
        <f t="shared" si="13"/>
        <v/>
      </c>
      <c r="U28" s="9" t="str">
        <f t="array" ref="U28">IF(AND(F28&lt;&gt;"",F28&lt;&gt;"GR"),IF(COUNTIF($J$2:$J$1000,"&gt;=50")&gt;=10,IF(F28&lt;&gt;"GR",IF(AND(F28&gt;=55,J28&gt;=50),_xlfn.IFS(AND(J28&gt;=$AH$11,J28&gt;$AG$10,J28&gt;$AF$10,J28&gt;$AE$10,J28&gt;$AD$10,J28&gt;$AC$10,J28&gt;$AB$10),"AA",AND(J28&gt;=$AG$11,J28&gt;$AF$10,J28&gt;$AE$10,J28&gt;$AD$10,J28&gt;$AC$10,J28&gt;$AB$10),"BA",AND(J28&gt;=$AF$11,J28&gt;$AE$10,J28&gt;$AD$10,J28&gt;$AC$10,J28&gt;$AB$10),"BB",AND(J28&gt;=$AE$11,J28&gt;$AD$10,J28&gt;$AC$10,J28&gt;$AB$10),"CB",AND(J28&gt;=$AD$11,J28&gt;$AC$10,J28&gt;$AB$10),"CC",AND(J28&gt;=$AC$11,J28&gt;$AB$10),"DC",J28&gt;=50,"DD"),IF(J28&gt;=$AA$9,"FD","FF")),T28),IF(L28&gt;=$Z$32,$Z$30,IF(L28&gt;=$AA$32,$AA$30,IF(L28&gt;=$AB$32,$AB$30,IF(L28&gt;=$AC$32,$AC$30,IF(L28&gt;=$AD$32,$AD$30,IF(L28&gt;=$AE$32,$AE$30,IF(L28&gt;=$AF$32,$AF$30,IF(L28&gt;=$AG$32,$AG$30,$AH$30))))))))),T28)</f>
        <v/>
      </c>
      <c r="V28" s="9" t="str">
        <f t="array" ref="V28">IF(A28&lt;&gt;"",IF(_xlfn.BITOR(F28&lt;&gt;"GR",F28&lt;&gt;""),IF(AND(L28&gt;=50,F28&gt;=55),_xlfn.RANK.EQ(L28,$L$2:$L$1000,0),_xlfn.IFS(U28="FD",999,U28="FF",1000)),IF(AND(L28&gt;=50,H28&gt;=55),_xlfn.RANK.EQ(L28,$L$2:$L$326,0),_xlfn.IFS(U28="FD",999,U28="FF",1000))),"")</f>
        <v/>
      </c>
    </row>
    <row r="29" spans="1:34" x14ac:dyDescent="0.25">
      <c r="A29" s="31"/>
      <c r="B29" s="31"/>
      <c r="C29" s="31"/>
      <c r="D29" s="31"/>
      <c r="E29" s="31"/>
      <c r="F29" s="3"/>
      <c r="G29" s="16">
        <f t="shared" si="1"/>
        <v>0</v>
      </c>
      <c r="H29" s="16">
        <f t="shared" si="2"/>
        <v>0</v>
      </c>
      <c r="I29" s="9">
        <f t="shared" si="0"/>
        <v>0</v>
      </c>
      <c r="J29" s="9">
        <f t="shared" si="3"/>
        <v>0</v>
      </c>
      <c r="K29" s="9">
        <f t="shared" si="4"/>
        <v>0</v>
      </c>
      <c r="L29" s="9">
        <f t="shared" si="5"/>
        <v>0</v>
      </c>
      <c r="M29" s="9" t="str">
        <f t="shared" si="6"/>
        <v/>
      </c>
      <c r="N29" s="9" t="str">
        <f t="shared" si="7"/>
        <v/>
      </c>
      <c r="O29" s="9" t="str">
        <f t="shared" si="8"/>
        <v/>
      </c>
      <c r="P29" s="9" t="str">
        <f t="shared" si="9"/>
        <v/>
      </c>
      <c r="Q29" s="9" t="str">
        <f t="shared" si="10"/>
        <v/>
      </c>
      <c r="R29" s="9" t="str">
        <f t="shared" si="11"/>
        <v/>
      </c>
      <c r="S29" s="9" t="str">
        <f t="shared" si="12"/>
        <v/>
      </c>
      <c r="T29" s="9" t="str">
        <f t="shared" si="13"/>
        <v/>
      </c>
      <c r="U29" s="9" t="str">
        <f t="array" ref="U29">IF(AND(F29&lt;&gt;"",F29&lt;&gt;"GR"),IF(COUNTIF($J$2:$J$1000,"&gt;=50")&gt;=10,IF(F29&lt;&gt;"GR",IF(AND(F29&gt;=55,J29&gt;=50),_xlfn.IFS(AND(J29&gt;=$AH$11,J29&gt;$AG$10,J29&gt;$AF$10,J29&gt;$AE$10,J29&gt;$AD$10,J29&gt;$AC$10,J29&gt;$AB$10),"AA",AND(J29&gt;=$AG$11,J29&gt;$AF$10,J29&gt;$AE$10,J29&gt;$AD$10,J29&gt;$AC$10,J29&gt;$AB$10),"BA",AND(J29&gt;=$AF$11,J29&gt;$AE$10,J29&gt;$AD$10,J29&gt;$AC$10,J29&gt;$AB$10),"BB",AND(J29&gt;=$AE$11,J29&gt;$AD$10,J29&gt;$AC$10,J29&gt;$AB$10),"CB",AND(J29&gt;=$AD$11,J29&gt;$AC$10,J29&gt;$AB$10),"CC",AND(J29&gt;=$AC$11,J29&gt;$AB$10),"DC",J29&gt;=50,"DD"),IF(J29&gt;=$AA$9,"FD","FF")),T29),IF(L29&gt;=$Z$32,$Z$30,IF(L29&gt;=$AA$32,$AA$30,IF(L29&gt;=$AB$32,$AB$30,IF(L29&gt;=$AC$32,$AC$30,IF(L29&gt;=$AD$32,$AD$30,IF(L29&gt;=$AE$32,$AE$30,IF(L29&gt;=$AF$32,$AF$30,IF(L29&gt;=$AG$32,$AG$30,$AH$30))))))))),T29)</f>
        <v/>
      </c>
      <c r="V29" s="9" t="str">
        <f t="array" ref="V29">IF(A29&lt;&gt;"",IF(_xlfn.BITOR(F29&lt;&gt;"GR",F29&lt;&gt;""),IF(AND(L29&gt;=50,F29&gt;=55),_xlfn.RANK.EQ(L29,$L$2:$L$1000,0),_xlfn.IFS(U29="FD",999,U29="FF",1000)),IF(AND(L29&gt;=50,H29&gt;=55),_xlfn.RANK.EQ(L29,$L$2:$L$326,0),_xlfn.IFS(U29="FD",999,U29="FF",1000))),"")</f>
        <v/>
      </c>
      <c r="Y29" s="44" t="s">
        <v>65</v>
      </c>
      <c r="Z29" s="44"/>
      <c r="AA29" s="44"/>
      <c r="AB29" s="44"/>
      <c r="AC29" s="44"/>
      <c r="AD29" s="44"/>
      <c r="AE29" s="44"/>
      <c r="AF29" s="44"/>
      <c r="AG29" s="44"/>
      <c r="AH29" s="44"/>
    </row>
    <row r="30" spans="1:34" x14ac:dyDescent="0.25">
      <c r="A30" s="31"/>
      <c r="B30" s="31"/>
      <c r="C30" s="31"/>
      <c r="D30" s="31"/>
      <c r="E30" s="31"/>
      <c r="F30" s="3"/>
      <c r="G30" s="16">
        <f t="shared" si="1"/>
        <v>0</v>
      </c>
      <c r="H30" s="16">
        <f t="shared" si="2"/>
        <v>0</v>
      </c>
      <c r="I30" s="9">
        <f t="shared" si="0"/>
        <v>0</v>
      </c>
      <c r="J30" s="9">
        <f t="shared" si="3"/>
        <v>0</v>
      </c>
      <c r="K30" s="9">
        <f t="shared" si="4"/>
        <v>0</v>
      </c>
      <c r="L30" s="9">
        <f t="shared" si="5"/>
        <v>0</v>
      </c>
      <c r="M30" s="9" t="str">
        <f t="shared" si="6"/>
        <v/>
      </c>
      <c r="N30" s="9" t="str">
        <f t="shared" si="7"/>
        <v/>
      </c>
      <c r="O30" s="9" t="str">
        <f t="shared" si="8"/>
        <v/>
      </c>
      <c r="P30" s="9" t="str">
        <f t="shared" si="9"/>
        <v/>
      </c>
      <c r="Q30" s="9" t="str">
        <f t="shared" si="10"/>
        <v/>
      </c>
      <c r="R30" s="9" t="str">
        <f t="shared" si="11"/>
        <v/>
      </c>
      <c r="S30" s="9" t="str">
        <f t="shared" si="12"/>
        <v/>
      </c>
      <c r="T30" s="9" t="str">
        <f t="shared" si="13"/>
        <v/>
      </c>
      <c r="U30" s="9" t="str">
        <f t="array" ref="U30">IF(AND(F30&lt;&gt;"",F30&lt;&gt;"GR"),IF(COUNTIF($J$2:$J$1000,"&gt;=50")&gt;=10,IF(F30&lt;&gt;"GR",IF(AND(F30&gt;=55,J30&gt;=50),_xlfn.IFS(AND(J30&gt;=$AH$11,J30&gt;$AG$10,J30&gt;$AF$10,J30&gt;$AE$10,J30&gt;$AD$10,J30&gt;$AC$10,J30&gt;$AB$10),"AA",AND(J30&gt;=$AG$11,J30&gt;$AF$10,J30&gt;$AE$10,J30&gt;$AD$10,J30&gt;$AC$10,J30&gt;$AB$10),"BA",AND(J30&gt;=$AF$11,J30&gt;$AE$10,J30&gt;$AD$10,J30&gt;$AC$10,J30&gt;$AB$10),"BB",AND(J30&gt;=$AE$11,J30&gt;$AD$10,J30&gt;$AC$10,J30&gt;$AB$10),"CB",AND(J30&gt;=$AD$11,J30&gt;$AC$10,J30&gt;$AB$10),"CC",AND(J30&gt;=$AC$11,J30&gt;$AB$10),"DC",J30&gt;=50,"DD"),IF(J30&gt;=$AA$9,"FD","FF")),T30),IF(L30&gt;=$Z$32,$Z$30,IF(L30&gt;=$AA$32,$AA$30,IF(L30&gt;=$AB$32,$AB$30,IF(L30&gt;=$AC$32,$AC$30,IF(L30&gt;=$AD$32,$AD$30,IF(L30&gt;=$AE$32,$AE$30,IF(L30&gt;=$AF$32,$AF$30,IF(L30&gt;=$AG$32,$AG$30,$AH$30))))))))),T30)</f>
        <v/>
      </c>
      <c r="V30" s="9" t="str">
        <f t="array" ref="V30">IF(A30&lt;&gt;"",IF(_xlfn.BITOR(F30&lt;&gt;"GR",F30&lt;&gt;""),IF(AND(L30&gt;=50,F30&gt;=55),_xlfn.RANK.EQ(L30,$L$2:$L$1000,0),_xlfn.IFS(U30="FD",999,U30="FF",1000)),IF(AND(L30&gt;=50,H30&gt;=55),_xlfn.RANK.EQ(L30,$L$2:$L$326,0),_xlfn.IFS(U30="FD",999,U30="FF",1000))),"")</f>
        <v/>
      </c>
      <c r="Y30" s="9"/>
      <c r="Z30" s="9" t="s">
        <v>0</v>
      </c>
      <c r="AA30" s="9" t="s">
        <v>1</v>
      </c>
      <c r="AB30" s="9" t="s">
        <v>2</v>
      </c>
      <c r="AC30" s="9" t="s">
        <v>3</v>
      </c>
      <c r="AD30" s="9" t="s">
        <v>4</v>
      </c>
      <c r="AE30" s="9" t="s">
        <v>5</v>
      </c>
      <c r="AF30" s="9" t="s">
        <v>6</v>
      </c>
      <c r="AG30" s="9" t="s">
        <v>12</v>
      </c>
      <c r="AH30" s="9" t="s">
        <v>11</v>
      </c>
    </row>
    <row r="31" spans="1:34" x14ac:dyDescent="0.25">
      <c r="A31" s="31"/>
      <c r="B31" s="31"/>
      <c r="C31" s="31"/>
      <c r="D31" s="31"/>
      <c r="E31" s="31"/>
      <c r="F31" s="3"/>
      <c r="G31" s="16">
        <f t="shared" ref="G31:G94" si="14">IF(_xlfn.BITOR(D31="GR",D31=""),0,D31)</f>
        <v>0</v>
      </c>
      <c r="H31" s="16">
        <f t="shared" ref="H31:H94" si="15">IF(_xlfn.BITOR(E31="",E31="GR"),0,E31)</f>
        <v>0</v>
      </c>
      <c r="I31" s="9">
        <f t="shared" si="0"/>
        <v>0</v>
      </c>
      <c r="J31" s="9">
        <f t="shared" si="3"/>
        <v>0</v>
      </c>
      <c r="K31" s="9">
        <f t="shared" si="4"/>
        <v>0</v>
      </c>
      <c r="L31" s="9">
        <f t="shared" si="5"/>
        <v>0</v>
      </c>
      <c r="M31" s="9" t="str">
        <f t="shared" si="6"/>
        <v/>
      </c>
      <c r="N31" s="9" t="str">
        <f t="shared" si="7"/>
        <v/>
      </c>
      <c r="O31" s="9" t="str">
        <f t="shared" si="8"/>
        <v/>
      </c>
      <c r="P31" s="9" t="str">
        <f t="shared" si="9"/>
        <v/>
      </c>
      <c r="Q31" s="9" t="str">
        <f t="shared" si="10"/>
        <v/>
      </c>
      <c r="R31" s="9" t="str">
        <f t="shared" si="11"/>
        <v/>
      </c>
      <c r="S31" s="9" t="str">
        <f t="shared" si="12"/>
        <v/>
      </c>
      <c r="T31" s="9" t="str">
        <f t="shared" si="13"/>
        <v/>
      </c>
      <c r="U31" s="9" t="str">
        <f t="array" ref="U31">IF(AND(F31&lt;&gt;"",F31&lt;&gt;"GR"),IF(COUNTIF($J$2:$J$1000,"&gt;=50")&gt;=10,IF(F31&lt;&gt;"GR",IF(AND(F31&gt;=55,J31&gt;=50),_xlfn.IFS(AND(J31&gt;=$AH$11,J31&gt;$AG$10,J31&gt;$AF$10,J31&gt;$AE$10,J31&gt;$AD$10,J31&gt;$AC$10,J31&gt;$AB$10),"AA",AND(J31&gt;=$AG$11,J31&gt;$AF$10,J31&gt;$AE$10,J31&gt;$AD$10,J31&gt;$AC$10,J31&gt;$AB$10),"BA",AND(J31&gt;=$AF$11,J31&gt;$AE$10,J31&gt;$AD$10,J31&gt;$AC$10,J31&gt;$AB$10),"BB",AND(J31&gt;=$AE$11,J31&gt;$AD$10,J31&gt;$AC$10,J31&gt;$AB$10),"CB",AND(J31&gt;=$AD$11,J31&gt;$AC$10,J31&gt;$AB$10),"CC",AND(J31&gt;=$AC$11,J31&gt;$AB$10),"DC",J31&gt;=50,"DD"),IF(J31&gt;=$AA$9,"FD","FF")),T31),IF(L31&gt;=$Z$32,$Z$30,IF(L31&gt;=$AA$32,$AA$30,IF(L31&gt;=$AB$32,$AB$30,IF(L31&gt;=$AC$32,$AC$30,IF(L31&gt;=$AD$32,$AD$30,IF(L31&gt;=$AE$32,$AE$30,IF(L31&gt;=$AF$32,$AF$30,IF(L31&gt;=$AG$32,$AG$30,$AH$30))))))))),T31)</f>
        <v/>
      </c>
      <c r="V31" s="9" t="str">
        <f t="array" ref="V31">IF(A31&lt;&gt;"",IF(_xlfn.BITOR(F31&lt;&gt;"GR",F31&lt;&gt;""),IF(AND(L31&gt;=50,F31&gt;=55),_xlfn.RANK.EQ(L31,$L$2:$L$1000,0),_xlfn.IFS(U31="FD",999,U31="FF",1000)),IF(AND(L31&gt;=50,H31&gt;=55),_xlfn.RANK.EQ(L31,$L$2:$L$326,0),_xlfn.IFS(U31="FD",999,U31="FF",1000))),"")</f>
        <v/>
      </c>
      <c r="Y31" s="9" t="s">
        <v>66</v>
      </c>
      <c r="Z31" s="9">
        <v>100</v>
      </c>
      <c r="AA31" s="9">
        <v>89</v>
      </c>
      <c r="AB31" s="9">
        <v>84</v>
      </c>
      <c r="AC31" s="9">
        <v>79</v>
      </c>
      <c r="AD31" s="9">
        <v>74</v>
      </c>
      <c r="AE31" s="9">
        <v>64</v>
      </c>
      <c r="AF31" s="9">
        <v>57</v>
      </c>
      <c r="AG31" s="9">
        <v>49</v>
      </c>
      <c r="AH31" s="9">
        <v>39</v>
      </c>
    </row>
    <row r="32" spans="1:34" x14ac:dyDescent="0.25">
      <c r="A32" s="31"/>
      <c r="B32" s="31"/>
      <c r="C32" s="31"/>
      <c r="D32" s="31"/>
      <c r="E32" s="31"/>
      <c r="F32" s="3"/>
      <c r="G32" s="16">
        <f t="shared" si="14"/>
        <v>0</v>
      </c>
      <c r="H32" s="16">
        <f t="shared" si="15"/>
        <v>0</v>
      </c>
      <c r="I32" s="9">
        <f t="shared" si="0"/>
        <v>0</v>
      </c>
      <c r="J32" s="9">
        <f t="shared" si="3"/>
        <v>0</v>
      </c>
      <c r="K32" s="9">
        <f t="shared" si="4"/>
        <v>0</v>
      </c>
      <c r="L32" s="9">
        <f t="shared" si="5"/>
        <v>0</v>
      </c>
      <c r="M32" s="9" t="str">
        <f t="shared" si="6"/>
        <v/>
      </c>
      <c r="N32" s="9" t="str">
        <f t="shared" si="7"/>
        <v/>
      </c>
      <c r="O32" s="9" t="str">
        <f t="shared" si="8"/>
        <v/>
      </c>
      <c r="P32" s="9" t="str">
        <f t="shared" si="9"/>
        <v/>
      </c>
      <c r="Q32" s="9" t="str">
        <f t="shared" si="10"/>
        <v/>
      </c>
      <c r="R32" s="9" t="str">
        <f t="shared" si="11"/>
        <v/>
      </c>
      <c r="S32" s="9" t="str">
        <f t="shared" si="12"/>
        <v/>
      </c>
      <c r="T32" s="9" t="str">
        <f t="shared" si="13"/>
        <v/>
      </c>
      <c r="U32" s="9" t="str">
        <f t="array" ref="U32">IF(AND(F32&lt;&gt;"",F32&lt;&gt;"GR"),IF(COUNTIF($J$2:$J$1000,"&gt;=50")&gt;=10,IF(F32&lt;&gt;"GR",IF(AND(F32&gt;=55,J32&gt;=50),_xlfn.IFS(AND(J32&gt;=$AH$11,J32&gt;$AG$10,J32&gt;$AF$10,J32&gt;$AE$10,J32&gt;$AD$10,J32&gt;$AC$10,J32&gt;$AB$10),"AA",AND(J32&gt;=$AG$11,J32&gt;$AF$10,J32&gt;$AE$10,J32&gt;$AD$10,J32&gt;$AC$10,J32&gt;$AB$10),"BA",AND(J32&gt;=$AF$11,J32&gt;$AE$10,J32&gt;$AD$10,J32&gt;$AC$10,J32&gt;$AB$10),"BB",AND(J32&gt;=$AE$11,J32&gt;$AD$10,J32&gt;$AC$10,J32&gt;$AB$10),"CB",AND(J32&gt;=$AD$11,J32&gt;$AC$10,J32&gt;$AB$10),"CC",AND(J32&gt;=$AC$11,J32&gt;$AB$10),"DC",J32&gt;=50,"DD"),IF(J32&gt;=$AA$9,"FD","FF")),T32),IF(L32&gt;=$Z$32,$Z$30,IF(L32&gt;=$AA$32,$AA$30,IF(L32&gt;=$AB$32,$AB$30,IF(L32&gt;=$AC$32,$AC$30,IF(L32&gt;=$AD$32,$AD$30,IF(L32&gt;=$AE$32,$AE$30,IF(L32&gt;=$AF$32,$AF$30,IF(L32&gt;=$AG$32,$AG$30,$AH$30))))))))),T32)</f>
        <v/>
      </c>
      <c r="V32" s="9" t="str">
        <f t="array" ref="V32">IF(A32&lt;&gt;"",IF(_xlfn.BITOR(F32&lt;&gt;"GR",F32&lt;&gt;""),IF(AND(L32&gt;=50,F32&gt;=55),_xlfn.RANK.EQ(L32,$L$2:$L$1000,0),_xlfn.IFS(U32="FD",999,U32="FF",1000)),IF(AND(L32&gt;=50,H32&gt;=55),_xlfn.RANK.EQ(L32,$L$2:$L$326,0),_xlfn.IFS(U32="FD",999,U32="FF",1000))),"")</f>
        <v/>
      </c>
      <c r="Y32" s="9" t="s">
        <v>67</v>
      </c>
      <c r="Z32" s="9">
        <v>90</v>
      </c>
      <c r="AA32" s="9">
        <v>85</v>
      </c>
      <c r="AB32" s="9">
        <v>80</v>
      </c>
      <c r="AC32" s="9">
        <v>75</v>
      </c>
      <c r="AD32" s="9">
        <v>65</v>
      </c>
      <c r="AE32" s="9">
        <v>58</v>
      </c>
      <c r="AF32" s="9">
        <v>50</v>
      </c>
      <c r="AG32" s="9">
        <v>40</v>
      </c>
      <c r="AH32" s="9">
        <v>0</v>
      </c>
    </row>
    <row r="33" spans="1:22" x14ac:dyDescent="0.25">
      <c r="A33" s="31"/>
      <c r="B33" s="31"/>
      <c r="C33" s="31"/>
      <c r="D33" s="31"/>
      <c r="E33" s="31"/>
      <c r="F33" s="3"/>
      <c r="G33" s="16">
        <f t="shared" si="14"/>
        <v>0</v>
      </c>
      <c r="H33" s="16">
        <f t="shared" si="15"/>
        <v>0</v>
      </c>
      <c r="I33" s="9">
        <f t="shared" si="0"/>
        <v>0</v>
      </c>
      <c r="J33" s="9">
        <f t="shared" si="3"/>
        <v>0</v>
      </c>
      <c r="K33" s="9">
        <f t="shared" si="4"/>
        <v>0</v>
      </c>
      <c r="L33" s="9">
        <f t="shared" si="5"/>
        <v>0</v>
      </c>
      <c r="M33" s="9" t="str">
        <f t="shared" si="6"/>
        <v/>
      </c>
      <c r="N33" s="9" t="str">
        <f t="shared" si="7"/>
        <v/>
      </c>
      <c r="O33" s="9" t="str">
        <f t="shared" si="8"/>
        <v/>
      </c>
      <c r="P33" s="9" t="str">
        <f t="shared" si="9"/>
        <v/>
      </c>
      <c r="Q33" s="9" t="str">
        <f t="shared" si="10"/>
        <v/>
      </c>
      <c r="R33" s="9" t="str">
        <f t="shared" si="11"/>
        <v/>
      </c>
      <c r="S33" s="9" t="str">
        <f t="shared" si="12"/>
        <v/>
      </c>
      <c r="T33" s="9" t="str">
        <f t="shared" si="13"/>
        <v/>
      </c>
      <c r="U33" s="9" t="str">
        <f t="array" ref="U33">IF(AND(F33&lt;&gt;"",F33&lt;&gt;"GR"),IF(COUNTIF($J$2:$J$1000,"&gt;=50")&gt;=10,IF(F33&lt;&gt;"GR",IF(AND(F33&gt;=55,J33&gt;=50),_xlfn.IFS(AND(J33&gt;=$AH$11,J33&gt;$AG$10,J33&gt;$AF$10,J33&gt;$AE$10,J33&gt;$AD$10,J33&gt;$AC$10,J33&gt;$AB$10),"AA",AND(J33&gt;=$AG$11,J33&gt;$AF$10,J33&gt;$AE$10,J33&gt;$AD$10,J33&gt;$AC$10,J33&gt;$AB$10),"BA",AND(J33&gt;=$AF$11,J33&gt;$AE$10,J33&gt;$AD$10,J33&gt;$AC$10,J33&gt;$AB$10),"BB",AND(J33&gt;=$AE$11,J33&gt;$AD$10,J33&gt;$AC$10,J33&gt;$AB$10),"CB",AND(J33&gt;=$AD$11,J33&gt;$AC$10,J33&gt;$AB$10),"CC",AND(J33&gt;=$AC$11,J33&gt;$AB$10),"DC",J33&gt;=50,"DD"),IF(J33&gt;=$AA$9,"FD","FF")),T33),IF(L33&gt;=$Z$32,$Z$30,IF(L33&gt;=$AA$32,$AA$30,IF(L33&gt;=$AB$32,$AB$30,IF(L33&gt;=$AC$32,$AC$30,IF(L33&gt;=$AD$32,$AD$30,IF(L33&gt;=$AE$32,$AE$30,IF(L33&gt;=$AF$32,$AF$30,IF(L33&gt;=$AG$32,$AG$30,$AH$30))))))))),T33)</f>
        <v/>
      </c>
      <c r="V33" s="9" t="str">
        <f t="array" ref="V33">IF(A33&lt;&gt;"",IF(_xlfn.BITOR(F33&lt;&gt;"GR",F33&lt;&gt;""),IF(AND(L33&gt;=50,F33&gt;=55),_xlfn.RANK.EQ(L33,$L$2:$L$1000,0),_xlfn.IFS(U33="FD",999,U33="FF",1000)),IF(AND(L33&gt;=50,H33&gt;=55),_xlfn.RANK.EQ(L33,$L$2:$L$326,0),_xlfn.IFS(U33="FD",999,U33="FF",1000))),"")</f>
        <v/>
      </c>
    </row>
    <row r="34" spans="1:22" x14ac:dyDescent="0.25">
      <c r="A34" s="31"/>
      <c r="B34" s="31"/>
      <c r="C34" s="31"/>
      <c r="D34" s="31"/>
      <c r="E34" s="31"/>
      <c r="F34" s="3"/>
      <c r="G34" s="16">
        <f t="shared" si="14"/>
        <v>0</v>
      </c>
      <c r="H34" s="16">
        <f t="shared" si="15"/>
        <v>0</v>
      </c>
      <c r="I34" s="9">
        <f t="shared" si="0"/>
        <v>0</v>
      </c>
      <c r="J34" s="9">
        <f t="shared" si="3"/>
        <v>0</v>
      </c>
      <c r="K34" s="9">
        <f t="shared" si="4"/>
        <v>0</v>
      </c>
      <c r="L34" s="9">
        <f t="shared" si="5"/>
        <v>0</v>
      </c>
      <c r="M34" s="9" t="str">
        <f t="shared" si="6"/>
        <v/>
      </c>
      <c r="N34" s="9" t="str">
        <f t="shared" si="7"/>
        <v/>
      </c>
      <c r="O34" s="9" t="str">
        <f t="shared" si="8"/>
        <v/>
      </c>
      <c r="P34" s="9" t="str">
        <f t="shared" si="9"/>
        <v/>
      </c>
      <c r="Q34" s="9" t="str">
        <f t="shared" si="10"/>
        <v/>
      </c>
      <c r="R34" s="9" t="str">
        <f t="shared" si="11"/>
        <v/>
      </c>
      <c r="S34" s="9" t="str">
        <f t="shared" si="12"/>
        <v/>
      </c>
      <c r="T34" s="9" t="str">
        <f t="shared" si="13"/>
        <v/>
      </c>
      <c r="U34" s="9" t="str">
        <f t="array" ref="U34">IF(AND(F34&lt;&gt;"",F34&lt;&gt;"GR"),IF(COUNTIF($J$2:$J$1000,"&gt;=50")&gt;=10,IF(F34&lt;&gt;"GR",IF(AND(F34&gt;=55,J34&gt;=50),_xlfn.IFS(AND(J34&gt;=$AH$11,J34&gt;$AG$10,J34&gt;$AF$10,J34&gt;$AE$10,J34&gt;$AD$10,J34&gt;$AC$10,J34&gt;$AB$10),"AA",AND(J34&gt;=$AG$11,J34&gt;$AF$10,J34&gt;$AE$10,J34&gt;$AD$10,J34&gt;$AC$10,J34&gt;$AB$10),"BA",AND(J34&gt;=$AF$11,J34&gt;$AE$10,J34&gt;$AD$10,J34&gt;$AC$10,J34&gt;$AB$10),"BB",AND(J34&gt;=$AE$11,J34&gt;$AD$10,J34&gt;$AC$10,J34&gt;$AB$10),"CB",AND(J34&gt;=$AD$11,J34&gt;$AC$10,J34&gt;$AB$10),"CC",AND(J34&gt;=$AC$11,J34&gt;$AB$10),"DC",J34&gt;=50,"DD"),IF(J34&gt;=$AA$9,"FD","FF")),T34),IF(L34&gt;=$Z$32,$Z$30,IF(L34&gt;=$AA$32,$AA$30,IF(L34&gt;=$AB$32,$AB$30,IF(L34&gt;=$AC$32,$AC$30,IF(L34&gt;=$AD$32,$AD$30,IF(L34&gt;=$AE$32,$AE$30,IF(L34&gt;=$AF$32,$AF$30,IF(L34&gt;=$AG$32,$AG$30,$AH$30))))))))),T34)</f>
        <v/>
      </c>
      <c r="V34" s="9" t="str">
        <f t="array" ref="V34">IF(A34&lt;&gt;"",IF(_xlfn.BITOR(F34&lt;&gt;"GR",F34&lt;&gt;""),IF(AND(L34&gt;=50,F34&gt;=55),_xlfn.RANK.EQ(L34,$L$2:$L$1000,0),_xlfn.IFS(U34="FD",999,U34="FF",1000)),IF(AND(L34&gt;=50,H34&gt;=55),_xlfn.RANK.EQ(L34,$L$2:$L$326,0),_xlfn.IFS(U34="FD",999,U34="FF",1000))),"")</f>
        <v/>
      </c>
    </row>
    <row r="35" spans="1:22" x14ac:dyDescent="0.25">
      <c r="A35" s="31"/>
      <c r="B35" s="31"/>
      <c r="C35" s="31"/>
      <c r="D35" s="31"/>
      <c r="E35" s="31"/>
      <c r="F35" s="3"/>
      <c r="G35" s="16">
        <f t="shared" si="14"/>
        <v>0</v>
      </c>
      <c r="H35" s="16">
        <f t="shared" si="15"/>
        <v>0</v>
      </c>
      <c r="I35" s="9">
        <f t="shared" si="0"/>
        <v>0</v>
      </c>
      <c r="J35" s="9">
        <f t="shared" si="3"/>
        <v>0</v>
      </c>
      <c r="K35" s="9">
        <f t="shared" si="4"/>
        <v>0</v>
      </c>
      <c r="L35" s="9">
        <f t="shared" si="5"/>
        <v>0</v>
      </c>
      <c r="M35" s="9" t="str">
        <f t="shared" si="6"/>
        <v/>
      </c>
      <c r="N35" s="9" t="str">
        <f t="shared" si="7"/>
        <v/>
      </c>
      <c r="O35" s="9" t="str">
        <f t="shared" si="8"/>
        <v/>
      </c>
      <c r="P35" s="9" t="str">
        <f t="shared" si="9"/>
        <v/>
      </c>
      <c r="Q35" s="9" t="str">
        <f t="shared" si="10"/>
        <v/>
      </c>
      <c r="R35" s="9" t="str">
        <f t="shared" si="11"/>
        <v/>
      </c>
      <c r="S35" s="9" t="str">
        <f t="shared" si="12"/>
        <v/>
      </c>
      <c r="T35" s="9" t="str">
        <f t="shared" si="13"/>
        <v/>
      </c>
      <c r="U35" s="9" t="str">
        <f t="array" ref="U35">IF(AND(F35&lt;&gt;"",F35&lt;&gt;"GR"),IF(COUNTIF($J$2:$J$1000,"&gt;=50")&gt;=10,IF(F35&lt;&gt;"GR",IF(AND(F35&gt;=55,J35&gt;=50),_xlfn.IFS(AND(J35&gt;=$AH$11,J35&gt;$AG$10,J35&gt;$AF$10,J35&gt;$AE$10,J35&gt;$AD$10,J35&gt;$AC$10,J35&gt;$AB$10),"AA",AND(J35&gt;=$AG$11,J35&gt;$AF$10,J35&gt;$AE$10,J35&gt;$AD$10,J35&gt;$AC$10,J35&gt;$AB$10),"BA",AND(J35&gt;=$AF$11,J35&gt;$AE$10,J35&gt;$AD$10,J35&gt;$AC$10,J35&gt;$AB$10),"BB",AND(J35&gt;=$AE$11,J35&gt;$AD$10,J35&gt;$AC$10,J35&gt;$AB$10),"CB",AND(J35&gt;=$AD$11,J35&gt;$AC$10,J35&gt;$AB$10),"CC",AND(J35&gt;=$AC$11,J35&gt;$AB$10),"DC",J35&gt;=50,"DD"),IF(J35&gt;=$AA$9,"FD","FF")),T35),IF(L35&gt;=$Z$32,$Z$30,IF(L35&gt;=$AA$32,$AA$30,IF(L35&gt;=$AB$32,$AB$30,IF(L35&gt;=$AC$32,$AC$30,IF(L35&gt;=$AD$32,$AD$30,IF(L35&gt;=$AE$32,$AE$30,IF(L35&gt;=$AF$32,$AF$30,IF(L35&gt;=$AG$32,$AG$30,$AH$30))))))))),T35)</f>
        <v/>
      </c>
      <c r="V35" s="9" t="str">
        <f t="array" ref="V35">IF(A35&lt;&gt;"",IF(_xlfn.BITOR(F35&lt;&gt;"GR",F35&lt;&gt;""),IF(AND(L35&gt;=50,F35&gt;=55),_xlfn.RANK.EQ(L35,$L$2:$L$1000,0),_xlfn.IFS(U35="FD",999,U35="FF",1000)),IF(AND(L35&gt;=50,H35&gt;=55),_xlfn.RANK.EQ(L35,$L$2:$L$326,0),_xlfn.IFS(U35="FD",999,U35="FF",1000))),"")</f>
        <v/>
      </c>
    </row>
    <row r="36" spans="1:22" x14ac:dyDescent="0.25">
      <c r="A36" s="31"/>
      <c r="B36" s="31"/>
      <c r="C36" s="31"/>
      <c r="D36" s="31"/>
      <c r="E36" s="31"/>
      <c r="F36" s="3"/>
      <c r="G36" s="16">
        <f t="shared" si="14"/>
        <v>0</v>
      </c>
      <c r="H36" s="16">
        <f t="shared" si="15"/>
        <v>0</v>
      </c>
      <c r="I36" s="9">
        <f t="shared" si="0"/>
        <v>0</v>
      </c>
      <c r="J36" s="9">
        <f t="shared" si="3"/>
        <v>0</v>
      </c>
      <c r="K36" s="9">
        <f t="shared" si="4"/>
        <v>0</v>
      </c>
      <c r="L36" s="9">
        <f t="shared" si="5"/>
        <v>0</v>
      </c>
      <c r="M36" s="9" t="str">
        <f t="shared" si="6"/>
        <v/>
      </c>
      <c r="N36" s="9" t="str">
        <f t="shared" si="7"/>
        <v/>
      </c>
      <c r="O36" s="9" t="str">
        <f t="shared" si="8"/>
        <v/>
      </c>
      <c r="P36" s="9" t="str">
        <f t="shared" si="9"/>
        <v/>
      </c>
      <c r="Q36" s="9" t="str">
        <f t="shared" si="10"/>
        <v/>
      </c>
      <c r="R36" s="9" t="str">
        <f t="shared" si="11"/>
        <v/>
      </c>
      <c r="S36" s="9" t="str">
        <f t="shared" si="12"/>
        <v/>
      </c>
      <c r="T36" s="9" t="str">
        <f t="shared" si="13"/>
        <v/>
      </c>
      <c r="U36" s="9" t="str">
        <f t="array" ref="U36">IF(AND(F36&lt;&gt;"",F36&lt;&gt;"GR"),IF(COUNTIF($J$2:$J$1000,"&gt;=50")&gt;=10,IF(F36&lt;&gt;"GR",IF(AND(F36&gt;=55,J36&gt;=50),_xlfn.IFS(AND(J36&gt;=$AH$11,J36&gt;$AG$10,J36&gt;$AF$10,J36&gt;$AE$10,J36&gt;$AD$10,J36&gt;$AC$10,J36&gt;$AB$10),"AA",AND(J36&gt;=$AG$11,J36&gt;$AF$10,J36&gt;$AE$10,J36&gt;$AD$10,J36&gt;$AC$10,J36&gt;$AB$10),"BA",AND(J36&gt;=$AF$11,J36&gt;$AE$10,J36&gt;$AD$10,J36&gt;$AC$10,J36&gt;$AB$10),"BB",AND(J36&gt;=$AE$11,J36&gt;$AD$10,J36&gt;$AC$10,J36&gt;$AB$10),"CB",AND(J36&gt;=$AD$11,J36&gt;$AC$10,J36&gt;$AB$10),"CC",AND(J36&gt;=$AC$11,J36&gt;$AB$10),"DC",J36&gt;=50,"DD"),IF(J36&gt;=$AA$9,"FD","FF")),T36),IF(L36&gt;=$Z$32,$Z$30,IF(L36&gt;=$AA$32,$AA$30,IF(L36&gt;=$AB$32,$AB$30,IF(L36&gt;=$AC$32,$AC$30,IF(L36&gt;=$AD$32,$AD$30,IF(L36&gt;=$AE$32,$AE$30,IF(L36&gt;=$AF$32,$AF$30,IF(L36&gt;=$AG$32,$AG$30,$AH$30))))))))),T36)</f>
        <v/>
      </c>
      <c r="V36" s="9" t="str">
        <f t="array" ref="V36">IF(A36&lt;&gt;"",IF(_xlfn.BITOR(F36&lt;&gt;"GR",F36&lt;&gt;""),IF(AND(L36&gt;=50,F36&gt;=55),_xlfn.RANK.EQ(L36,$L$2:$L$1000,0),_xlfn.IFS(U36="FD",999,U36="FF",1000)),IF(AND(L36&gt;=50,H36&gt;=55),_xlfn.RANK.EQ(L36,$L$2:$L$326,0),_xlfn.IFS(U36="FD",999,U36="FF",1000))),"")</f>
        <v/>
      </c>
    </row>
    <row r="37" spans="1:22" x14ac:dyDescent="0.25">
      <c r="A37" s="31"/>
      <c r="B37" s="31"/>
      <c r="C37" s="31"/>
      <c r="D37" s="31"/>
      <c r="E37" s="31"/>
      <c r="F37" s="3"/>
      <c r="G37" s="16">
        <f t="shared" si="14"/>
        <v>0</v>
      </c>
      <c r="H37" s="16">
        <f t="shared" si="15"/>
        <v>0</v>
      </c>
      <c r="I37" s="9">
        <f t="shared" si="0"/>
        <v>0</v>
      </c>
      <c r="J37" s="9">
        <f t="shared" si="3"/>
        <v>0</v>
      </c>
      <c r="K37" s="9">
        <f t="shared" si="4"/>
        <v>0</v>
      </c>
      <c r="L37" s="9">
        <f t="shared" si="5"/>
        <v>0</v>
      </c>
      <c r="M37" s="9" t="str">
        <f t="shared" si="6"/>
        <v/>
      </c>
      <c r="N37" s="9" t="str">
        <f t="shared" si="7"/>
        <v/>
      </c>
      <c r="O37" s="9" t="str">
        <f t="shared" si="8"/>
        <v/>
      </c>
      <c r="P37" s="9" t="str">
        <f t="shared" si="9"/>
        <v/>
      </c>
      <c r="Q37" s="9" t="str">
        <f t="shared" si="10"/>
        <v/>
      </c>
      <c r="R37" s="9" t="str">
        <f t="shared" si="11"/>
        <v/>
      </c>
      <c r="S37" s="9" t="str">
        <f t="shared" si="12"/>
        <v/>
      </c>
      <c r="T37" s="9" t="str">
        <f t="shared" si="13"/>
        <v/>
      </c>
      <c r="U37" s="9" t="str">
        <f t="array" ref="U37">IF(AND(F37&lt;&gt;"",F37&lt;&gt;"GR"),IF(COUNTIF($J$2:$J$1000,"&gt;=50")&gt;=10,IF(F37&lt;&gt;"GR",IF(AND(F37&gt;=55,J37&gt;=50),_xlfn.IFS(AND(J37&gt;=$AH$11,J37&gt;$AG$10,J37&gt;$AF$10,J37&gt;$AE$10,J37&gt;$AD$10,J37&gt;$AC$10,J37&gt;$AB$10),"AA",AND(J37&gt;=$AG$11,J37&gt;$AF$10,J37&gt;$AE$10,J37&gt;$AD$10,J37&gt;$AC$10,J37&gt;$AB$10),"BA",AND(J37&gt;=$AF$11,J37&gt;$AE$10,J37&gt;$AD$10,J37&gt;$AC$10,J37&gt;$AB$10),"BB",AND(J37&gt;=$AE$11,J37&gt;$AD$10,J37&gt;$AC$10,J37&gt;$AB$10),"CB",AND(J37&gt;=$AD$11,J37&gt;$AC$10,J37&gt;$AB$10),"CC",AND(J37&gt;=$AC$11,J37&gt;$AB$10),"DC",J37&gt;=50,"DD"),IF(J37&gt;=$AA$9,"FD","FF")),T37),IF(L37&gt;=$Z$32,$Z$30,IF(L37&gt;=$AA$32,$AA$30,IF(L37&gt;=$AB$32,$AB$30,IF(L37&gt;=$AC$32,$AC$30,IF(L37&gt;=$AD$32,$AD$30,IF(L37&gt;=$AE$32,$AE$30,IF(L37&gt;=$AF$32,$AF$30,IF(L37&gt;=$AG$32,$AG$30,$AH$30))))))))),T37)</f>
        <v/>
      </c>
      <c r="V37" s="9" t="str">
        <f t="array" ref="V37">IF(A37&lt;&gt;"",IF(_xlfn.BITOR(F37&lt;&gt;"GR",F37&lt;&gt;""),IF(AND(L37&gt;=50,F37&gt;=55),_xlfn.RANK.EQ(L37,$L$2:$L$1000,0),_xlfn.IFS(U37="FD",999,U37="FF",1000)),IF(AND(L37&gt;=50,H37&gt;=55),_xlfn.RANK.EQ(L37,$L$2:$L$326,0),_xlfn.IFS(U37="FD",999,U37="FF",1000))),"")</f>
        <v/>
      </c>
    </row>
    <row r="38" spans="1:22" x14ac:dyDescent="0.25">
      <c r="A38" s="31"/>
      <c r="B38" s="31"/>
      <c r="C38" s="31"/>
      <c r="D38" s="31"/>
      <c r="E38" s="31"/>
      <c r="F38" s="3"/>
      <c r="G38" s="16">
        <f t="shared" si="14"/>
        <v>0</v>
      </c>
      <c r="H38" s="16">
        <f t="shared" si="15"/>
        <v>0</v>
      </c>
      <c r="I38" s="9">
        <f t="shared" si="0"/>
        <v>0</v>
      </c>
      <c r="J38" s="9">
        <f t="shared" si="3"/>
        <v>0</v>
      </c>
      <c r="K38" s="9">
        <f t="shared" si="4"/>
        <v>0</v>
      </c>
      <c r="L38" s="9">
        <f t="shared" si="5"/>
        <v>0</v>
      </c>
      <c r="M38" s="9" t="str">
        <f t="shared" si="6"/>
        <v/>
      </c>
      <c r="N38" s="9" t="str">
        <f t="shared" si="7"/>
        <v/>
      </c>
      <c r="O38" s="9" t="str">
        <f t="shared" si="8"/>
        <v/>
      </c>
      <c r="P38" s="9" t="str">
        <f t="shared" si="9"/>
        <v/>
      </c>
      <c r="Q38" s="9" t="str">
        <f t="shared" si="10"/>
        <v/>
      </c>
      <c r="R38" s="9" t="str">
        <f t="shared" si="11"/>
        <v/>
      </c>
      <c r="S38" s="9" t="str">
        <f t="shared" si="12"/>
        <v/>
      </c>
      <c r="T38" s="9" t="str">
        <f t="shared" si="13"/>
        <v/>
      </c>
      <c r="U38" s="9" t="str">
        <f t="array" ref="U38">IF(AND(F38&lt;&gt;"",F38&lt;&gt;"GR"),IF(COUNTIF($J$2:$J$1000,"&gt;=50")&gt;=10,IF(F38&lt;&gt;"GR",IF(AND(F38&gt;=55,J38&gt;=50),_xlfn.IFS(AND(J38&gt;=$AH$11,J38&gt;$AG$10,J38&gt;$AF$10,J38&gt;$AE$10,J38&gt;$AD$10,J38&gt;$AC$10,J38&gt;$AB$10),"AA",AND(J38&gt;=$AG$11,J38&gt;$AF$10,J38&gt;$AE$10,J38&gt;$AD$10,J38&gt;$AC$10,J38&gt;$AB$10),"BA",AND(J38&gt;=$AF$11,J38&gt;$AE$10,J38&gt;$AD$10,J38&gt;$AC$10,J38&gt;$AB$10),"BB",AND(J38&gt;=$AE$11,J38&gt;$AD$10,J38&gt;$AC$10,J38&gt;$AB$10),"CB",AND(J38&gt;=$AD$11,J38&gt;$AC$10,J38&gt;$AB$10),"CC",AND(J38&gt;=$AC$11,J38&gt;$AB$10),"DC",J38&gt;=50,"DD"),IF(J38&gt;=$AA$9,"FD","FF")),T38),IF(L38&gt;=$Z$32,$Z$30,IF(L38&gt;=$AA$32,$AA$30,IF(L38&gt;=$AB$32,$AB$30,IF(L38&gt;=$AC$32,$AC$30,IF(L38&gt;=$AD$32,$AD$30,IF(L38&gt;=$AE$32,$AE$30,IF(L38&gt;=$AF$32,$AF$30,IF(L38&gt;=$AG$32,$AG$30,$AH$30))))))))),T38)</f>
        <v/>
      </c>
      <c r="V38" s="9" t="str">
        <f t="array" ref="V38">IF(A38&lt;&gt;"",IF(_xlfn.BITOR(F38&lt;&gt;"GR",F38&lt;&gt;""),IF(AND(L38&gt;=50,F38&gt;=55),_xlfn.RANK.EQ(L38,$L$2:$L$1000,0),_xlfn.IFS(U38="FD",999,U38="FF",1000)),IF(AND(L38&gt;=50,H38&gt;=55),_xlfn.RANK.EQ(L38,$L$2:$L$326,0),_xlfn.IFS(U38="FD",999,U38="FF",1000))),"")</f>
        <v/>
      </c>
    </row>
    <row r="39" spans="1:22" x14ac:dyDescent="0.25">
      <c r="A39" s="31"/>
      <c r="B39" s="31"/>
      <c r="C39" s="31"/>
      <c r="D39" s="31"/>
      <c r="E39" s="31"/>
      <c r="F39" s="3"/>
      <c r="G39" s="16">
        <f t="shared" si="14"/>
        <v>0</v>
      </c>
      <c r="H39" s="16">
        <f t="shared" si="15"/>
        <v>0</v>
      </c>
      <c r="I39" s="9">
        <f t="shared" si="0"/>
        <v>0</v>
      </c>
      <c r="J39" s="9">
        <f t="shared" si="3"/>
        <v>0</v>
      </c>
      <c r="K39" s="9">
        <f t="shared" si="4"/>
        <v>0</v>
      </c>
      <c r="L39" s="9">
        <f t="shared" si="5"/>
        <v>0</v>
      </c>
      <c r="M39" s="9" t="str">
        <f t="shared" si="6"/>
        <v/>
      </c>
      <c r="N39" s="9" t="str">
        <f t="shared" si="7"/>
        <v/>
      </c>
      <c r="O39" s="9" t="str">
        <f t="shared" si="8"/>
        <v/>
      </c>
      <c r="P39" s="9" t="str">
        <f t="shared" si="9"/>
        <v/>
      </c>
      <c r="Q39" s="9" t="str">
        <f t="shared" si="10"/>
        <v/>
      </c>
      <c r="R39" s="9" t="str">
        <f t="shared" si="11"/>
        <v/>
      </c>
      <c r="S39" s="9" t="str">
        <f t="shared" si="12"/>
        <v/>
      </c>
      <c r="T39" s="9" t="str">
        <f t="shared" si="13"/>
        <v/>
      </c>
      <c r="U39" s="9" t="str">
        <f t="array" ref="U39">IF(AND(F39&lt;&gt;"",F39&lt;&gt;"GR"),IF(COUNTIF($J$2:$J$1000,"&gt;=50")&gt;=10,IF(F39&lt;&gt;"GR",IF(AND(F39&gt;=55,J39&gt;=50),_xlfn.IFS(AND(J39&gt;=$AH$11,J39&gt;$AG$10,J39&gt;$AF$10,J39&gt;$AE$10,J39&gt;$AD$10,J39&gt;$AC$10,J39&gt;$AB$10),"AA",AND(J39&gt;=$AG$11,J39&gt;$AF$10,J39&gt;$AE$10,J39&gt;$AD$10,J39&gt;$AC$10,J39&gt;$AB$10),"BA",AND(J39&gt;=$AF$11,J39&gt;$AE$10,J39&gt;$AD$10,J39&gt;$AC$10,J39&gt;$AB$10),"BB",AND(J39&gt;=$AE$11,J39&gt;$AD$10,J39&gt;$AC$10,J39&gt;$AB$10),"CB",AND(J39&gt;=$AD$11,J39&gt;$AC$10,J39&gt;$AB$10),"CC",AND(J39&gt;=$AC$11,J39&gt;$AB$10),"DC",J39&gt;=50,"DD"),IF(J39&gt;=$AA$9,"FD","FF")),T39),IF(L39&gt;=$Z$32,$Z$30,IF(L39&gt;=$AA$32,$AA$30,IF(L39&gt;=$AB$32,$AB$30,IF(L39&gt;=$AC$32,$AC$30,IF(L39&gt;=$AD$32,$AD$30,IF(L39&gt;=$AE$32,$AE$30,IF(L39&gt;=$AF$32,$AF$30,IF(L39&gt;=$AG$32,$AG$30,$AH$30))))))))),T39)</f>
        <v/>
      </c>
      <c r="V39" s="9" t="str">
        <f t="array" ref="V39">IF(A39&lt;&gt;"",IF(_xlfn.BITOR(F39&lt;&gt;"GR",F39&lt;&gt;""),IF(AND(L39&gt;=50,F39&gt;=55),_xlfn.RANK.EQ(L39,$L$2:$L$1000,0),_xlfn.IFS(U39="FD",999,U39="FF",1000)),IF(AND(L39&gt;=50,H39&gt;=55),_xlfn.RANK.EQ(L39,$L$2:$L$326,0),_xlfn.IFS(U39="FD",999,U39="FF",1000))),"")</f>
        <v/>
      </c>
    </row>
    <row r="40" spans="1:22" x14ac:dyDescent="0.25">
      <c r="A40" s="31"/>
      <c r="B40" s="31"/>
      <c r="C40" s="31"/>
      <c r="D40" s="31"/>
      <c r="E40" s="31"/>
      <c r="F40" s="3"/>
      <c r="G40" s="16">
        <f t="shared" si="14"/>
        <v>0</v>
      </c>
      <c r="H40" s="16">
        <f t="shared" si="15"/>
        <v>0</v>
      </c>
      <c r="I40" s="9">
        <f t="shared" si="0"/>
        <v>0</v>
      </c>
      <c r="J40" s="9">
        <f t="shared" si="3"/>
        <v>0</v>
      </c>
      <c r="K40" s="9">
        <f t="shared" si="4"/>
        <v>0</v>
      </c>
      <c r="L40" s="9">
        <f t="shared" si="5"/>
        <v>0</v>
      </c>
      <c r="M40" s="9" t="str">
        <f t="shared" si="6"/>
        <v/>
      </c>
      <c r="N40" s="9" t="str">
        <f t="shared" si="7"/>
        <v/>
      </c>
      <c r="O40" s="9" t="str">
        <f t="shared" si="8"/>
        <v/>
      </c>
      <c r="P40" s="9" t="str">
        <f t="shared" si="9"/>
        <v/>
      </c>
      <c r="Q40" s="9" t="str">
        <f t="shared" si="10"/>
        <v/>
      </c>
      <c r="R40" s="9" t="str">
        <f t="shared" si="11"/>
        <v/>
      </c>
      <c r="S40" s="9" t="str">
        <f t="shared" si="12"/>
        <v/>
      </c>
      <c r="T40" s="9" t="str">
        <f t="shared" si="13"/>
        <v/>
      </c>
      <c r="U40" s="9" t="str">
        <f t="array" ref="U40">IF(AND(F40&lt;&gt;"",F40&lt;&gt;"GR"),IF(COUNTIF($J$2:$J$1000,"&gt;=50")&gt;=10,IF(F40&lt;&gt;"GR",IF(AND(F40&gt;=55,J40&gt;=50),_xlfn.IFS(AND(J40&gt;=$AH$11,J40&gt;$AG$10,J40&gt;$AF$10,J40&gt;$AE$10,J40&gt;$AD$10,J40&gt;$AC$10,J40&gt;$AB$10),"AA",AND(J40&gt;=$AG$11,J40&gt;$AF$10,J40&gt;$AE$10,J40&gt;$AD$10,J40&gt;$AC$10,J40&gt;$AB$10),"BA",AND(J40&gt;=$AF$11,J40&gt;$AE$10,J40&gt;$AD$10,J40&gt;$AC$10,J40&gt;$AB$10),"BB",AND(J40&gt;=$AE$11,J40&gt;$AD$10,J40&gt;$AC$10,J40&gt;$AB$10),"CB",AND(J40&gt;=$AD$11,J40&gt;$AC$10,J40&gt;$AB$10),"CC",AND(J40&gt;=$AC$11,J40&gt;$AB$10),"DC",J40&gt;=50,"DD"),IF(J40&gt;=$AA$9,"FD","FF")),T40),IF(L40&gt;=$Z$32,$Z$30,IF(L40&gt;=$AA$32,$AA$30,IF(L40&gt;=$AB$32,$AB$30,IF(L40&gt;=$AC$32,$AC$30,IF(L40&gt;=$AD$32,$AD$30,IF(L40&gt;=$AE$32,$AE$30,IF(L40&gt;=$AF$32,$AF$30,IF(L40&gt;=$AG$32,$AG$30,$AH$30))))))))),T40)</f>
        <v/>
      </c>
      <c r="V40" s="9" t="str">
        <f t="array" ref="V40">IF(A40&lt;&gt;"",IF(_xlfn.BITOR(F40&lt;&gt;"GR",F40&lt;&gt;""),IF(AND(L40&gt;=50,F40&gt;=55),_xlfn.RANK.EQ(L40,$L$2:$L$1000,0),_xlfn.IFS(U40="FD",999,U40="FF",1000)),IF(AND(L40&gt;=50,H40&gt;=55),_xlfn.RANK.EQ(L40,$L$2:$L$326,0),_xlfn.IFS(U40="FD",999,U40="FF",1000))),"")</f>
        <v/>
      </c>
    </row>
    <row r="41" spans="1:22" x14ac:dyDescent="0.25">
      <c r="A41" s="31"/>
      <c r="B41" s="31"/>
      <c r="C41" s="31"/>
      <c r="D41" s="31"/>
      <c r="E41" s="31"/>
      <c r="F41" s="3"/>
      <c r="G41" s="16">
        <f t="shared" si="14"/>
        <v>0</v>
      </c>
      <c r="H41" s="16">
        <f t="shared" si="15"/>
        <v>0</v>
      </c>
      <c r="I41" s="9">
        <f t="shared" si="0"/>
        <v>0</v>
      </c>
      <c r="J41" s="9">
        <f t="shared" si="3"/>
        <v>0</v>
      </c>
      <c r="K41" s="9">
        <f t="shared" si="4"/>
        <v>0</v>
      </c>
      <c r="L41" s="9">
        <f t="shared" si="5"/>
        <v>0</v>
      </c>
      <c r="M41" s="9" t="str">
        <f t="shared" si="6"/>
        <v/>
      </c>
      <c r="N41" s="9" t="str">
        <f t="shared" si="7"/>
        <v/>
      </c>
      <c r="O41" s="9" t="str">
        <f t="shared" si="8"/>
        <v/>
      </c>
      <c r="P41" s="9" t="str">
        <f t="shared" si="9"/>
        <v/>
      </c>
      <c r="Q41" s="9" t="str">
        <f t="shared" si="10"/>
        <v/>
      </c>
      <c r="R41" s="9" t="str">
        <f t="shared" si="11"/>
        <v/>
      </c>
      <c r="S41" s="9" t="str">
        <f t="shared" si="12"/>
        <v/>
      </c>
      <c r="T41" s="9" t="str">
        <f t="shared" si="13"/>
        <v/>
      </c>
      <c r="U41" s="9" t="str">
        <f t="array" ref="U41">IF(AND(F41&lt;&gt;"",F41&lt;&gt;"GR"),IF(COUNTIF($J$2:$J$1000,"&gt;=50")&gt;=10,IF(F41&lt;&gt;"GR",IF(AND(F41&gt;=55,J41&gt;=50),_xlfn.IFS(AND(J41&gt;=$AH$11,J41&gt;$AG$10,J41&gt;$AF$10,J41&gt;$AE$10,J41&gt;$AD$10,J41&gt;$AC$10,J41&gt;$AB$10),"AA",AND(J41&gt;=$AG$11,J41&gt;$AF$10,J41&gt;$AE$10,J41&gt;$AD$10,J41&gt;$AC$10,J41&gt;$AB$10),"BA",AND(J41&gt;=$AF$11,J41&gt;$AE$10,J41&gt;$AD$10,J41&gt;$AC$10,J41&gt;$AB$10),"BB",AND(J41&gt;=$AE$11,J41&gt;$AD$10,J41&gt;$AC$10,J41&gt;$AB$10),"CB",AND(J41&gt;=$AD$11,J41&gt;$AC$10,J41&gt;$AB$10),"CC",AND(J41&gt;=$AC$11,J41&gt;$AB$10),"DC",J41&gt;=50,"DD"),IF(J41&gt;=$AA$9,"FD","FF")),T41),IF(L41&gt;=$Z$32,$Z$30,IF(L41&gt;=$AA$32,$AA$30,IF(L41&gt;=$AB$32,$AB$30,IF(L41&gt;=$AC$32,$AC$30,IF(L41&gt;=$AD$32,$AD$30,IF(L41&gt;=$AE$32,$AE$30,IF(L41&gt;=$AF$32,$AF$30,IF(L41&gt;=$AG$32,$AG$30,$AH$30))))))))),T41)</f>
        <v/>
      </c>
      <c r="V41" s="9" t="str">
        <f t="array" ref="V41">IF(A41&lt;&gt;"",IF(_xlfn.BITOR(F41&lt;&gt;"GR",F41&lt;&gt;""),IF(AND(L41&gt;=50,F41&gt;=55),_xlfn.RANK.EQ(L41,$L$2:$L$1000,0),_xlfn.IFS(U41="FD",999,U41="FF",1000)),IF(AND(L41&gt;=50,H41&gt;=55),_xlfn.RANK.EQ(L41,$L$2:$L$326,0),_xlfn.IFS(U41="FD",999,U41="FF",1000))),"")</f>
        <v/>
      </c>
    </row>
    <row r="42" spans="1:22" x14ac:dyDescent="0.25">
      <c r="A42" s="31"/>
      <c r="B42" s="31"/>
      <c r="C42" s="31"/>
      <c r="D42" s="31"/>
      <c r="E42" s="31"/>
      <c r="F42" s="3"/>
      <c r="G42" s="16">
        <f t="shared" si="14"/>
        <v>0</v>
      </c>
      <c r="H42" s="16">
        <f t="shared" si="15"/>
        <v>0</v>
      </c>
      <c r="I42" s="9">
        <f t="shared" si="0"/>
        <v>0</v>
      </c>
      <c r="J42" s="9">
        <f t="shared" si="3"/>
        <v>0</v>
      </c>
      <c r="K42" s="9">
        <f t="shared" si="4"/>
        <v>0</v>
      </c>
      <c r="L42" s="9">
        <f t="shared" si="5"/>
        <v>0</v>
      </c>
      <c r="M42" s="9" t="str">
        <f t="shared" si="6"/>
        <v/>
      </c>
      <c r="N42" s="9" t="str">
        <f t="shared" si="7"/>
        <v/>
      </c>
      <c r="O42" s="9" t="str">
        <f t="shared" si="8"/>
        <v/>
      </c>
      <c r="P42" s="9" t="str">
        <f t="shared" si="9"/>
        <v/>
      </c>
      <c r="Q42" s="9" t="str">
        <f t="shared" si="10"/>
        <v/>
      </c>
      <c r="R42" s="9" t="str">
        <f t="shared" si="11"/>
        <v/>
      </c>
      <c r="S42" s="9" t="str">
        <f t="shared" si="12"/>
        <v/>
      </c>
      <c r="T42" s="9" t="str">
        <f t="shared" si="13"/>
        <v/>
      </c>
      <c r="U42" s="9" t="str">
        <f t="array" ref="U42">IF(AND(F42&lt;&gt;"",F42&lt;&gt;"GR"),IF(COUNTIF($J$2:$J$1000,"&gt;=50")&gt;=10,IF(F42&lt;&gt;"GR",IF(AND(F42&gt;=55,J42&gt;=50),_xlfn.IFS(AND(J42&gt;=$AH$11,J42&gt;$AG$10,J42&gt;$AF$10,J42&gt;$AE$10,J42&gt;$AD$10,J42&gt;$AC$10,J42&gt;$AB$10),"AA",AND(J42&gt;=$AG$11,J42&gt;$AF$10,J42&gt;$AE$10,J42&gt;$AD$10,J42&gt;$AC$10,J42&gt;$AB$10),"BA",AND(J42&gt;=$AF$11,J42&gt;$AE$10,J42&gt;$AD$10,J42&gt;$AC$10,J42&gt;$AB$10),"BB",AND(J42&gt;=$AE$11,J42&gt;$AD$10,J42&gt;$AC$10,J42&gt;$AB$10),"CB",AND(J42&gt;=$AD$11,J42&gt;$AC$10,J42&gt;$AB$10),"CC",AND(J42&gt;=$AC$11,J42&gt;$AB$10),"DC",J42&gt;=50,"DD"),IF(J42&gt;=$AA$9,"FD","FF")),T42),IF(L42&gt;=$Z$32,$Z$30,IF(L42&gt;=$AA$32,$AA$30,IF(L42&gt;=$AB$32,$AB$30,IF(L42&gt;=$AC$32,$AC$30,IF(L42&gt;=$AD$32,$AD$30,IF(L42&gt;=$AE$32,$AE$30,IF(L42&gt;=$AF$32,$AF$30,IF(L42&gt;=$AG$32,$AG$30,$AH$30))))))))),T42)</f>
        <v/>
      </c>
      <c r="V42" s="9" t="str">
        <f t="array" ref="V42">IF(A42&lt;&gt;"",IF(_xlfn.BITOR(F42&lt;&gt;"GR",F42&lt;&gt;""),IF(AND(L42&gt;=50,F42&gt;=55),_xlfn.RANK.EQ(L42,$L$2:$L$1000,0),_xlfn.IFS(U42="FD",999,U42="FF",1000)),IF(AND(L42&gt;=50,H42&gt;=55),_xlfn.RANK.EQ(L42,$L$2:$L$326,0),_xlfn.IFS(U42="FD",999,U42="FF",1000))),"")</f>
        <v/>
      </c>
    </row>
    <row r="43" spans="1:22" x14ac:dyDescent="0.25">
      <c r="A43" s="31"/>
      <c r="B43" s="31"/>
      <c r="C43" s="31"/>
      <c r="D43" s="31"/>
      <c r="E43" s="31"/>
      <c r="F43" s="3"/>
      <c r="G43" s="16">
        <f t="shared" si="14"/>
        <v>0</v>
      </c>
      <c r="H43" s="16">
        <f t="shared" si="15"/>
        <v>0</v>
      </c>
      <c r="I43" s="9">
        <f t="shared" si="0"/>
        <v>0</v>
      </c>
      <c r="J43" s="9">
        <f t="shared" si="3"/>
        <v>0</v>
      </c>
      <c r="K43" s="9">
        <f t="shared" si="4"/>
        <v>0</v>
      </c>
      <c r="L43" s="9">
        <f t="shared" si="5"/>
        <v>0</v>
      </c>
      <c r="M43" s="9" t="str">
        <f t="shared" si="6"/>
        <v/>
      </c>
      <c r="N43" s="9" t="str">
        <f t="shared" si="7"/>
        <v/>
      </c>
      <c r="O43" s="9" t="str">
        <f t="shared" si="8"/>
        <v/>
      </c>
      <c r="P43" s="9" t="str">
        <f t="shared" si="9"/>
        <v/>
      </c>
      <c r="Q43" s="9" t="str">
        <f t="shared" si="10"/>
        <v/>
      </c>
      <c r="R43" s="9" t="str">
        <f t="shared" si="11"/>
        <v/>
      </c>
      <c r="S43" s="9" t="str">
        <f t="shared" si="12"/>
        <v/>
      </c>
      <c r="T43" s="9" t="str">
        <f t="shared" si="13"/>
        <v/>
      </c>
      <c r="U43" s="9" t="str">
        <f t="array" ref="U43">IF(AND(F43&lt;&gt;"",F43&lt;&gt;"GR"),IF(COUNTIF($J$2:$J$1000,"&gt;=50")&gt;=10,IF(F43&lt;&gt;"GR",IF(AND(F43&gt;=55,J43&gt;=50),_xlfn.IFS(AND(J43&gt;=$AH$11,J43&gt;$AG$10,J43&gt;$AF$10,J43&gt;$AE$10,J43&gt;$AD$10,J43&gt;$AC$10,J43&gt;$AB$10),"AA",AND(J43&gt;=$AG$11,J43&gt;$AF$10,J43&gt;$AE$10,J43&gt;$AD$10,J43&gt;$AC$10,J43&gt;$AB$10),"BA",AND(J43&gt;=$AF$11,J43&gt;$AE$10,J43&gt;$AD$10,J43&gt;$AC$10,J43&gt;$AB$10),"BB",AND(J43&gt;=$AE$11,J43&gt;$AD$10,J43&gt;$AC$10,J43&gt;$AB$10),"CB",AND(J43&gt;=$AD$11,J43&gt;$AC$10,J43&gt;$AB$10),"CC",AND(J43&gt;=$AC$11,J43&gt;$AB$10),"DC",J43&gt;=50,"DD"),IF(J43&gt;=$AA$9,"FD","FF")),T43),IF(L43&gt;=$Z$32,$Z$30,IF(L43&gt;=$AA$32,$AA$30,IF(L43&gt;=$AB$32,$AB$30,IF(L43&gt;=$AC$32,$AC$30,IF(L43&gt;=$AD$32,$AD$30,IF(L43&gt;=$AE$32,$AE$30,IF(L43&gt;=$AF$32,$AF$30,IF(L43&gt;=$AG$32,$AG$30,$AH$30))))))))),T43)</f>
        <v/>
      </c>
      <c r="V43" s="9" t="str">
        <f t="array" ref="V43">IF(A43&lt;&gt;"",IF(_xlfn.BITOR(F43&lt;&gt;"GR",F43&lt;&gt;""),IF(AND(L43&gt;=50,F43&gt;=55),_xlfn.RANK.EQ(L43,$L$2:$L$1000,0),_xlfn.IFS(U43="FD",999,U43="FF",1000)),IF(AND(L43&gt;=50,H43&gt;=55),_xlfn.RANK.EQ(L43,$L$2:$L$326,0),_xlfn.IFS(U43="FD",999,U43="FF",1000))),"")</f>
        <v/>
      </c>
    </row>
    <row r="44" spans="1:22" x14ac:dyDescent="0.25">
      <c r="A44" s="31"/>
      <c r="B44" s="31"/>
      <c r="C44" s="31"/>
      <c r="D44" s="31"/>
      <c r="E44" s="31"/>
      <c r="F44" s="3"/>
      <c r="G44" s="16">
        <f t="shared" si="14"/>
        <v>0</v>
      </c>
      <c r="H44" s="16">
        <f t="shared" si="15"/>
        <v>0</v>
      </c>
      <c r="I44" s="9">
        <f t="shared" si="0"/>
        <v>0</v>
      </c>
      <c r="J44" s="9">
        <f t="shared" si="3"/>
        <v>0</v>
      </c>
      <c r="K44" s="9">
        <f t="shared" si="4"/>
        <v>0</v>
      </c>
      <c r="L44" s="9">
        <f t="shared" si="5"/>
        <v>0</v>
      </c>
      <c r="M44" s="9" t="str">
        <f t="shared" si="6"/>
        <v/>
      </c>
      <c r="N44" s="9" t="str">
        <f t="shared" si="7"/>
        <v/>
      </c>
      <c r="O44" s="9" t="str">
        <f t="shared" si="8"/>
        <v/>
      </c>
      <c r="P44" s="9" t="str">
        <f t="shared" si="9"/>
        <v/>
      </c>
      <c r="Q44" s="9" t="str">
        <f t="shared" si="10"/>
        <v/>
      </c>
      <c r="R44" s="9" t="str">
        <f t="shared" si="11"/>
        <v/>
      </c>
      <c r="S44" s="9" t="str">
        <f t="shared" si="12"/>
        <v/>
      </c>
      <c r="T44" s="9" t="str">
        <f t="shared" si="13"/>
        <v/>
      </c>
      <c r="U44" s="9" t="str">
        <f t="array" ref="U44">IF(AND(F44&lt;&gt;"",F44&lt;&gt;"GR"),IF(COUNTIF($J$2:$J$1000,"&gt;=50")&gt;=10,IF(F44&lt;&gt;"GR",IF(AND(F44&gt;=55,J44&gt;=50),_xlfn.IFS(AND(J44&gt;=$AH$11,J44&gt;$AG$10,J44&gt;$AF$10,J44&gt;$AE$10,J44&gt;$AD$10,J44&gt;$AC$10,J44&gt;$AB$10),"AA",AND(J44&gt;=$AG$11,J44&gt;$AF$10,J44&gt;$AE$10,J44&gt;$AD$10,J44&gt;$AC$10,J44&gt;$AB$10),"BA",AND(J44&gt;=$AF$11,J44&gt;$AE$10,J44&gt;$AD$10,J44&gt;$AC$10,J44&gt;$AB$10),"BB",AND(J44&gt;=$AE$11,J44&gt;$AD$10,J44&gt;$AC$10,J44&gt;$AB$10),"CB",AND(J44&gt;=$AD$11,J44&gt;$AC$10,J44&gt;$AB$10),"CC",AND(J44&gt;=$AC$11,J44&gt;$AB$10),"DC",J44&gt;=50,"DD"),IF(J44&gt;=$AA$9,"FD","FF")),T44),IF(L44&gt;=$Z$32,$Z$30,IF(L44&gt;=$AA$32,$AA$30,IF(L44&gt;=$AB$32,$AB$30,IF(L44&gt;=$AC$32,$AC$30,IF(L44&gt;=$AD$32,$AD$30,IF(L44&gt;=$AE$32,$AE$30,IF(L44&gt;=$AF$32,$AF$30,IF(L44&gt;=$AG$32,$AG$30,$AH$30))))))))),T44)</f>
        <v/>
      </c>
      <c r="V44" s="9" t="str">
        <f t="array" ref="V44">IF(A44&lt;&gt;"",IF(_xlfn.BITOR(F44&lt;&gt;"GR",F44&lt;&gt;""),IF(AND(L44&gt;=50,F44&gt;=55),_xlfn.RANK.EQ(L44,$L$2:$L$1000,0),_xlfn.IFS(U44="FD",999,U44="FF",1000)),IF(AND(L44&gt;=50,H44&gt;=55),_xlfn.RANK.EQ(L44,$L$2:$L$326,0),_xlfn.IFS(U44="FD",999,U44="FF",1000))),"")</f>
        <v/>
      </c>
    </row>
    <row r="45" spans="1:22" x14ac:dyDescent="0.25">
      <c r="A45" s="31"/>
      <c r="B45" s="31"/>
      <c r="C45" s="31"/>
      <c r="D45" s="31"/>
      <c r="E45" s="31"/>
      <c r="F45" s="3"/>
      <c r="G45" s="16">
        <f t="shared" si="14"/>
        <v>0</v>
      </c>
      <c r="H45" s="16">
        <f t="shared" si="15"/>
        <v>0</v>
      </c>
      <c r="I45" s="9">
        <f t="shared" si="0"/>
        <v>0</v>
      </c>
      <c r="J45" s="9">
        <f t="shared" si="3"/>
        <v>0</v>
      </c>
      <c r="K45" s="9">
        <f t="shared" si="4"/>
        <v>0</v>
      </c>
      <c r="L45" s="9">
        <f t="shared" si="5"/>
        <v>0</v>
      </c>
      <c r="M45" s="9" t="str">
        <f t="shared" si="6"/>
        <v/>
      </c>
      <c r="N45" s="9" t="str">
        <f t="shared" si="7"/>
        <v/>
      </c>
      <c r="O45" s="9" t="str">
        <f t="shared" si="8"/>
        <v/>
      </c>
      <c r="P45" s="9" t="str">
        <f t="shared" si="9"/>
        <v/>
      </c>
      <c r="Q45" s="9" t="str">
        <f t="shared" si="10"/>
        <v/>
      </c>
      <c r="R45" s="9" t="str">
        <f t="shared" si="11"/>
        <v/>
      </c>
      <c r="S45" s="9" t="str">
        <f t="shared" si="12"/>
        <v/>
      </c>
      <c r="T45" s="9" t="str">
        <f t="shared" si="13"/>
        <v/>
      </c>
      <c r="U45" s="9" t="str">
        <f t="array" ref="U45">IF(AND(F45&lt;&gt;"",F45&lt;&gt;"GR"),IF(COUNTIF($J$2:$J$1000,"&gt;=50")&gt;=10,IF(F45&lt;&gt;"GR",IF(AND(F45&gt;=55,J45&gt;=50),_xlfn.IFS(AND(J45&gt;=$AH$11,J45&gt;$AG$10,J45&gt;$AF$10,J45&gt;$AE$10,J45&gt;$AD$10,J45&gt;$AC$10,J45&gt;$AB$10),"AA",AND(J45&gt;=$AG$11,J45&gt;$AF$10,J45&gt;$AE$10,J45&gt;$AD$10,J45&gt;$AC$10,J45&gt;$AB$10),"BA",AND(J45&gt;=$AF$11,J45&gt;$AE$10,J45&gt;$AD$10,J45&gt;$AC$10,J45&gt;$AB$10),"BB",AND(J45&gt;=$AE$11,J45&gt;$AD$10,J45&gt;$AC$10,J45&gt;$AB$10),"CB",AND(J45&gt;=$AD$11,J45&gt;$AC$10,J45&gt;$AB$10),"CC",AND(J45&gt;=$AC$11,J45&gt;$AB$10),"DC",J45&gt;=50,"DD"),IF(J45&gt;=$AA$9,"FD","FF")),T45),IF(L45&gt;=$Z$32,$Z$30,IF(L45&gt;=$AA$32,$AA$30,IF(L45&gt;=$AB$32,$AB$30,IF(L45&gt;=$AC$32,$AC$30,IF(L45&gt;=$AD$32,$AD$30,IF(L45&gt;=$AE$32,$AE$30,IF(L45&gt;=$AF$32,$AF$30,IF(L45&gt;=$AG$32,$AG$30,$AH$30))))))))),T45)</f>
        <v/>
      </c>
      <c r="V45" s="9" t="str">
        <f t="array" ref="V45">IF(A45&lt;&gt;"",IF(_xlfn.BITOR(F45&lt;&gt;"GR",F45&lt;&gt;""),IF(AND(L45&gt;=50,F45&gt;=55),_xlfn.RANK.EQ(L45,$L$2:$L$1000,0),_xlfn.IFS(U45="FD",999,U45="FF",1000)),IF(AND(L45&gt;=50,H45&gt;=55),_xlfn.RANK.EQ(L45,$L$2:$L$326,0),_xlfn.IFS(U45="FD",999,U45="FF",1000))),"")</f>
        <v/>
      </c>
    </row>
    <row r="46" spans="1:22" x14ac:dyDescent="0.25">
      <c r="A46" s="31"/>
      <c r="B46" s="31"/>
      <c r="C46" s="31"/>
      <c r="D46" s="31"/>
      <c r="E46" s="31"/>
      <c r="F46" s="3"/>
      <c r="G46" s="16">
        <f t="shared" si="14"/>
        <v>0</v>
      </c>
      <c r="H46" s="16">
        <f t="shared" si="15"/>
        <v>0</v>
      </c>
      <c r="I46" s="9">
        <f t="shared" si="0"/>
        <v>0</v>
      </c>
      <c r="J46" s="9">
        <f t="shared" si="3"/>
        <v>0</v>
      </c>
      <c r="K46" s="9">
        <f t="shared" si="4"/>
        <v>0</v>
      </c>
      <c r="L46" s="9">
        <f t="shared" si="5"/>
        <v>0</v>
      </c>
      <c r="M46" s="9" t="str">
        <f t="shared" si="6"/>
        <v/>
      </c>
      <c r="N46" s="9" t="str">
        <f t="shared" si="7"/>
        <v/>
      </c>
      <c r="O46" s="9" t="str">
        <f t="shared" si="8"/>
        <v/>
      </c>
      <c r="P46" s="9" t="str">
        <f t="shared" si="9"/>
        <v/>
      </c>
      <c r="Q46" s="9" t="str">
        <f t="shared" si="10"/>
        <v/>
      </c>
      <c r="R46" s="9" t="str">
        <f t="shared" si="11"/>
        <v/>
      </c>
      <c r="S46" s="9" t="str">
        <f t="shared" si="12"/>
        <v/>
      </c>
      <c r="T46" s="9" t="str">
        <f t="shared" si="13"/>
        <v/>
      </c>
      <c r="U46" s="9" t="str">
        <f t="array" ref="U46">IF(AND(F46&lt;&gt;"",F46&lt;&gt;"GR"),IF(COUNTIF($J$2:$J$1000,"&gt;=50")&gt;=10,IF(F46&lt;&gt;"GR",IF(AND(F46&gt;=55,J46&gt;=50),_xlfn.IFS(AND(J46&gt;=$AH$11,J46&gt;$AG$10,J46&gt;$AF$10,J46&gt;$AE$10,J46&gt;$AD$10,J46&gt;$AC$10,J46&gt;$AB$10),"AA",AND(J46&gt;=$AG$11,J46&gt;$AF$10,J46&gt;$AE$10,J46&gt;$AD$10,J46&gt;$AC$10,J46&gt;$AB$10),"BA",AND(J46&gt;=$AF$11,J46&gt;$AE$10,J46&gt;$AD$10,J46&gt;$AC$10,J46&gt;$AB$10),"BB",AND(J46&gt;=$AE$11,J46&gt;$AD$10,J46&gt;$AC$10,J46&gt;$AB$10),"CB",AND(J46&gt;=$AD$11,J46&gt;$AC$10,J46&gt;$AB$10),"CC",AND(J46&gt;=$AC$11,J46&gt;$AB$10),"DC",J46&gt;=50,"DD"),IF(J46&gt;=$AA$9,"FD","FF")),T46),IF(L46&gt;=$Z$32,$Z$30,IF(L46&gt;=$AA$32,$AA$30,IF(L46&gt;=$AB$32,$AB$30,IF(L46&gt;=$AC$32,$AC$30,IF(L46&gt;=$AD$32,$AD$30,IF(L46&gt;=$AE$32,$AE$30,IF(L46&gt;=$AF$32,$AF$30,IF(L46&gt;=$AG$32,$AG$30,$AH$30))))))))),T46)</f>
        <v/>
      </c>
      <c r="V46" s="9" t="str">
        <f t="array" ref="V46">IF(A46&lt;&gt;"",IF(_xlfn.BITOR(F46&lt;&gt;"GR",F46&lt;&gt;""),IF(AND(L46&gt;=50,F46&gt;=55),_xlfn.RANK.EQ(L46,$L$2:$L$1000,0),_xlfn.IFS(U46="FD",999,U46="FF",1000)),IF(AND(L46&gt;=50,H46&gt;=55),_xlfn.RANK.EQ(L46,$L$2:$L$326,0),_xlfn.IFS(U46="FD",999,U46="FF",1000))),"")</f>
        <v/>
      </c>
    </row>
    <row r="47" spans="1:22" x14ac:dyDescent="0.25">
      <c r="A47" s="31"/>
      <c r="B47" s="31"/>
      <c r="C47" s="31"/>
      <c r="D47" s="31"/>
      <c r="E47" s="31"/>
      <c r="F47" s="3"/>
      <c r="G47" s="16">
        <f t="shared" si="14"/>
        <v>0</v>
      </c>
      <c r="H47" s="16">
        <f t="shared" si="15"/>
        <v>0</v>
      </c>
      <c r="I47" s="9">
        <f t="shared" si="0"/>
        <v>0</v>
      </c>
      <c r="J47" s="9">
        <f t="shared" si="3"/>
        <v>0</v>
      </c>
      <c r="K47" s="9">
        <f t="shared" si="4"/>
        <v>0</v>
      </c>
      <c r="L47" s="9">
        <f t="shared" si="5"/>
        <v>0</v>
      </c>
      <c r="M47" s="9" t="str">
        <f t="shared" si="6"/>
        <v/>
      </c>
      <c r="N47" s="9" t="str">
        <f t="shared" si="7"/>
        <v/>
      </c>
      <c r="O47" s="9" t="str">
        <f t="shared" si="8"/>
        <v/>
      </c>
      <c r="P47" s="9" t="str">
        <f t="shared" si="9"/>
        <v/>
      </c>
      <c r="Q47" s="9" t="str">
        <f t="shared" si="10"/>
        <v/>
      </c>
      <c r="R47" s="9" t="str">
        <f t="shared" si="11"/>
        <v/>
      </c>
      <c r="S47" s="9" t="str">
        <f t="shared" si="12"/>
        <v/>
      </c>
      <c r="T47" s="9" t="str">
        <f t="shared" si="13"/>
        <v/>
      </c>
      <c r="U47" s="9" t="str">
        <f t="array" ref="U47">IF(AND(F47&lt;&gt;"",F47&lt;&gt;"GR"),IF(COUNTIF($J$2:$J$1000,"&gt;=50")&gt;=10,IF(F47&lt;&gt;"GR",IF(AND(F47&gt;=55,J47&gt;=50),_xlfn.IFS(AND(J47&gt;=$AH$11,J47&gt;$AG$10,J47&gt;$AF$10,J47&gt;$AE$10,J47&gt;$AD$10,J47&gt;$AC$10,J47&gt;$AB$10),"AA",AND(J47&gt;=$AG$11,J47&gt;$AF$10,J47&gt;$AE$10,J47&gt;$AD$10,J47&gt;$AC$10,J47&gt;$AB$10),"BA",AND(J47&gt;=$AF$11,J47&gt;$AE$10,J47&gt;$AD$10,J47&gt;$AC$10,J47&gt;$AB$10),"BB",AND(J47&gt;=$AE$11,J47&gt;$AD$10,J47&gt;$AC$10,J47&gt;$AB$10),"CB",AND(J47&gt;=$AD$11,J47&gt;$AC$10,J47&gt;$AB$10),"CC",AND(J47&gt;=$AC$11,J47&gt;$AB$10),"DC",J47&gt;=50,"DD"),IF(J47&gt;=$AA$9,"FD","FF")),T47),IF(L47&gt;=$Z$32,$Z$30,IF(L47&gt;=$AA$32,$AA$30,IF(L47&gt;=$AB$32,$AB$30,IF(L47&gt;=$AC$32,$AC$30,IF(L47&gt;=$AD$32,$AD$30,IF(L47&gt;=$AE$32,$AE$30,IF(L47&gt;=$AF$32,$AF$30,IF(L47&gt;=$AG$32,$AG$30,$AH$30))))))))),T47)</f>
        <v/>
      </c>
      <c r="V47" s="9" t="str">
        <f t="array" ref="V47">IF(A47&lt;&gt;"",IF(_xlfn.BITOR(F47&lt;&gt;"GR",F47&lt;&gt;""),IF(AND(L47&gt;=50,F47&gt;=55),_xlfn.RANK.EQ(L47,$L$2:$L$1000,0),_xlfn.IFS(U47="FD",999,U47="FF",1000)),IF(AND(L47&gt;=50,H47&gt;=55),_xlfn.RANK.EQ(L47,$L$2:$L$326,0),_xlfn.IFS(U47="FD",999,U47="FF",1000))),"")</f>
        <v/>
      </c>
    </row>
    <row r="48" spans="1:22" x14ac:dyDescent="0.25">
      <c r="A48" s="31"/>
      <c r="B48" s="31"/>
      <c r="C48" s="31"/>
      <c r="D48" s="31"/>
      <c r="E48" s="31"/>
      <c r="F48" s="3"/>
      <c r="G48" s="16">
        <f t="shared" si="14"/>
        <v>0</v>
      </c>
      <c r="H48" s="16">
        <f t="shared" si="15"/>
        <v>0</v>
      </c>
      <c r="I48" s="9">
        <f t="shared" si="0"/>
        <v>0</v>
      </c>
      <c r="J48" s="9">
        <f t="shared" si="3"/>
        <v>0</v>
      </c>
      <c r="K48" s="9">
        <f t="shared" si="4"/>
        <v>0</v>
      </c>
      <c r="L48" s="9">
        <f t="shared" si="5"/>
        <v>0</v>
      </c>
      <c r="M48" s="9" t="str">
        <f t="shared" si="6"/>
        <v/>
      </c>
      <c r="N48" s="9" t="str">
        <f t="shared" si="7"/>
        <v/>
      </c>
      <c r="O48" s="9" t="str">
        <f t="shared" si="8"/>
        <v/>
      </c>
      <c r="P48" s="9" t="str">
        <f t="shared" si="9"/>
        <v/>
      </c>
      <c r="Q48" s="9" t="str">
        <f t="shared" si="10"/>
        <v/>
      </c>
      <c r="R48" s="9" t="str">
        <f t="shared" si="11"/>
        <v/>
      </c>
      <c r="S48" s="9" t="str">
        <f t="shared" si="12"/>
        <v/>
      </c>
      <c r="T48" s="9" t="str">
        <f t="shared" si="13"/>
        <v/>
      </c>
      <c r="U48" s="9" t="str">
        <f t="array" ref="U48">IF(AND(F48&lt;&gt;"",F48&lt;&gt;"GR"),IF(COUNTIF($J$2:$J$1000,"&gt;=50")&gt;=10,IF(F48&lt;&gt;"GR",IF(AND(F48&gt;=55,J48&gt;=50),_xlfn.IFS(AND(J48&gt;=$AH$11,J48&gt;$AG$10,J48&gt;$AF$10,J48&gt;$AE$10,J48&gt;$AD$10,J48&gt;$AC$10,J48&gt;$AB$10),"AA",AND(J48&gt;=$AG$11,J48&gt;$AF$10,J48&gt;$AE$10,J48&gt;$AD$10,J48&gt;$AC$10,J48&gt;$AB$10),"BA",AND(J48&gt;=$AF$11,J48&gt;$AE$10,J48&gt;$AD$10,J48&gt;$AC$10,J48&gt;$AB$10),"BB",AND(J48&gt;=$AE$11,J48&gt;$AD$10,J48&gt;$AC$10,J48&gt;$AB$10),"CB",AND(J48&gt;=$AD$11,J48&gt;$AC$10,J48&gt;$AB$10),"CC",AND(J48&gt;=$AC$11,J48&gt;$AB$10),"DC",J48&gt;=50,"DD"),IF(J48&gt;=$AA$9,"FD","FF")),T48),IF(L48&gt;=$Z$32,$Z$30,IF(L48&gt;=$AA$32,$AA$30,IF(L48&gt;=$AB$32,$AB$30,IF(L48&gt;=$AC$32,$AC$30,IF(L48&gt;=$AD$32,$AD$30,IF(L48&gt;=$AE$32,$AE$30,IF(L48&gt;=$AF$32,$AF$30,IF(L48&gt;=$AG$32,$AG$30,$AH$30))))))))),T48)</f>
        <v/>
      </c>
      <c r="V48" s="9" t="str">
        <f t="array" ref="V48">IF(A48&lt;&gt;"",IF(_xlfn.BITOR(F48&lt;&gt;"GR",F48&lt;&gt;""),IF(AND(L48&gt;=50,F48&gt;=55),_xlfn.RANK.EQ(L48,$L$2:$L$1000,0),_xlfn.IFS(U48="FD",999,U48="FF",1000)),IF(AND(L48&gt;=50,H48&gt;=55),_xlfn.RANK.EQ(L48,$L$2:$L$326,0),_xlfn.IFS(U48="FD",999,U48="FF",1000))),"")</f>
        <v/>
      </c>
    </row>
    <row r="49" spans="1:22" x14ac:dyDescent="0.25">
      <c r="A49" s="31"/>
      <c r="B49" s="31"/>
      <c r="C49" s="31"/>
      <c r="D49" s="31"/>
      <c r="E49" s="31"/>
      <c r="F49" s="3"/>
      <c r="G49" s="16">
        <f t="shared" si="14"/>
        <v>0</v>
      </c>
      <c r="H49" s="16">
        <f t="shared" si="15"/>
        <v>0</v>
      </c>
      <c r="I49" s="9">
        <f t="shared" si="0"/>
        <v>0</v>
      </c>
      <c r="J49" s="9">
        <f t="shared" si="3"/>
        <v>0</v>
      </c>
      <c r="K49" s="9">
        <f t="shared" si="4"/>
        <v>0</v>
      </c>
      <c r="L49" s="9">
        <f t="shared" si="5"/>
        <v>0</v>
      </c>
      <c r="M49" s="9" t="str">
        <f t="shared" si="6"/>
        <v/>
      </c>
      <c r="N49" s="9" t="str">
        <f t="shared" si="7"/>
        <v/>
      </c>
      <c r="O49" s="9" t="str">
        <f t="shared" si="8"/>
        <v/>
      </c>
      <c r="P49" s="9" t="str">
        <f t="shared" si="9"/>
        <v/>
      </c>
      <c r="Q49" s="9" t="str">
        <f t="shared" si="10"/>
        <v/>
      </c>
      <c r="R49" s="9" t="str">
        <f t="shared" si="11"/>
        <v/>
      </c>
      <c r="S49" s="9" t="str">
        <f t="shared" si="12"/>
        <v/>
      </c>
      <c r="T49" s="9" t="str">
        <f t="shared" si="13"/>
        <v/>
      </c>
      <c r="U49" s="9" t="str">
        <f t="array" ref="U49">IF(AND(F49&lt;&gt;"",F49&lt;&gt;"GR"),IF(COUNTIF($J$2:$J$1000,"&gt;=50")&gt;=10,IF(F49&lt;&gt;"GR",IF(AND(F49&gt;=55,J49&gt;=50),_xlfn.IFS(AND(J49&gt;=$AH$11,J49&gt;$AG$10,J49&gt;$AF$10,J49&gt;$AE$10,J49&gt;$AD$10,J49&gt;$AC$10,J49&gt;$AB$10),"AA",AND(J49&gt;=$AG$11,J49&gt;$AF$10,J49&gt;$AE$10,J49&gt;$AD$10,J49&gt;$AC$10,J49&gt;$AB$10),"BA",AND(J49&gt;=$AF$11,J49&gt;$AE$10,J49&gt;$AD$10,J49&gt;$AC$10,J49&gt;$AB$10),"BB",AND(J49&gt;=$AE$11,J49&gt;$AD$10,J49&gt;$AC$10,J49&gt;$AB$10),"CB",AND(J49&gt;=$AD$11,J49&gt;$AC$10,J49&gt;$AB$10),"CC",AND(J49&gt;=$AC$11,J49&gt;$AB$10),"DC",J49&gt;=50,"DD"),IF(J49&gt;=$AA$9,"FD","FF")),T49),IF(L49&gt;=$Z$32,$Z$30,IF(L49&gt;=$AA$32,$AA$30,IF(L49&gt;=$AB$32,$AB$30,IF(L49&gt;=$AC$32,$AC$30,IF(L49&gt;=$AD$32,$AD$30,IF(L49&gt;=$AE$32,$AE$30,IF(L49&gt;=$AF$32,$AF$30,IF(L49&gt;=$AG$32,$AG$30,$AH$30))))))))),T49)</f>
        <v/>
      </c>
      <c r="V49" s="9" t="str">
        <f t="array" ref="V49">IF(A49&lt;&gt;"",IF(_xlfn.BITOR(F49&lt;&gt;"GR",F49&lt;&gt;""),IF(AND(L49&gt;=50,F49&gt;=55),_xlfn.RANK.EQ(L49,$L$2:$L$1000,0),_xlfn.IFS(U49="FD",999,U49="FF",1000)),IF(AND(L49&gt;=50,H49&gt;=55),_xlfn.RANK.EQ(L49,$L$2:$L$326,0),_xlfn.IFS(U49="FD",999,U49="FF",1000))),"")</f>
        <v/>
      </c>
    </row>
    <row r="50" spans="1:22" x14ac:dyDescent="0.25">
      <c r="A50" s="31"/>
      <c r="B50" s="31"/>
      <c r="C50" s="31"/>
      <c r="D50" s="31"/>
      <c r="E50" s="31"/>
      <c r="F50" s="3"/>
      <c r="G50" s="16">
        <f t="shared" si="14"/>
        <v>0</v>
      </c>
      <c r="H50" s="16">
        <f t="shared" si="15"/>
        <v>0</v>
      </c>
      <c r="I50" s="9">
        <f t="shared" si="0"/>
        <v>0</v>
      </c>
      <c r="J50" s="9">
        <f t="shared" si="3"/>
        <v>0</v>
      </c>
      <c r="K50" s="9">
        <f t="shared" si="4"/>
        <v>0</v>
      </c>
      <c r="L50" s="9">
        <f t="shared" si="5"/>
        <v>0</v>
      </c>
      <c r="M50" s="9" t="str">
        <f t="shared" si="6"/>
        <v/>
      </c>
      <c r="N50" s="9" t="str">
        <f t="shared" si="7"/>
        <v/>
      </c>
      <c r="O50" s="9" t="str">
        <f t="shared" si="8"/>
        <v/>
      </c>
      <c r="P50" s="9" t="str">
        <f t="shared" si="9"/>
        <v/>
      </c>
      <c r="Q50" s="9" t="str">
        <f t="shared" si="10"/>
        <v/>
      </c>
      <c r="R50" s="9" t="str">
        <f t="shared" si="11"/>
        <v/>
      </c>
      <c r="S50" s="9" t="str">
        <f t="shared" si="12"/>
        <v/>
      </c>
      <c r="T50" s="9" t="str">
        <f t="shared" si="13"/>
        <v/>
      </c>
      <c r="U50" s="9" t="str">
        <f t="array" ref="U50">IF(AND(F50&lt;&gt;"",F50&lt;&gt;"GR"),IF(COUNTIF($J$2:$J$1000,"&gt;=50")&gt;=10,IF(F50&lt;&gt;"GR",IF(AND(F50&gt;=55,J50&gt;=50),_xlfn.IFS(AND(J50&gt;=$AH$11,J50&gt;$AG$10,J50&gt;$AF$10,J50&gt;$AE$10,J50&gt;$AD$10,J50&gt;$AC$10,J50&gt;$AB$10),"AA",AND(J50&gt;=$AG$11,J50&gt;$AF$10,J50&gt;$AE$10,J50&gt;$AD$10,J50&gt;$AC$10,J50&gt;$AB$10),"BA",AND(J50&gt;=$AF$11,J50&gt;$AE$10,J50&gt;$AD$10,J50&gt;$AC$10,J50&gt;$AB$10),"BB",AND(J50&gt;=$AE$11,J50&gt;$AD$10,J50&gt;$AC$10,J50&gt;$AB$10),"CB",AND(J50&gt;=$AD$11,J50&gt;$AC$10,J50&gt;$AB$10),"CC",AND(J50&gt;=$AC$11,J50&gt;$AB$10),"DC",J50&gt;=50,"DD"),IF(J50&gt;=$AA$9,"FD","FF")),T50),IF(L50&gt;=$Z$32,$Z$30,IF(L50&gt;=$AA$32,$AA$30,IF(L50&gt;=$AB$32,$AB$30,IF(L50&gt;=$AC$32,$AC$30,IF(L50&gt;=$AD$32,$AD$30,IF(L50&gt;=$AE$32,$AE$30,IF(L50&gt;=$AF$32,$AF$30,IF(L50&gt;=$AG$32,$AG$30,$AH$30))))))))),T50)</f>
        <v/>
      </c>
      <c r="V50" s="9" t="str">
        <f t="array" ref="V50">IF(A50&lt;&gt;"",IF(_xlfn.BITOR(F50&lt;&gt;"GR",F50&lt;&gt;""),IF(AND(L50&gt;=50,F50&gt;=55),_xlfn.RANK.EQ(L50,$L$2:$L$1000,0),_xlfn.IFS(U50="FD",999,U50="FF",1000)),IF(AND(L50&gt;=50,H50&gt;=55),_xlfn.RANK.EQ(L50,$L$2:$L$326,0),_xlfn.IFS(U50="FD",999,U50="FF",1000))),"")</f>
        <v/>
      </c>
    </row>
    <row r="51" spans="1:22" x14ac:dyDescent="0.25">
      <c r="A51" s="31"/>
      <c r="B51" s="31"/>
      <c r="C51" s="31"/>
      <c r="D51" s="31"/>
      <c r="E51" s="31"/>
      <c r="F51" s="3"/>
      <c r="G51" s="16">
        <f t="shared" si="14"/>
        <v>0</v>
      </c>
      <c r="H51" s="16">
        <f t="shared" si="15"/>
        <v>0</v>
      </c>
      <c r="I51" s="9">
        <f t="shared" si="0"/>
        <v>0</v>
      </c>
      <c r="J51" s="9">
        <f t="shared" si="3"/>
        <v>0</v>
      </c>
      <c r="K51" s="9">
        <f t="shared" si="4"/>
        <v>0</v>
      </c>
      <c r="L51" s="9">
        <f t="shared" si="5"/>
        <v>0</v>
      </c>
      <c r="M51" s="9" t="str">
        <f t="shared" si="6"/>
        <v/>
      </c>
      <c r="N51" s="9" t="str">
        <f t="shared" si="7"/>
        <v/>
      </c>
      <c r="O51" s="9" t="str">
        <f t="shared" si="8"/>
        <v/>
      </c>
      <c r="P51" s="9" t="str">
        <f t="shared" si="9"/>
        <v/>
      </c>
      <c r="Q51" s="9" t="str">
        <f t="shared" si="10"/>
        <v/>
      </c>
      <c r="R51" s="9" t="str">
        <f t="shared" si="11"/>
        <v/>
      </c>
      <c r="S51" s="9" t="str">
        <f t="shared" si="12"/>
        <v/>
      </c>
      <c r="T51" s="9" t="str">
        <f t="shared" si="13"/>
        <v/>
      </c>
      <c r="U51" s="9" t="str">
        <f t="array" ref="U51">IF(AND(F51&lt;&gt;"",F51&lt;&gt;"GR"),IF(COUNTIF($J$2:$J$1000,"&gt;=50")&gt;=10,IF(F51&lt;&gt;"GR",IF(AND(F51&gt;=55,J51&gt;=50),_xlfn.IFS(AND(J51&gt;=$AH$11,J51&gt;$AG$10,J51&gt;$AF$10,J51&gt;$AE$10,J51&gt;$AD$10,J51&gt;$AC$10,J51&gt;$AB$10),"AA",AND(J51&gt;=$AG$11,J51&gt;$AF$10,J51&gt;$AE$10,J51&gt;$AD$10,J51&gt;$AC$10,J51&gt;$AB$10),"BA",AND(J51&gt;=$AF$11,J51&gt;$AE$10,J51&gt;$AD$10,J51&gt;$AC$10,J51&gt;$AB$10),"BB",AND(J51&gt;=$AE$11,J51&gt;$AD$10,J51&gt;$AC$10,J51&gt;$AB$10),"CB",AND(J51&gt;=$AD$11,J51&gt;$AC$10,J51&gt;$AB$10),"CC",AND(J51&gt;=$AC$11,J51&gt;$AB$10),"DC",J51&gt;=50,"DD"),IF(J51&gt;=$AA$9,"FD","FF")),T51),IF(L51&gt;=$Z$32,$Z$30,IF(L51&gt;=$AA$32,$AA$30,IF(L51&gt;=$AB$32,$AB$30,IF(L51&gt;=$AC$32,$AC$30,IF(L51&gt;=$AD$32,$AD$30,IF(L51&gt;=$AE$32,$AE$30,IF(L51&gt;=$AF$32,$AF$30,IF(L51&gt;=$AG$32,$AG$30,$AH$30))))))))),T51)</f>
        <v/>
      </c>
      <c r="V51" s="9" t="str">
        <f t="array" ref="V51">IF(A51&lt;&gt;"",IF(_xlfn.BITOR(F51&lt;&gt;"GR",F51&lt;&gt;""),IF(AND(L51&gt;=50,F51&gt;=55),_xlfn.RANK.EQ(L51,$L$2:$L$1000,0),_xlfn.IFS(U51="FD",999,U51="FF",1000)),IF(AND(L51&gt;=50,H51&gt;=55),_xlfn.RANK.EQ(L51,$L$2:$L$326,0),_xlfn.IFS(U51="FD",999,U51="FF",1000))),"")</f>
        <v/>
      </c>
    </row>
    <row r="52" spans="1:22" x14ac:dyDescent="0.25">
      <c r="A52" s="31"/>
      <c r="B52" s="31"/>
      <c r="C52" s="31"/>
      <c r="D52" s="31"/>
      <c r="E52" s="31"/>
      <c r="F52" s="3"/>
      <c r="G52" s="16">
        <f t="shared" si="14"/>
        <v>0</v>
      </c>
      <c r="H52" s="16">
        <f t="shared" si="15"/>
        <v>0</v>
      </c>
      <c r="I52" s="9">
        <f t="shared" si="0"/>
        <v>0</v>
      </c>
      <c r="J52" s="9">
        <f t="shared" si="3"/>
        <v>0</v>
      </c>
      <c r="K52" s="9">
        <f t="shared" si="4"/>
        <v>0</v>
      </c>
      <c r="L52" s="9">
        <f t="shared" si="5"/>
        <v>0</v>
      </c>
      <c r="M52" s="9" t="str">
        <f t="shared" si="6"/>
        <v/>
      </c>
      <c r="N52" s="9" t="str">
        <f t="shared" si="7"/>
        <v/>
      </c>
      <c r="O52" s="9" t="str">
        <f t="shared" si="8"/>
        <v/>
      </c>
      <c r="P52" s="9" t="str">
        <f t="shared" si="9"/>
        <v/>
      </c>
      <c r="Q52" s="9" t="str">
        <f t="shared" si="10"/>
        <v/>
      </c>
      <c r="R52" s="9" t="str">
        <f t="shared" si="11"/>
        <v/>
      </c>
      <c r="S52" s="9" t="str">
        <f t="shared" si="12"/>
        <v/>
      </c>
      <c r="T52" s="9" t="str">
        <f t="shared" si="13"/>
        <v/>
      </c>
      <c r="U52" s="9" t="str">
        <f t="array" ref="U52">IF(AND(F52&lt;&gt;"",F52&lt;&gt;"GR"),IF(COUNTIF($J$2:$J$1000,"&gt;=50")&gt;=10,IF(F52&lt;&gt;"GR",IF(AND(F52&gt;=55,J52&gt;=50),_xlfn.IFS(AND(J52&gt;=$AH$11,J52&gt;$AG$10,J52&gt;$AF$10,J52&gt;$AE$10,J52&gt;$AD$10,J52&gt;$AC$10,J52&gt;$AB$10),"AA",AND(J52&gt;=$AG$11,J52&gt;$AF$10,J52&gt;$AE$10,J52&gt;$AD$10,J52&gt;$AC$10,J52&gt;$AB$10),"BA",AND(J52&gt;=$AF$11,J52&gt;$AE$10,J52&gt;$AD$10,J52&gt;$AC$10,J52&gt;$AB$10),"BB",AND(J52&gt;=$AE$11,J52&gt;$AD$10,J52&gt;$AC$10,J52&gt;$AB$10),"CB",AND(J52&gt;=$AD$11,J52&gt;$AC$10,J52&gt;$AB$10),"CC",AND(J52&gt;=$AC$11,J52&gt;$AB$10),"DC",J52&gt;=50,"DD"),IF(J52&gt;=$AA$9,"FD","FF")),T52),IF(L52&gt;=$Z$32,$Z$30,IF(L52&gt;=$AA$32,$AA$30,IF(L52&gt;=$AB$32,$AB$30,IF(L52&gt;=$AC$32,$AC$30,IF(L52&gt;=$AD$32,$AD$30,IF(L52&gt;=$AE$32,$AE$30,IF(L52&gt;=$AF$32,$AF$30,IF(L52&gt;=$AG$32,$AG$30,$AH$30))))))))),T52)</f>
        <v/>
      </c>
      <c r="V52" s="9" t="str">
        <f t="array" ref="V52">IF(A52&lt;&gt;"",IF(_xlfn.BITOR(F52&lt;&gt;"GR",F52&lt;&gt;""),IF(AND(L52&gt;=50,F52&gt;=55),_xlfn.RANK.EQ(L52,$L$2:$L$1000,0),_xlfn.IFS(U52="FD",999,U52="FF",1000)),IF(AND(L52&gt;=50,H52&gt;=55),_xlfn.RANK.EQ(L52,$L$2:$L$326,0),_xlfn.IFS(U52="FD",999,U52="FF",1000))),"")</f>
        <v/>
      </c>
    </row>
    <row r="53" spans="1:22" x14ac:dyDescent="0.25">
      <c r="A53" s="31"/>
      <c r="B53" s="31"/>
      <c r="C53" s="31"/>
      <c r="D53" s="31"/>
      <c r="E53" s="31"/>
      <c r="F53" s="3"/>
      <c r="G53" s="16">
        <f t="shared" si="14"/>
        <v>0</v>
      </c>
      <c r="H53" s="16">
        <f t="shared" si="15"/>
        <v>0</v>
      </c>
      <c r="I53" s="9">
        <f t="shared" si="0"/>
        <v>0</v>
      </c>
      <c r="J53" s="9">
        <f t="shared" si="3"/>
        <v>0</v>
      </c>
      <c r="K53" s="9">
        <f t="shared" si="4"/>
        <v>0</v>
      </c>
      <c r="L53" s="9">
        <f t="shared" si="5"/>
        <v>0</v>
      </c>
      <c r="M53" s="9" t="str">
        <f t="shared" si="6"/>
        <v/>
      </c>
      <c r="N53" s="9" t="str">
        <f t="shared" si="7"/>
        <v/>
      </c>
      <c r="O53" s="9" t="str">
        <f t="shared" si="8"/>
        <v/>
      </c>
      <c r="P53" s="9" t="str">
        <f t="shared" si="9"/>
        <v/>
      </c>
      <c r="Q53" s="9" t="str">
        <f t="shared" si="10"/>
        <v/>
      </c>
      <c r="R53" s="9" t="str">
        <f t="shared" si="11"/>
        <v/>
      </c>
      <c r="S53" s="9" t="str">
        <f t="shared" si="12"/>
        <v/>
      </c>
      <c r="T53" s="9" t="str">
        <f t="shared" si="13"/>
        <v/>
      </c>
      <c r="U53" s="9" t="str">
        <f t="array" ref="U53">IF(AND(F53&lt;&gt;"",F53&lt;&gt;"GR"),IF(COUNTIF($J$2:$J$1000,"&gt;=50")&gt;=10,IF(F53&lt;&gt;"GR",IF(AND(F53&gt;=55,J53&gt;=50),_xlfn.IFS(AND(J53&gt;=$AH$11,J53&gt;$AG$10,J53&gt;$AF$10,J53&gt;$AE$10,J53&gt;$AD$10,J53&gt;$AC$10,J53&gt;$AB$10),"AA",AND(J53&gt;=$AG$11,J53&gt;$AF$10,J53&gt;$AE$10,J53&gt;$AD$10,J53&gt;$AC$10,J53&gt;$AB$10),"BA",AND(J53&gt;=$AF$11,J53&gt;$AE$10,J53&gt;$AD$10,J53&gt;$AC$10,J53&gt;$AB$10),"BB",AND(J53&gt;=$AE$11,J53&gt;$AD$10,J53&gt;$AC$10,J53&gt;$AB$10),"CB",AND(J53&gt;=$AD$11,J53&gt;$AC$10,J53&gt;$AB$10),"CC",AND(J53&gt;=$AC$11,J53&gt;$AB$10),"DC",J53&gt;=50,"DD"),IF(J53&gt;=$AA$9,"FD","FF")),T53),IF(L53&gt;=$Z$32,$Z$30,IF(L53&gt;=$AA$32,$AA$30,IF(L53&gt;=$AB$32,$AB$30,IF(L53&gt;=$AC$32,$AC$30,IF(L53&gt;=$AD$32,$AD$30,IF(L53&gt;=$AE$32,$AE$30,IF(L53&gt;=$AF$32,$AF$30,IF(L53&gt;=$AG$32,$AG$30,$AH$30))))))))),T53)</f>
        <v/>
      </c>
      <c r="V53" s="9" t="str">
        <f t="array" ref="V53">IF(A53&lt;&gt;"",IF(_xlfn.BITOR(F53&lt;&gt;"GR",F53&lt;&gt;""),IF(AND(L53&gt;=50,F53&gt;=55),_xlfn.RANK.EQ(L53,$L$2:$L$1000,0),_xlfn.IFS(U53="FD",999,U53="FF",1000)),IF(AND(L53&gt;=50,H53&gt;=55),_xlfn.RANK.EQ(L53,$L$2:$L$326,0),_xlfn.IFS(U53="FD",999,U53="FF",1000))),"")</f>
        <v/>
      </c>
    </row>
    <row r="54" spans="1:22" x14ac:dyDescent="0.25">
      <c r="A54" s="31"/>
      <c r="B54" s="31"/>
      <c r="C54" s="31"/>
      <c r="D54" s="31"/>
      <c r="E54" s="31"/>
      <c r="F54" s="3"/>
      <c r="G54" s="16">
        <f t="shared" si="14"/>
        <v>0</v>
      </c>
      <c r="H54" s="16">
        <f t="shared" si="15"/>
        <v>0</v>
      </c>
      <c r="I54" s="9">
        <f t="shared" si="0"/>
        <v>0</v>
      </c>
      <c r="J54" s="9">
        <f t="shared" si="3"/>
        <v>0</v>
      </c>
      <c r="K54" s="9">
        <f t="shared" si="4"/>
        <v>0</v>
      </c>
      <c r="L54" s="9">
        <f t="shared" si="5"/>
        <v>0</v>
      </c>
      <c r="M54" s="9" t="str">
        <f t="shared" si="6"/>
        <v/>
      </c>
      <c r="N54" s="9" t="str">
        <f t="shared" si="7"/>
        <v/>
      </c>
      <c r="O54" s="9" t="str">
        <f t="shared" si="8"/>
        <v/>
      </c>
      <c r="P54" s="9" t="str">
        <f t="shared" si="9"/>
        <v/>
      </c>
      <c r="Q54" s="9" t="str">
        <f t="shared" si="10"/>
        <v/>
      </c>
      <c r="R54" s="9" t="str">
        <f t="shared" si="11"/>
        <v/>
      </c>
      <c r="S54" s="9" t="str">
        <f t="shared" si="12"/>
        <v/>
      </c>
      <c r="T54" s="9" t="str">
        <f t="shared" si="13"/>
        <v/>
      </c>
      <c r="U54" s="9" t="str">
        <f t="array" ref="U54">IF(AND(F54&lt;&gt;"",F54&lt;&gt;"GR"),IF(COUNTIF($J$2:$J$1000,"&gt;=50")&gt;=10,IF(F54&lt;&gt;"GR",IF(AND(F54&gt;=55,J54&gt;=50),_xlfn.IFS(AND(J54&gt;=$AH$11,J54&gt;$AG$10,J54&gt;$AF$10,J54&gt;$AE$10,J54&gt;$AD$10,J54&gt;$AC$10,J54&gt;$AB$10),"AA",AND(J54&gt;=$AG$11,J54&gt;$AF$10,J54&gt;$AE$10,J54&gt;$AD$10,J54&gt;$AC$10,J54&gt;$AB$10),"BA",AND(J54&gt;=$AF$11,J54&gt;$AE$10,J54&gt;$AD$10,J54&gt;$AC$10,J54&gt;$AB$10),"BB",AND(J54&gt;=$AE$11,J54&gt;$AD$10,J54&gt;$AC$10,J54&gt;$AB$10),"CB",AND(J54&gt;=$AD$11,J54&gt;$AC$10,J54&gt;$AB$10),"CC",AND(J54&gt;=$AC$11,J54&gt;$AB$10),"DC",J54&gt;=50,"DD"),IF(J54&gt;=$AA$9,"FD","FF")),T54),IF(L54&gt;=$Z$32,$Z$30,IF(L54&gt;=$AA$32,$AA$30,IF(L54&gt;=$AB$32,$AB$30,IF(L54&gt;=$AC$32,$AC$30,IF(L54&gt;=$AD$32,$AD$30,IF(L54&gt;=$AE$32,$AE$30,IF(L54&gt;=$AF$32,$AF$30,IF(L54&gt;=$AG$32,$AG$30,$AH$30))))))))),T54)</f>
        <v/>
      </c>
      <c r="V54" s="9" t="str">
        <f t="array" ref="V54">IF(A54&lt;&gt;"",IF(_xlfn.BITOR(F54&lt;&gt;"GR",F54&lt;&gt;""),IF(AND(L54&gt;=50,F54&gt;=55),_xlfn.RANK.EQ(L54,$L$2:$L$1000,0),_xlfn.IFS(U54="FD",999,U54="FF",1000)),IF(AND(L54&gt;=50,H54&gt;=55),_xlfn.RANK.EQ(L54,$L$2:$L$326,0),_xlfn.IFS(U54="FD",999,U54="FF",1000))),"")</f>
        <v/>
      </c>
    </row>
    <row r="55" spans="1:22" x14ac:dyDescent="0.25">
      <c r="A55" s="31"/>
      <c r="B55" s="31"/>
      <c r="C55" s="31"/>
      <c r="D55" s="31"/>
      <c r="E55" s="31"/>
      <c r="F55" s="3"/>
      <c r="G55" s="16">
        <f t="shared" si="14"/>
        <v>0</v>
      </c>
      <c r="H55" s="16">
        <f t="shared" si="15"/>
        <v>0</v>
      </c>
      <c r="I55" s="9">
        <f t="shared" si="0"/>
        <v>0</v>
      </c>
      <c r="J55" s="9">
        <f t="shared" si="3"/>
        <v>0</v>
      </c>
      <c r="K55" s="9">
        <f t="shared" si="4"/>
        <v>0</v>
      </c>
      <c r="L55" s="9">
        <f t="shared" si="5"/>
        <v>0</v>
      </c>
      <c r="M55" s="9" t="str">
        <f t="shared" si="6"/>
        <v/>
      </c>
      <c r="N55" s="9" t="str">
        <f t="shared" si="7"/>
        <v/>
      </c>
      <c r="O55" s="9" t="str">
        <f t="shared" si="8"/>
        <v/>
      </c>
      <c r="P55" s="9" t="str">
        <f t="shared" si="9"/>
        <v/>
      </c>
      <c r="Q55" s="9" t="str">
        <f t="shared" si="10"/>
        <v/>
      </c>
      <c r="R55" s="9" t="str">
        <f t="shared" si="11"/>
        <v/>
      </c>
      <c r="S55" s="9" t="str">
        <f t="shared" si="12"/>
        <v/>
      </c>
      <c r="T55" s="9" t="str">
        <f t="shared" si="13"/>
        <v/>
      </c>
      <c r="U55" s="9" t="str">
        <f t="array" ref="U55">IF(AND(F55&lt;&gt;"",F55&lt;&gt;"GR"),IF(COUNTIF($J$2:$J$1000,"&gt;=50")&gt;=10,IF(F55&lt;&gt;"GR",IF(AND(F55&gt;=55,J55&gt;=50),_xlfn.IFS(AND(J55&gt;=$AH$11,J55&gt;$AG$10,J55&gt;$AF$10,J55&gt;$AE$10,J55&gt;$AD$10,J55&gt;$AC$10,J55&gt;$AB$10),"AA",AND(J55&gt;=$AG$11,J55&gt;$AF$10,J55&gt;$AE$10,J55&gt;$AD$10,J55&gt;$AC$10,J55&gt;$AB$10),"BA",AND(J55&gt;=$AF$11,J55&gt;$AE$10,J55&gt;$AD$10,J55&gt;$AC$10,J55&gt;$AB$10),"BB",AND(J55&gt;=$AE$11,J55&gt;$AD$10,J55&gt;$AC$10,J55&gt;$AB$10),"CB",AND(J55&gt;=$AD$11,J55&gt;$AC$10,J55&gt;$AB$10),"CC",AND(J55&gt;=$AC$11,J55&gt;$AB$10),"DC",J55&gt;=50,"DD"),IF(J55&gt;=$AA$9,"FD","FF")),T55),IF(L55&gt;=$Z$32,$Z$30,IF(L55&gt;=$AA$32,$AA$30,IF(L55&gt;=$AB$32,$AB$30,IF(L55&gt;=$AC$32,$AC$30,IF(L55&gt;=$AD$32,$AD$30,IF(L55&gt;=$AE$32,$AE$30,IF(L55&gt;=$AF$32,$AF$30,IF(L55&gt;=$AG$32,$AG$30,$AH$30))))))))),T55)</f>
        <v/>
      </c>
      <c r="V55" s="9" t="str">
        <f t="array" ref="V55">IF(A55&lt;&gt;"",IF(_xlfn.BITOR(F55&lt;&gt;"GR",F55&lt;&gt;""),IF(AND(L55&gt;=50,F55&gt;=55),_xlfn.RANK.EQ(L55,$L$2:$L$1000,0),_xlfn.IFS(U55="FD",999,U55="FF",1000)),IF(AND(L55&gt;=50,H55&gt;=55),_xlfn.RANK.EQ(L55,$L$2:$L$326,0),_xlfn.IFS(U55="FD",999,U55="FF",1000))),"")</f>
        <v/>
      </c>
    </row>
    <row r="56" spans="1:22" x14ac:dyDescent="0.25">
      <c r="A56" s="31"/>
      <c r="B56" s="31"/>
      <c r="C56" s="31"/>
      <c r="D56" s="31"/>
      <c r="E56" s="31"/>
      <c r="F56" s="3"/>
      <c r="G56" s="16">
        <f t="shared" si="14"/>
        <v>0</v>
      </c>
      <c r="H56" s="16">
        <f t="shared" si="15"/>
        <v>0</v>
      </c>
      <c r="I56" s="9">
        <f t="shared" si="0"/>
        <v>0</v>
      </c>
      <c r="J56" s="9">
        <f t="shared" si="3"/>
        <v>0</v>
      </c>
      <c r="K56" s="9">
        <f t="shared" si="4"/>
        <v>0</v>
      </c>
      <c r="L56" s="9">
        <f t="shared" si="5"/>
        <v>0</v>
      </c>
      <c r="M56" s="9" t="str">
        <f t="shared" si="6"/>
        <v/>
      </c>
      <c r="N56" s="9" t="str">
        <f t="shared" si="7"/>
        <v/>
      </c>
      <c r="O56" s="9" t="str">
        <f t="shared" si="8"/>
        <v/>
      </c>
      <c r="P56" s="9" t="str">
        <f t="shared" si="9"/>
        <v/>
      </c>
      <c r="Q56" s="9" t="str">
        <f t="shared" si="10"/>
        <v/>
      </c>
      <c r="R56" s="9" t="str">
        <f t="shared" si="11"/>
        <v/>
      </c>
      <c r="S56" s="9" t="str">
        <f t="shared" si="12"/>
        <v/>
      </c>
      <c r="T56" s="9" t="str">
        <f t="shared" si="13"/>
        <v/>
      </c>
      <c r="U56" s="9" t="str">
        <f t="array" ref="U56">IF(AND(F56&lt;&gt;"",F56&lt;&gt;"GR"),IF(COUNTIF($J$2:$J$1000,"&gt;=50")&gt;=10,IF(F56&lt;&gt;"GR",IF(AND(F56&gt;=55,J56&gt;=50),_xlfn.IFS(AND(J56&gt;=$AH$11,J56&gt;$AG$10,J56&gt;$AF$10,J56&gt;$AE$10,J56&gt;$AD$10,J56&gt;$AC$10,J56&gt;$AB$10),"AA",AND(J56&gt;=$AG$11,J56&gt;$AF$10,J56&gt;$AE$10,J56&gt;$AD$10,J56&gt;$AC$10,J56&gt;$AB$10),"BA",AND(J56&gt;=$AF$11,J56&gt;$AE$10,J56&gt;$AD$10,J56&gt;$AC$10,J56&gt;$AB$10),"BB",AND(J56&gt;=$AE$11,J56&gt;$AD$10,J56&gt;$AC$10,J56&gt;$AB$10),"CB",AND(J56&gt;=$AD$11,J56&gt;$AC$10,J56&gt;$AB$10),"CC",AND(J56&gt;=$AC$11,J56&gt;$AB$10),"DC",J56&gt;=50,"DD"),IF(J56&gt;=$AA$9,"FD","FF")),T56),IF(L56&gt;=$Z$32,$Z$30,IF(L56&gt;=$AA$32,$AA$30,IF(L56&gt;=$AB$32,$AB$30,IF(L56&gt;=$AC$32,$AC$30,IF(L56&gt;=$AD$32,$AD$30,IF(L56&gt;=$AE$32,$AE$30,IF(L56&gt;=$AF$32,$AF$30,IF(L56&gt;=$AG$32,$AG$30,$AH$30))))))))),T56)</f>
        <v/>
      </c>
      <c r="V56" s="9" t="str">
        <f t="array" ref="V56">IF(A56&lt;&gt;"",IF(_xlfn.BITOR(F56&lt;&gt;"GR",F56&lt;&gt;""),IF(AND(L56&gt;=50,F56&gt;=55),_xlfn.RANK.EQ(L56,$L$2:$L$1000,0),_xlfn.IFS(U56="FD",999,U56="FF",1000)),IF(AND(L56&gt;=50,H56&gt;=55),_xlfn.RANK.EQ(L56,$L$2:$L$326,0),_xlfn.IFS(U56="FD",999,U56="FF",1000))),"")</f>
        <v/>
      </c>
    </row>
    <row r="57" spans="1:22" x14ac:dyDescent="0.25">
      <c r="A57" s="31"/>
      <c r="B57" s="31"/>
      <c r="C57" s="31"/>
      <c r="D57" s="31"/>
      <c r="E57" s="31"/>
      <c r="F57" s="3"/>
      <c r="G57" s="16">
        <f t="shared" si="14"/>
        <v>0</v>
      </c>
      <c r="H57" s="16">
        <f t="shared" si="15"/>
        <v>0</v>
      </c>
      <c r="I57" s="9">
        <f t="shared" si="0"/>
        <v>0</v>
      </c>
      <c r="J57" s="9">
        <f t="shared" si="3"/>
        <v>0</v>
      </c>
      <c r="K57" s="9">
        <f t="shared" si="4"/>
        <v>0</v>
      </c>
      <c r="L57" s="9">
        <f t="shared" si="5"/>
        <v>0</v>
      </c>
      <c r="M57" s="9" t="str">
        <f t="shared" si="6"/>
        <v/>
      </c>
      <c r="N57" s="9" t="str">
        <f t="shared" si="7"/>
        <v/>
      </c>
      <c r="O57" s="9" t="str">
        <f t="shared" si="8"/>
        <v/>
      </c>
      <c r="P57" s="9" t="str">
        <f t="shared" si="9"/>
        <v/>
      </c>
      <c r="Q57" s="9" t="str">
        <f t="shared" si="10"/>
        <v/>
      </c>
      <c r="R57" s="9" t="str">
        <f t="shared" si="11"/>
        <v/>
      </c>
      <c r="S57" s="9" t="str">
        <f t="shared" si="12"/>
        <v/>
      </c>
      <c r="T57" s="9" t="str">
        <f t="shared" si="13"/>
        <v/>
      </c>
      <c r="U57" s="9" t="str">
        <f t="array" ref="U57">IF(AND(F57&lt;&gt;"",F57&lt;&gt;"GR"),IF(COUNTIF($J$2:$J$1000,"&gt;=50")&gt;=10,IF(F57&lt;&gt;"GR",IF(AND(F57&gt;=55,J57&gt;=50),_xlfn.IFS(AND(J57&gt;=$AH$11,J57&gt;$AG$10,J57&gt;$AF$10,J57&gt;$AE$10,J57&gt;$AD$10,J57&gt;$AC$10,J57&gt;$AB$10),"AA",AND(J57&gt;=$AG$11,J57&gt;$AF$10,J57&gt;$AE$10,J57&gt;$AD$10,J57&gt;$AC$10,J57&gt;$AB$10),"BA",AND(J57&gt;=$AF$11,J57&gt;$AE$10,J57&gt;$AD$10,J57&gt;$AC$10,J57&gt;$AB$10),"BB",AND(J57&gt;=$AE$11,J57&gt;$AD$10,J57&gt;$AC$10,J57&gt;$AB$10),"CB",AND(J57&gt;=$AD$11,J57&gt;$AC$10,J57&gt;$AB$10),"CC",AND(J57&gt;=$AC$11,J57&gt;$AB$10),"DC",J57&gt;=50,"DD"),IF(J57&gt;=$AA$9,"FD","FF")),T57),IF(L57&gt;=$Z$32,$Z$30,IF(L57&gt;=$AA$32,$AA$30,IF(L57&gt;=$AB$32,$AB$30,IF(L57&gt;=$AC$32,$AC$30,IF(L57&gt;=$AD$32,$AD$30,IF(L57&gt;=$AE$32,$AE$30,IF(L57&gt;=$AF$32,$AF$30,IF(L57&gt;=$AG$32,$AG$30,$AH$30))))))))),T57)</f>
        <v/>
      </c>
      <c r="V57" s="9" t="str">
        <f t="array" ref="V57">IF(A57&lt;&gt;"",IF(_xlfn.BITOR(F57&lt;&gt;"GR",F57&lt;&gt;""),IF(AND(L57&gt;=50,F57&gt;=55),_xlfn.RANK.EQ(L57,$L$2:$L$1000,0),_xlfn.IFS(U57="FD",999,U57="FF",1000)),IF(AND(L57&gt;=50,H57&gt;=55),_xlfn.RANK.EQ(L57,$L$2:$L$326,0),_xlfn.IFS(U57="FD",999,U57="FF",1000))),"")</f>
        <v/>
      </c>
    </row>
    <row r="58" spans="1:22" x14ac:dyDescent="0.25">
      <c r="A58" s="31"/>
      <c r="B58" s="31"/>
      <c r="C58" s="31"/>
      <c r="D58" s="31"/>
      <c r="E58" s="31"/>
      <c r="F58" s="3"/>
      <c r="G58" s="16">
        <f t="shared" si="14"/>
        <v>0</v>
      </c>
      <c r="H58" s="16">
        <f t="shared" si="15"/>
        <v>0</v>
      </c>
      <c r="I58" s="9">
        <f t="shared" si="0"/>
        <v>0</v>
      </c>
      <c r="J58" s="9">
        <f t="shared" si="3"/>
        <v>0</v>
      </c>
      <c r="K58" s="9">
        <f t="shared" si="4"/>
        <v>0</v>
      </c>
      <c r="L58" s="9">
        <f t="shared" si="5"/>
        <v>0</v>
      </c>
      <c r="M58" s="9" t="str">
        <f t="shared" si="6"/>
        <v/>
      </c>
      <c r="N58" s="9" t="str">
        <f t="shared" si="7"/>
        <v/>
      </c>
      <c r="O58" s="9" t="str">
        <f t="shared" si="8"/>
        <v/>
      </c>
      <c r="P58" s="9" t="str">
        <f t="shared" si="9"/>
        <v/>
      </c>
      <c r="Q58" s="9" t="str">
        <f t="shared" si="10"/>
        <v/>
      </c>
      <c r="R58" s="9" t="str">
        <f t="shared" si="11"/>
        <v/>
      </c>
      <c r="S58" s="9" t="str">
        <f t="shared" si="12"/>
        <v/>
      </c>
      <c r="T58" s="9" t="str">
        <f t="shared" si="13"/>
        <v/>
      </c>
      <c r="U58" s="9" t="str">
        <f t="array" ref="U58">IF(AND(F58&lt;&gt;"",F58&lt;&gt;"GR"),IF(COUNTIF($J$2:$J$1000,"&gt;=50")&gt;=10,IF(F58&lt;&gt;"GR",IF(AND(F58&gt;=55,J58&gt;=50),_xlfn.IFS(AND(J58&gt;=$AH$11,J58&gt;$AG$10,J58&gt;$AF$10,J58&gt;$AE$10,J58&gt;$AD$10,J58&gt;$AC$10,J58&gt;$AB$10),"AA",AND(J58&gt;=$AG$11,J58&gt;$AF$10,J58&gt;$AE$10,J58&gt;$AD$10,J58&gt;$AC$10,J58&gt;$AB$10),"BA",AND(J58&gt;=$AF$11,J58&gt;$AE$10,J58&gt;$AD$10,J58&gt;$AC$10,J58&gt;$AB$10),"BB",AND(J58&gt;=$AE$11,J58&gt;$AD$10,J58&gt;$AC$10,J58&gt;$AB$10),"CB",AND(J58&gt;=$AD$11,J58&gt;$AC$10,J58&gt;$AB$10),"CC",AND(J58&gt;=$AC$11,J58&gt;$AB$10),"DC",J58&gt;=50,"DD"),IF(J58&gt;=$AA$9,"FD","FF")),T58),IF(L58&gt;=$Z$32,$Z$30,IF(L58&gt;=$AA$32,$AA$30,IF(L58&gt;=$AB$32,$AB$30,IF(L58&gt;=$AC$32,$AC$30,IF(L58&gt;=$AD$32,$AD$30,IF(L58&gt;=$AE$32,$AE$30,IF(L58&gt;=$AF$32,$AF$30,IF(L58&gt;=$AG$32,$AG$30,$AH$30))))))))),T58)</f>
        <v/>
      </c>
      <c r="V58" s="9" t="str">
        <f t="array" ref="V58">IF(A58&lt;&gt;"",IF(_xlfn.BITOR(F58&lt;&gt;"GR",F58&lt;&gt;""),IF(AND(L58&gt;=50,F58&gt;=55),_xlfn.RANK.EQ(L58,$L$2:$L$1000,0),_xlfn.IFS(U58="FD",999,U58="FF",1000)),IF(AND(L58&gt;=50,H58&gt;=55),_xlfn.RANK.EQ(L58,$L$2:$L$326,0),_xlfn.IFS(U58="FD",999,U58="FF",1000))),"")</f>
        <v/>
      </c>
    </row>
    <row r="59" spans="1:22" x14ac:dyDescent="0.25">
      <c r="A59" s="31"/>
      <c r="B59" s="31"/>
      <c r="C59" s="31"/>
      <c r="D59" s="31"/>
      <c r="E59" s="31"/>
      <c r="F59" s="3"/>
      <c r="G59" s="16">
        <f t="shared" si="14"/>
        <v>0</v>
      </c>
      <c r="H59" s="16">
        <f t="shared" si="15"/>
        <v>0</v>
      </c>
      <c r="I59" s="9">
        <f t="shared" si="0"/>
        <v>0</v>
      </c>
      <c r="J59" s="9">
        <f t="shared" si="3"/>
        <v>0</v>
      </c>
      <c r="K59" s="9">
        <f t="shared" si="4"/>
        <v>0</v>
      </c>
      <c r="L59" s="9">
        <f t="shared" si="5"/>
        <v>0</v>
      </c>
      <c r="M59" s="9" t="str">
        <f t="shared" si="6"/>
        <v/>
      </c>
      <c r="N59" s="9" t="str">
        <f t="shared" si="7"/>
        <v/>
      </c>
      <c r="O59" s="9" t="str">
        <f t="shared" si="8"/>
        <v/>
      </c>
      <c r="P59" s="9" t="str">
        <f t="shared" si="9"/>
        <v/>
      </c>
      <c r="Q59" s="9" t="str">
        <f t="shared" si="10"/>
        <v/>
      </c>
      <c r="R59" s="9" t="str">
        <f t="shared" si="11"/>
        <v/>
      </c>
      <c r="S59" s="9" t="str">
        <f t="shared" si="12"/>
        <v/>
      </c>
      <c r="T59" s="9" t="str">
        <f t="shared" si="13"/>
        <v/>
      </c>
      <c r="U59" s="9" t="str">
        <f t="array" ref="U59">IF(AND(F59&lt;&gt;"",F59&lt;&gt;"GR"),IF(COUNTIF($J$2:$J$1000,"&gt;=50")&gt;=10,IF(F59&lt;&gt;"GR",IF(AND(F59&gt;=55,J59&gt;=50),_xlfn.IFS(AND(J59&gt;=$AH$11,J59&gt;$AG$10,J59&gt;$AF$10,J59&gt;$AE$10,J59&gt;$AD$10,J59&gt;$AC$10,J59&gt;$AB$10),"AA",AND(J59&gt;=$AG$11,J59&gt;$AF$10,J59&gt;$AE$10,J59&gt;$AD$10,J59&gt;$AC$10,J59&gt;$AB$10),"BA",AND(J59&gt;=$AF$11,J59&gt;$AE$10,J59&gt;$AD$10,J59&gt;$AC$10,J59&gt;$AB$10),"BB",AND(J59&gt;=$AE$11,J59&gt;$AD$10,J59&gt;$AC$10,J59&gt;$AB$10),"CB",AND(J59&gt;=$AD$11,J59&gt;$AC$10,J59&gt;$AB$10),"CC",AND(J59&gt;=$AC$11,J59&gt;$AB$10),"DC",J59&gt;=50,"DD"),IF(J59&gt;=$AA$9,"FD","FF")),T59),IF(L59&gt;=$Z$32,$Z$30,IF(L59&gt;=$AA$32,$AA$30,IF(L59&gt;=$AB$32,$AB$30,IF(L59&gt;=$AC$32,$AC$30,IF(L59&gt;=$AD$32,$AD$30,IF(L59&gt;=$AE$32,$AE$30,IF(L59&gt;=$AF$32,$AF$30,IF(L59&gt;=$AG$32,$AG$30,$AH$30))))))))),T59)</f>
        <v/>
      </c>
      <c r="V59" s="9" t="str">
        <f t="array" ref="V59">IF(A59&lt;&gt;"",IF(_xlfn.BITOR(F59&lt;&gt;"GR",F59&lt;&gt;""),IF(AND(L59&gt;=50,F59&gt;=55),_xlfn.RANK.EQ(L59,$L$2:$L$1000,0),_xlfn.IFS(U59="FD",999,U59="FF",1000)),IF(AND(L59&gt;=50,H59&gt;=55),_xlfn.RANK.EQ(L59,$L$2:$L$326,0),_xlfn.IFS(U59="FD",999,U59="FF",1000))),"")</f>
        <v/>
      </c>
    </row>
    <row r="60" spans="1:22" x14ac:dyDescent="0.25">
      <c r="A60" s="31"/>
      <c r="B60" s="31"/>
      <c r="C60" s="31"/>
      <c r="D60" s="31"/>
      <c r="E60" s="31"/>
      <c r="F60" s="3"/>
      <c r="G60" s="16">
        <f t="shared" si="14"/>
        <v>0</v>
      </c>
      <c r="H60" s="16">
        <f t="shared" si="15"/>
        <v>0</v>
      </c>
      <c r="I60" s="9">
        <f t="shared" si="0"/>
        <v>0</v>
      </c>
      <c r="J60" s="9">
        <f t="shared" si="3"/>
        <v>0</v>
      </c>
      <c r="K60" s="9">
        <f t="shared" si="4"/>
        <v>0</v>
      </c>
      <c r="L60" s="9">
        <f t="shared" si="5"/>
        <v>0</v>
      </c>
      <c r="M60" s="9" t="str">
        <f t="shared" si="6"/>
        <v/>
      </c>
      <c r="N60" s="9" t="str">
        <f t="shared" si="7"/>
        <v/>
      </c>
      <c r="O60" s="9" t="str">
        <f t="shared" si="8"/>
        <v/>
      </c>
      <c r="P60" s="9" t="str">
        <f t="shared" si="9"/>
        <v/>
      </c>
      <c r="Q60" s="9" t="str">
        <f t="shared" si="10"/>
        <v/>
      </c>
      <c r="R60" s="9" t="str">
        <f t="shared" si="11"/>
        <v/>
      </c>
      <c r="S60" s="9" t="str">
        <f t="shared" si="12"/>
        <v/>
      </c>
      <c r="T60" s="9" t="str">
        <f t="shared" si="13"/>
        <v/>
      </c>
      <c r="U60" s="9" t="str">
        <f t="array" ref="U60">IF(AND(F60&lt;&gt;"",F60&lt;&gt;"GR"),IF(COUNTIF($J$2:$J$1000,"&gt;=50")&gt;=10,IF(F60&lt;&gt;"GR",IF(AND(F60&gt;=55,J60&gt;=50),_xlfn.IFS(AND(J60&gt;=$AH$11,J60&gt;$AG$10,J60&gt;$AF$10,J60&gt;$AE$10,J60&gt;$AD$10,J60&gt;$AC$10,J60&gt;$AB$10),"AA",AND(J60&gt;=$AG$11,J60&gt;$AF$10,J60&gt;$AE$10,J60&gt;$AD$10,J60&gt;$AC$10,J60&gt;$AB$10),"BA",AND(J60&gt;=$AF$11,J60&gt;$AE$10,J60&gt;$AD$10,J60&gt;$AC$10,J60&gt;$AB$10),"BB",AND(J60&gt;=$AE$11,J60&gt;$AD$10,J60&gt;$AC$10,J60&gt;$AB$10),"CB",AND(J60&gt;=$AD$11,J60&gt;$AC$10,J60&gt;$AB$10),"CC",AND(J60&gt;=$AC$11,J60&gt;$AB$10),"DC",J60&gt;=50,"DD"),IF(J60&gt;=$AA$9,"FD","FF")),T60),IF(L60&gt;=$Z$32,$Z$30,IF(L60&gt;=$AA$32,$AA$30,IF(L60&gt;=$AB$32,$AB$30,IF(L60&gt;=$AC$32,$AC$30,IF(L60&gt;=$AD$32,$AD$30,IF(L60&gt;=$AE$32,$AE$30,IF(L60&gt;=$AF$32,$AF$30,IF(L60&gt;=$AG$32,$AG$30,$AH$30))))))))),T60)</f>
        <v/>
      </c>
      <c r="V60" s="9" t="str">
        <f t="array" ref="V60">IF(A60&lt;&gt;"",IF(_xlfn.BITOR(F60&lt;&gt;"GR",F60&lt;&gt;""),IF(AND(L60&gt;=50,F60&gt;=55),_xlfn.RANK.EQ(L60,$L$2:$L$1000,0),_xlfn.IFS(U60="FD",999,U60="FF",1000)),IF(AND(L60&gt;=50,H60&gt;=55),_xlfn.RANK.EQ(L60,$L$2:$L$326,0),_xlfn.IFS(U60="FD",999,U60="FF",1000))),"")</f>
        <v/>
      </c>
    </row>
    <row r="61" spans="1:22" x14ac:dyDescent="0.25">
      <c r="A61" s="31"/>
      <c r="B61" s="31"/>
      <c r="C61" s="31"/>
      <c r="D61" s="31"/>
      <c r="E61" s="31"/>
      <c r="F61" s="3"/>
      <c r="G61" s="16">
        <f t="shared" si="14"/>
        <v>0</v>
      </c>
      <c r="H61" s="16">
        <f t="shared" si="15"/>
        <v>0</v>
      </c>
      <c r="I61" s="9">
        <f t="shared" si="0"/>
        <v>0</v>
      </c>
      <c r="J61" s="9">
        <f t="shared" si="3"/>
        <v>0</v>
      </c>
      <c r="K61" s="9">
        <f t="shared" si="4"/>
        <v>0</v>
      </c>
      <c r="L61" s="9">
        <f t="shared" si="5"/>
        <v>0</v>
      </c>
      <c r="M61" s="9" t="str">
        <f t="shared" si="6"/>
        <v/>
      </c>
      <c r="N61" s="9" t="str">
        <f t="shared" si="7"/>
        <v/>
      </c>
      <c r="O61" s="9" t="str">
        <f t="shared" si="8"/>
        <v/>
      </c>
      <c r="P61" s="9" t="str">
        <f t="shared" si="9"/>
        <v/>
      </c>
      <c r="Q61" s="9" t="str">
        <f t="shared" si="10"/>
        <v/>
      </c>
      <c r="R61" s="9" t="str">
        <f t="shared" si="11"/>
        <v/>
      </c>
      <c r="S61" s="9" t="str">
        <f t="shared" si="12"/>
        <v/>
      </c>
      <c r="T61" s="9" t="str">
        <f t="shared" si="13"/>
        <v/>
      </c>
      <c r="U61" s="9" t="str">
        <f t="array" ref="U61">IF(AND(F61&lt;&gt;"",F61&lt;&gt;"GR"),IF(COUNTIF($J$2:$J$1000,"&gt;=50")&gt;=10,IF(F61&lt;&gt;"GR",IF(AND(F61&gt;=55,J61&gt;=50),_xlfn.IFS(AND(J61&gt;=$AH$11,J61&gt;$AG$10,J61&gt;$AF$10,J61&gt;$AE$10,J61&gt;$AD$10,J61&gt;$AC$10,J61&gt;$AB$10),"AA",AND(J61&gt;=$AG$11,J61&gt;$AF$10,J61&gt;$AE$10,J61&gt;$AD$10,J61&gt;$AC$10,J61&gt;$AB$10),"BA",AND(J61&gt;=$AF$11,J61&gt;$AE$10,J61&gt;$AD$10,J61&gt;$AC$10,J61&gt;$AB$10),"BB",AND(J61&gt;=$AE$11,J61&gt;$AD$10,J61&gt;$AC$10,J61&gt;$AB$10),"CB",AND(J61&gt;=$AD$11,J61&gt;$AC$10,J61&gt;$AB$10),"CC",AND(J61&gt;=$AC$11,J61&gt;$AB$10),"DC",J61&gt;=50,"DD"),IF(J61&gt;=$AA$9,"FD","FF")),T61),IF(L61&gt;=$Z$32,$Z$30,IF(L61&gt;=$AA$32,$AA$30,IF(L61&gt;=$AB$32,$AB$30,IF(L61&gt;=$AC$32,$AC$30,IF(L61&gt;=$AD$32,$AD$30,IF(L61&gt;=$AE$32,$AE$30,IF(L61&gt;=$AF$32,$AF$30,IF(L61&gt;=$AG$32,$AG$30,$AH$30))))))))),T61)</f>
        <v/>
      </c>
      <c r="V61" s="9" t="str">
        <f t="array" ref="V61">IF(A61&lt;&gt;"",IF(_xlfn.BITOR(F61&lt;&gt;"GR",F61&lt;&gt;""),IF(AND(L61&gt;=50,F61&gt;=55),_xlfn.RANK.EQ(L61,$L$2:$L$1000,0),_xlfn.IFS(U61="FD",999,U61="FF",1000)),IF(AND(L61&gt;=50,H61&gt;=55),_xlfn.RANK.EQ(L61,$L$2:$L$326,0),_xlfn.IFS(U61="FD",999,U61="FF",1000))),"")</f>
        <v/>
      </c>
    </row>
    <row r="62" spans="1:22" x14ac:dyDescent="0.25">
      <c r="A62" s="31"/>
      <c r="B62" s="31"/>
      <c r="C62" s="31"/>
      <c r="D62" s="31"/>
      <c r="E62" s="31"/>
      <c r="F62" s="3"/>
      <c r="G62" s="16">
        <f t="shared" si="14"/>
        <v>0</v>
      </c>
      <c r="H62" s="16">
        <f t="shared" si="15"/>
        <v>0</v>
      </c>
      <c r="I62" s="9">
        <f t="shared" si="0"/>
        <v>0</v>
      </c>
      <c r="J62" s="9">
        <f t="shared" si="3"/>
        <v>0</v>
      </c>
      <c r="K62" s="9">
        <f t="shared" si="4"/>
        <v>0</v>
      </c>
      <c r="L62" s="9">
        <f t="shared" si="5"/>
        <v>0</v>
      </c>
      <c r="M62" s="9" t="str">
        <f t="shared" si="6"/>
        <v/>
      </c>
      <c r="N62" s="9" t="str">
        <f t="shared" si="7"/>
        <v/>
      </c>
      <c r="O62" s="9" t="str">
        <f t="shared" si="8"/>
        <v/>
      </c>
      <c r="P62" s="9" t="str">
        <f t="shared" si="9"/>
        <v/>
      </c>
      <c r="Q62" s="9" t="str">
        <f t="shared" si="10"/>
        <v/>
      </c>
      <c r="R62" s="9" t="str">
        <f t="shared" si="11"/>
        <v/>
      </c>
      <c r="S62" s="9" t="str">
        <f t="shared" si="12"/>
        <v/>
      </c>
      <c r="T62" s="9" t="str">
        <f t="shared" si="13"/>
        <v/>
      </c>
      <c r="U62" s="9" t="str">
        <f t="array" ref="U62">IF(AND(F62&lt;&gt;"",F62&lt;&gt;"GR"),IF(COUNTIF($J$2:$J$1000,"&gt;=50")&gt;=10,IF(F62&lt;&gt;"GR",IF(AND(F62&gt;=55,J62&gt;=50),_xlfn.IFS(AND(J62&gt;=$AH$11,J62&gt;$AG$10,J62&gt;$AF$10,J62&gt;$AE$10,J62&gt;$AD$10,J62&gt;$AC$10,J62&gt;$AB$10),"AA",AND(J62&gt;=$AG$11,J62&gt;$AF$10,J62&gt;$AE$10,J62&gt;$AD$10,J62&gt;$AC$10,J62&gt;$AB$10),"BA",AND(J62&gt;=$AF$11,J62&gt;$AE$10,J62&gt;$AD$10,J62&gt;$AC$10,J62&gt;$AB$10),"BB",AND(J62&gt;=$AE$11,J62&gt;$AD$10,J62&gt;$AC$10,J62&gt;$AB$10),"CB",AND(J62&gt;=$AD$11,J62&gt;$AC$10,J62&gt;$AB$10),"CC",AND(J62&gt;=$AC$11,J62&gt;$AB$10),"DC",J62&gt;=50,"DD"),IF(J62&gt;=$AA$9,"FD","FF")),T62),IF(L62&gt;=$Z$32,$Z$30,IF(L62&gt;=$AA$32,$AA$30,IF(L62&gt;=$AB$32,$AB$30,IF(L62&gt;=$AC$32,$AC$30,IF(L62&gt;=$AD$32,$AD$30,IF(L62&gt;=$AE$32,$AE$30,IF(L62&gt;=$AF$32,$AF$30,IF(L62&gt;=$AG$32,$AG$30,$AH$30))))))))),T62)</f>
        <v/>
      </c>
      <c r="V62" s="9" t="str">
        <f t="array" ref="V62">IF(A62&lt;&gt;"",IF(_xlfn.BITOR(F62&lt;&gt;"GR",F62&lt;&gt;""),IF(AND(L62&gt;=50,F62&gt;=55),_xlfn.RANK.EQ(L62,$L$2:$L$1000,0),_xlfn.IFS(U62="FD",999,U62="FF",1000)),IF(AND(L62&gt;=50,H62&gt;=55),_xlfn.RANK.EQ(L62,$L$2:$L$326,0),_xlfn.IFS(U62="FD",999,U62="FF",1000))),"")</f>
        <v/>
      </c>
    </row>
    <row r="63" spans="1:22" x14ac:dyDescent="0.25">
      <c r="A63" s="31"/>
      <c r="B63" s="31"/>
      <c r="C63" s="31"/>
      <c r="D63" s="31"/>
      <c r="E63" s="31"/>
      <c r="F63" s="3"/>
      <c r="G63" s="16">
        <f t="shared" si="14"/>
        <v>0</v>
      </c>
      <c r="H63" s="16">
        <f t="shared" si="15"/>
        <v>0</v>
      </c>
      <c r="I63" s="9">
        <f t="shared" si="0"/>
        <v>0</v>
      </c>
      <c r="J63" s="9">
        <f t="shared" si="3"/>
        <v>0</v>
      </c>
      <c r="K63" s="9">
        <f t="shared" si="4"/>
        <v>0</v>
      </c>
      <c r="L63" s="9">
        <f t="shared" si="5"/>
        <v>0</v>
      </c>
      <c r="M63" s="9" t="str">
        <f t="shared" si="6"/>
        <v/>
      </c>
      <c r="N63" s="9" t="str">
        <f t="shared" si="7"/>
        <v/>
      </c>
      <c r="O63" s="9" t="str">
        <f t="shared" si="8"/>
        <v/>
      </c>
      <c r="P63" s="9" t="str">
        <f t="shared" si="9"/>
        <v/>
      </c>
      <c r="Q63" s="9" t="str">
        <f t="shared" si="10"/>
        <v/>
      </c>
      <c r="R63" s="9" t="str">
        <f t="shared" si="11"/>
        <v/>
      </c>
      <c r="S63" s="9" t="str">
        <f t="shared" si="12"/>
        <v/>
      </c>
      <c r="T63" s="9" t="str">
        <f t="shared" si="13"/>
        <v/>
      </c>
      <c r="U63" s="9" t="str">
        <f t="array" ref="U63">IF(AND(F63&lt;&gt;"",F63&lt;&gt;"GR"),IF(COUNTIF($J$2:$J$1000,"&gt;=50")&gt;=10,IF(F63&lt;&gt;"GR",IF(AND(F63&gt;=55,J63&gt;=50),_xlfn.IFS(AND(J63&gt;=$AH$11,J63&gt;$AG$10,J63&gt;$AF$10,J63&gt;$AE$10,J63&gt;$AD$10,J63&gt;$AC$10,J63&gt;$AB$10),"AA",AND(J63&gt;=$AG$11,J63&gt;$AF$10,J63&gt;$AE$10,J63&gt;$AD$10,J63&gt;$AC$10,J63&gt;$AB$10),"BA",AND(J63&gt;=$AF$11,J63&gt;$AE$10,J63&gt;$AD$10,J63&gt;$AC$10,J63&gt;$AB$10),"BB",AND(J63&gt;=$AE$11,J63&gt;$AD$10,J63&gt;$AC$10,J63&gt;$AB$10),"CB",AND(J63&gt;=$AD$11,J63&gt;$AC$10,J63&gt;$AB$10),"CC",AND(J63&gt;=$AC$11,J63&gt;$AB$10),"DC",J63&gt;=50,"DD"),IF(J63&gt;=$AA$9,"FD","FF")),T63),IF(L63&gt;=$Z$32,$Z$30,IF(L63&gt;=$AA$32,$AA$30,IF(L63&gt;=$AB$32,$AB$30,IF(L63&gt;=$AC$32,$AC$30,IF(L63&gt;=$AD$32,$AD$30,IF(L63&gt;=$AE$32,$AE$30,IF(L63&gt;=$AF$32,$AF$30,IF(L63&gt;=$AG$32,$AG$30,$AH$30))))))))),T63)</f>
        <v/>
      </c>
      <c r="V63" s="9" t="str">
        <f t="array" ref="V63">IF(A63&lt;&gt;"",IF(_xlfn.BITOR(F63&lt;&gt;"GR",F63&lt;&gt;""),IF(AND(L63&gt;=50,F63&gt;=55),_xlfn.RANK.EQ(L63,$L$2:$L$1000,0),_xlfn.IFS(U63="FD",999,U63="FF",1000)),IF(AND(L63&gt;=50,H63&gt;=55),_xlfn.RANK.EQ(L63,$L$2:$L$326,0),_xlfn.IFS(U63="FD",999,U63="FF",1000))),"")</f>
        <v/>
      </c>
    </row>
    <row r="64" spans="1:22" x14ac:dyDescent="0.25">
      <c r="A64" s="31"/>
      <c r="B64" s="31"/>
      <c r="C64" s="31"/>
      <c r="D64" s="31"/>
      <c r="E64" s="31"/>
      <c r="F64" s="3"/>
      <c r="G64" s="16">
        <f t="shared" si="14"/>
        <v>0</v>
      </c>
      <c r="H64" s="16">
        <f t="shared" si="15"/>
        <v>0</v>
      </c>
      <c r="I64" s="9">
        <f t="shared" si="0"/>
        <v>0</v>
      </c>
      <c r="J64" s="9">
        <f t="shared" si="3"/>
        <v>0</v>
      </c>
      <c r="K64" s="9">
        <f t="shared" si="4"/>
        <v>0</v>
      </c>
      <c r="L64" s="9">
        <f t="shared" si="5"/>
        <v>0</v>
      </c>
      <c r="M64" s="9" t="str">
        <f t="shared" si="6"/>
        <v/>
      </c>
      <c r="N64" s="9" t="str">
        <f t="shared" si="7"/>
        <v/>
      </c>
      <c r="O64" s="9" t="str">
        <f t="shared" si="8"/>
        <v/>
      </c>
      <c r="P64" s="9" t="str">
        <f t="shared" si="9"/>
        <v/>
      </c>
      <c r="Q64" s="9" t="str">
        <f t="shared" si="10"/>
        <v/>
      </c>
      <c r="R64" s="9" t="str">
        <f t="shared" si="11"/>
        <v/>
      </c>
      <c r="S64" s="9" t="str">
        <f t="shared" si="12"/>
        <v/>
      </c>
      <c r="T64" s="9" t="str">
        <f t="shared" si="13"/>
        <v/>
      </c>
      <c r="U64" s="9" t="str">
        <f t="array" ref="U64">IF(AND(F64&lt;&gt;"",F64&lt;&gt;"GR"),IF(COUNTIF($J$2:$J$1000,"&gt;=50")&gt;=10,IF(F64&lt;&gt;"GR",IF(AND(F64&gt;=55,J64&gt;=50),_xlfn.IFS(AND(J64&gt;=$AH$11,J64&gt;$AG$10,J64&gt;$AF$10,J64&gt;$AE$10,J64&gt;$AD$10,J64&gt;$AC$10,J64&gt;$AB$10),"AA",AND(J64&gt;=$AG$11,J64&gt;$AF$10,J64&gt;$AE$10,J64&gt;$AD$10,J64&gt;$AC$10,J64&gt;$AB$10),"BA",AND(J64&gt;=$AF$11,J64&gt;$AE$10,J64&gt;$AD$10,J64&gt;$AC$10,J64&gt;$AB$10),"BB",AND(J64&gt;=$AE$11,J64&gt;$AD$10,J64&gt;$AC$10,J64&gt;$AB$10),"CB",AND(J64&gt;=$AD$11,J64&gt;$AC$10,J64&gt;$AB$10),"CC",AND(J64&gt;=$AC$11,J64&gt;$AB$10),"DC",J64&gt;=50,"DD"),IF(J64&gt;=$AA$9,"FD","FF")),T64),IF(L64&gt;=$Z$32,$Z$30,IF(L64&gt;=$AA$32,$AA$30,IF(L64&gt;=$AB$32,$AB$30,IF(L64&gt;=$AC$32,$AC$30,IF(L64&gt;=$AD$32,$AD$30,IF(L64&gt;=$AE$32,$AE$30,IF(L64&gt;=$AF$32,$AF$30,IF(L64&gt;=$AG$32,$AG$30,$AH$30))))))))),T64)</f>
        <v/>
      </c>
      <c r="V64" s="9" t="str">
        <f t="array" ref="V64">IF(A64&lt;&gt;"",IF(_xlfn.BITOR(F64&lt;&gt;"GR",F64&lt;&gt;""),IF(AND(L64&gt;=50,F64&gt;=55),_xlfn.RANK.EQ(L64,$L$2:$L$1000,0),_xlfn.IFS(U64="FD",999,U64="FF",1000)),IF(AND(L64&gt;=50,H64&gt;=55),_xlfn.RANK.EQ(L64,$L$2:$L$326,0),_xlfn.IFS(U64="FD",999,U64="FF",1000))),"")</f>
        <v/>
      </c>
    </row>
    <row r="65" spans="1:22" x14ac:dyDescent="0.25">
      <c r="A65" s="31"/>
      <c r="B65" s="31"/>
      <c r="C65" s="31"/>
      <c r="D65" s="31"/>
      <c r="E65" s="31"/>
      <c r="F65" s="3"/>
      <c r="G65" s="16">
        <f t="shared" si="14"/>
        <v>0</v>
      </c>
      <c r="H65" s="16">
        <f t="shared" si="15"/>
        <v>0</v>
      </c>
      <c r="I65" s="9">
        <f t="shared" si="0"/>
        <v>0</v>
      </c>
      <c r="J65" s="9">
        <f t="shared" si="3"/>
        <v>0</v>
      </c>
      <c r="K65" s="9">
        <f t="shared" si="4"/>
        <v>0</v>
      </c>
      <c r="L65" s="9">
        <f t="shared" si="5"/>
        <v>0</v>
      </c>
      <c r="M65" s="9" t="str">
        <f t="shared" si="6"/>
        <v/>
      </c>
      <c r="N65" s="9" t="str">
        <f t="shared" si="7"/>
        <v/>
      </c>
      <c r="O65" s="9" t="str">
        <f t="shared" si="8"/>
        <v/>
      </c>
      <c r="P65" s="9" t="str">
        <f t="shared" si="9"/>
        <v/>
      </c>
      <c r="Q65" s="9" t="str">
        <f t="shared" si="10"/>
        <v/>
      </c>
      <c r="R65" s="9" t="str">
        <f t="shared" si="11"/>
        <v/>
      </c>
      <c r="S65" s="9" t="str">
        <f t="shared" si="12"/>
        <v/>
      </c>
      <c r="T65" s="9" t="str">
        <f t="shared" si="13"/>
        <v/>
      </c>
      <c r="U65" s="9" t="str">
        <f t="array" ref="U65">IF(AND(F65&lt;&gt;"",F65&lt;&gt;"GR"),IF(COUNTIF($J$2:$J$1000,"&gt;=50")&gt;=10,IF(F65&lt;&gt;"GR",IF(AND(F65&gt;=55,J65&gt;=50),_xlfn.IFS(AND(J65&gt;=$AH$11,J65&gt;$AG$10,J65&gt;$AF$10,J65&gt;$AE$10,J65&gt;$AD$10,J65&gt;$AC$10,J65&gt;$AB$10),"AA",AND(J65&gt;=$AG$11,J65&gt;$AF$10,J65&gt;$AE$10,J65&gt;$AD$10,J65&gt;$AC$10,J65&gt;$AB$10),"BA",AND(J65&gt;=$AF$11,J65&gt;$AE$10,J65&gt;$AD$10,J65&gt;$AC$10,J65&gt;$AB$10),"BB",AND(J65&gt;=$AE$11,J65&gt;$AD$10,J65&gt;$AC$10,J65&gt;$AB$10),"CB",AND(J65&gt;=$AD$11,J65&gt;$AC$10,J65&gt;$AB$10),"CC",AND(J65&gt;=$AC$11,J65&gt;$AB$10),"DC",J65&gt;=50,"DD"),IF(J65&gt;=$AA$9,"FD","FF")),T65),IF(L65&gt;=$Z$32,$Z$30,IF(L65&gt;=$AA$32,$AA$30,IF(L65&gt;=$AB$32,$AB$30,IF(L65&gt;=$AC$32,$AC$30,IF(L65&gt;=$AD$32,$AD$30,IF(L65&gt;=$AE$32,$AE$30,IF(L65&gt;=$AF$32,$AF$30,IF(L65&gt;=$AG$32,$AG$30,$AH$30))))))))),T65)</f>
        <v/>
      </c>
      <c r="V65" s="9" t="str">
        <f t="array" ref="V65">IF(A65&lt;&gt;"",IF(_xlfn.BITOR(F65&lt;&gt;"GR",F65&lt;&gt;""),IF(AND(L65&gt;=50,F65&gt;=55),_xlfn.RANK.EQ(L65,$L$2:$L$1000,0),_xlfn.IFS(U65="FD",999,U65="FF",1000)),IF(AND(L65&gt;=50,H65&gt;=55),_xlfn.RANK.EQ(L65,$L$2:$L$326,0),_xlfn.IFS(U65="FD",999,U65="FF",1000))),"")</f>
        <v/>
      </c>
    </row>
    <row r="66" spans="1:22" x14ac:dyDescent="0.25">
      <c r="A66" s="31"/>
      <c r="B66" s="31"/>
      <c r="C66" s="31"/>
      <c r="D66" s="31"/>
      <c r="E66" s="31"/>
      <c r="F66" s="3"/>
      <c r="G66" s="16">
        <f t="shared" si="14"/>
        <v>0</v>
      </c>
      <c r="H66" s="16">
        <f t="shared" si="15"/>
        <v>0</v>
      </c>
      <c r="I66" s="9">
        <f t="shared" ref="I66:I129" si="16">(G66*0.4)+(H66*0.6)</f>
        <v>0</v>
      </c>
      <c r="J66" s="9">
        <f t="shared" si="3"/>
        <v>0</v>
      </c>
      <c r="K66" s="9">
        <f t="shared" si="4"/>
        <v>0</v>
      </c>
      <c r="L66" s="9">
        <f t="shared" si="5"/>
        <v>0</v>
      </c>
      <c r="M66" s="9" t="str">
        <f t="shared" si="6"/>
        <v/>
      </c>
      <c r="N66" s="9" t="str">
        <f t="shared" si="7"/>
        <v/>
      </c>
      <c r="O66" s="9" t="str">
        <f t="shared" si="8"/>
        <v/>
      </c>
      <c r="P66" s="9" t="str">
        <f t="shared" si="9"/>
        <v/>
      </c>
      <c r="Q66" s="9" t="str">
        <f t="shared" si="10"/>
        <v/>
      </c>
      <c r="R66" s="9" t="str">
        <f t="shared" si="11"/>
        <v/>
      </c>
      <c r="S66" s="9" t="str">
        <f t="shared" si="12"/>
        <v/>
      </c>
      <c r="T66" s="9" t="str">
        <f t="shared" si="13"/>
        <v/>
      </c>
      <c r="U66" s="9" t="str">
        <f t="array" ref="U66">IF(AND(F66&lt;&gt;"",F66&lt;&gt;"GR"),IF(COUNTIF($J$2:$J$1000,"&gt;=50")&gt;=10,IF(F66&lt;&gt;"GR",IF(AND(F66&gt;=55,J66&gt;=50),_xlfn.IFS(AND(J66&gt;=$AH$11,J66&gt;$AG$10,J66&gt;$AF$10,J66&gt;$AE$10,J66&gt;$AD$10,J66&gt;$AC$10,J66&gt;$AB$10),"AA",AND(J66&gt;=$AG$11,J66&gt;$AF$10,J66&gt;$AE$10,J66&gt;$AD$10,J66&gt;$AC$10,J66&gt;$AB$10),"BA",AND(J66&gt;=$AF$11,J66&gt;$AE$10,J66&gt;$AD$10,J66&gt;$AC$10,J66&gt;$AB$10),"BB",AND(J66&gt;=$AE$11,J66&gt;$AD$10,J66&gt;$AC$10,J66&gt;$AB$10),"CB",AND(J66&gt;=$AD$11,J66&gt;$AC$10,J66&gt;$AB$10),"CC",AND(J66&gt;=$AC$11,J66&gt;$AB$10),"DC",J66&gt;=50,"DD"),IF(J66&gt;=$AA$9,"FD","FF")),T66),IF(L66&gt;=$Z$32,$Z$30,IF(L66&gt;=$AA$32,$AA$30,IF(L66&gt;=$AB$32,$AB$30,IF(L66&gt;=$AC$32,$AC$30,IF(L66&gt;=$AD$32,$AD$30,IF(L66&gt;=$AE$32,$AE$30,IF(L66&gt;=$AF$32,$AF$30,IF(L66&gt;=$AG$32,$AG$30,$AH$30))))))))),T66)</f>
        <v/>
      </c>
      <c r="V66" s="9" t="str">
        <f t="array" ref="V66">IF(A66&lt;&gt;"",IF(_xlfn.BITOR(F66&lt;&gt;"GR",F66&lt;&gt;""),IF(AND(L66&gt;=50,F66&gt;=55),_xlfn.RANK.EQ(L66,$L$2:$L$1000,0),_xlfn.IFS(U66="FD",999,U66="FF",1000)),IF(AND(L66&gt;=50,H66&gt;=55),_xlfn.RANK.EQ(L66,$L$2:$L$326,0),_xlfn.IFS(U66="FD",999,U66="FF",1000))),"")</f>
        <v/>
      </c>
    </row>
    <row r="67" spans="1:22" x14ac:dyDescent="0.25">
      <c r="A67" s="31"/>
      <c r="B67" s="31"/>
      <c r="C67" s="31"/>
      <c r="D67" s="31"/>
      <c r="E67" s="31"/>
      <c r="F67" s="3"/>
      <c r="G67" s="16">
        <f t="shared" si="14"/>
        <v>0</v>
      </c>
      <c r="H67" s="16">
        <f t="shared" si="15"/>
        <v>0</v>
      </c>
      <c r="I67" s="9">
        <f t="shared" si="16"/>
        <v>0</v>
      </c>
      <c r="J67" s="9">
        <f t="shared" ref="J67:J130" si="17">IF(AND(F67&lt;&gt;"",F67&lt;&gt;"GR"),(G67*0.4)+(F67*0.6),I67)</f>
        <v>0</v>
      </c>
      <c r="K67" s="9">
        <f t="shared" ref="K67:K130" si="18">ROUND(I67,0)</f>
        <v>0</v>
      </c>
      <c r="L67" s="9">
        <f t="shared" ref="L67:L130" si="19">ROUND(J67,0)</f>
        <v>0</v>
      </c>
      <c r="M67" s="9" t="str">
        <f t="shared" ref="M67:M130" si="20">IF(AND(I67&gt;=50,H67&gt;=55),I67,"")</f>
        <v/>
      </c>
      <c r="N67" s="9" t="str">
        <f t="shared" ref="N67:N130" si="21">IF(M67&lt;&gt;"",IF(_xlfn.RANK.EQ(M67,$M$2:$M$326,0)&lt;=ROUND(COUNTIFS($I$2:$I$326,"&gt;=50",$H$2:$H$326,"&gt;=55")/100*$AH$9,0),"",I67),"")</f>
        <v/>
      </c>
      <c r="O67" s="9" t="str">
        <f t="shared" ref="O67:O130" si="22">IF(N67&lt;&gt;"",IF(_xlfn.RANK.EQ(N67,$N$2:$N$326,0)&lt;=ROUND(COUNTIFS($I$2:$I$326,"&gt;=50",$H$2:$H$326,"&gt;=55")/100*$AG$9,0),"",I67),"")</f>
        <v/>
      </c>
      <c r="P67" s="9" t="str">
        <f t="shared" ref="P67:P130" si="23">IF(O67&lt;&gt;"",IF(_xlfn.RANK.EQ(O67,$O$2:$O$326,0)&lt;=ROUND(COUNTIFS($I$2:$I$326,"&gt;=50",$H$2:$H$326,"&gt;=55")/100*$AF$9,0),"",I67),"")</f>
        <v/>
      </c>
      <c r="Q67" s="9" t="str">
        <f t="shared" ref="Q67:Q130" si="24">IF(P67&lt;&gt;"",IF(_xlfn.RANK.EQ(P67,$P$2:$P$326,0)&lt;=ROUND(COUNTIFS($I$2:$I$326,"&gt;=50",$H$2:$H$326,"&gt;=55")/100*$AE$9,0),"",I67),"")</f>
        <v/>
      </c>
      <c r="R67" s="9" t="str">
        <f t="shared" ref="R67:R130" si="25">IF(Q67&lt;&gt;"",IF(_xlfn.RANK.EQ(Q67,$Q$2:$Q$326,0)&lt;=ROUND(COUNTIFS($I$2:$I$326,"&gt;=50",$H$2:$H$326,"&gt;=55")/100*$AD$9,0),"",I67),"")</f>
        <v/>
      </c>
      <c r="S67" s="9" t="str">
        <f t="shared" ref="S67:S130" si="26">IF(R67&lt;&gt;"",IF(_xlfn.RANK.EQ(R67,$R$2:$R$326,0)&lt;=ROUND(COUNTIFS($I$2:$I$326,"&gt;=50",$H$2:$H$326,"&gt;=55")/100*$AC$9,0),"",I67),"")</f>
        <v/>
      </c>
      <c r="T67" s="9" t="str">
        <f t="shared" ref="T67:T130" si="27">IF(A67&lt;&gt;"",IF(COUNTIF($I$2:$I$1000,"&gt;=50")&gt;=10,IF(AND(H67&gt;=55,I67&gt;=50),IF(_xlfn.RANK.EQ(M67,$M$2:$M$1000,0)&lt;=ROUND(COUNTIFS($I$2:$I$1000,"&gt;=50",$H$2:$H$1000,"&gt;=55")/100*$AH$9,0),$AH$8,IF(_xlfn.RANK.EQ(N67,$N$2:$N$1000,0)&lt;=ROUND(COUNTIFS($I$2:$I$1000,"&gt;=50",$H$2:$H$1000,"&gt;=55")/100*$AG$9,0),$AG$8,IF(_xlfn.RANK.EQ(O67,$O$2:$O$1000,0)&lt;=ROUND(COUNTIFS($I$2:$I$1000,"&gt;=50",$H$2:$H$1000,"&gt;=55")/100*$AF$9,0),$AF$8,IF(_xlfn.RANK.EQ(P67,$P$2:$P$1000,0)&lt;=ROUND(COUNTIFS($I$2:$I$1000,"&gt;=50",$H$2:$H$1000,"&gt;=55")/100*$AE$9,0),$AE$8,IF(_xlfn.RANK.EQ(Q67,$Q$2:$Q$1000,0)&lt;=ROUND(COUNTIFS($I$2:$I$1000,"&gt;=50",$H$2:$H$1000,"&gt;=55")/100*$AD$9,0),$AD$8,IF(_xlfn.RANK.EQ(R67,$R$2:$R$1000,0)&lt;=ROUND(COUNTIFS($I$2:$I$1000,"&gt;=50",$H$2:$H$1000,"&gt;=55")/100*$AC$9,0),$AC$8,$AB$8)))))),IF(K67&gt;=$AA$9,$AA$8,$Z$8)),IF(K67&gt;=$Z$32,$Z$30,IF(K67&gt;=$AA$32,$AA$30,IF(K67&gt;=$AB$32,$AB$30,IF(K67&gt;=$AC$32,$AC$30,IF(K67&gt;=$AD$32,$AD$30,IF(K67&gt;=$AE$32,$AE$30,IF(K67&gt;=$AF$32,$AF$30,IF(K67&gt;=$AG$32,$AG$30,$AH$30))))))))),"")</f>
        <v/>
      </c>
      <c r="U67" s="9" t="str">
        <f t="array" ref="U67">IF(AND(F67&lt;&gt;"",F67&lt;&gt;"GR"),IF(COUNTIF($J$2:$J$1000,"&gt;=50")&gt;=10,IF(F67&lt;&gt;"GR",IF(AND(F67&gt;=55,J67&gt;=50),_xlfn.IFS(AND(J67&gt;=$AH$11,J67&gt;$AG$10,J67&gt;$AF$10,J67&gt;$AE$10,J67&gt;$AD$10,J67&gt;$AC$10,J67&gt;$AB$10),"AA",AND(J67&gt;=$AG$11,J67&gt;$AF$10,J67&gt;$AE$10,J67&gt;$AD$10,J67&gt;$AC$10,J67&gt;$AB$10),"BA",AND(J67&gt;=$AF$11,J67&gt;$AE$10,J67&gt;$AD$10,J67&gt;$AC$10,J67&gt;$AB$10),"BB",AND(J67&gt;=$AE$11,J67&gt;$AD$10,J67&gt;$AC$10,J67&gt;$AB$10),"CB",AND(J67&gt;=$AD$11,J67&gt;$AC$10,J67&gt;$AB$10),"CC",AND(J67&gt;=$AC$11,J67&gt;$AB$10),"DC",J67&gt;=50,"DD"),IF(J67&gt;=$AA$9,"FD","FF")),T67),IF(L67&gt;=$Z$32,$Z$30,IF(L67&gt;=$AA$32,$AA$30,IF(L67&gt;=$AB$32,$AB$30,IF(L67&gt;=$AC$32,$AC$30,IF(L67&gt;=$AD$32,$AD$30,IF(L67&gt;=$AE$32,$AE$30,IF(L67&gt;=$AF$32,$AF$30,IF(L67&gt;=$AG$32,$AG$30,$AH$30))))))))),T67)</f>
        <v/>
      </c>
      <c r="V67" s="9" t="str">
        <f t="array" ref="V67">IF(A67&lt;&gt;"",IF(_xlfn.BITOR(F67&lt;&gt;"GR",F67&lt;&gt;""),IF(AND(L67&gt;=50,F67&gt;=55),_xlfn.RANK.EQ(L67,$L$2:$L$1000,0),_xlfn.IFS(U67="FD",999,U67="FF",1000)),IF(AND(L67&gt;=50,H67&gt;=55),_xlfn.RANK.EQ(L67,$L$2:$L$326,0),_xlfn.IFS(U67="FD",999,U67="FF",1000))),"")</f>
        <v/>
      </c>
    </row>
    <row r="68" spans="1:22" x14ac:dyDescent="0.25">
      <c r="A68" s="31"/>
      <c r="B68" s="31"/>
      <c r="C68" s="31"/>
      <c r="D68" s="31"/>
      <c r="E68" s="31"/>
      <c r="F68" s="3"/>
      <c r="G68" s="16">
        <f t="shared" si="14"/>
        <v>0</v>
      </c>
      <c r="H68" s="16">
        <f t="shared" si="15"/>
        <v>0</v>
      </c>
      <c r="I68" s="9">
        <f t="shared" si="16"/>
        <v>0</v>
      </c>
      <c r="J68" s="9">
        <f t="shared" si="17"/>
        <v>0</v>
      </c>
      <c r="K68" s="9">
        <f t="shared" si="18"/>
        <v>0</v>
      </c>
      <c r="L68" s="9">
        <f t="shared" si="19"/>
        <v>0</v>
      </c>
      <c r="M68" s="9" t="str">
        <f t="shared" si="20"/>
        <v/>
      </c>
      <c r="N68" s="9" t="str">
        <f t="shared" si="21"/>
        <v/>
      </c>
      <c r="O68" s="9" t="str">
        <f t="shared" si="22"/>
        <v/>
      </c>
      <c r="P68" s="9" t="str">
        <f t="shared" si="23"/>
        <v/>
      </c>
      <c r="Q68" s="9" t="str">
        <f t="shared" si="24"/>
        <v/>
      </c>
      <c r="R68" s="9" t="str">
        <f t="shared" si="25"/>
        <v/>
      </c>
      <c r="S68" s="9" t="str">
        <f t="shared" si="26"/>
        <v/>
      </c>
      <c r="T68" s="9" t="str">
        <f t="shared" si="27"/>
        <v/>
      </c>
      <c r="U68" s="9" t="str">
        <f t="array" ref="U68">IF(AND(F68&lt;&gt;"",F68&lt;&gt;"GR"),IF(COUNTIF($J$2:$J$1000,"&gt;=50")&gt;=10,IF(F68&lt;&gt;"GR",IF(AND(F68&gt;=55,J68&gt;=50),_xlfn.IFS(AND(J68&gt;=$AH$11,J68&gt;$AG$10,J68&gt;$AF$10,J68&gt;$AE$10,J68&gt;$AD$10,J68&gt;$AC$10,J68&gt;$AB$10),"AA",AND(J68&gt;=$AG$11,J68&gt;$AF$10,J68&gt;$AE$10,J68&gt;$AD$10,J68&gt;$AC$10,J68&gt;$AB$10),"BA",AND(J68&gt;=$AF$11,J68&gt;$AE$10,J68&gt;$AD$10,J68&gt;$AC$10,J68&gt;$AB$10),"BB",AND(J68&gt;=$AE$11,J68&gt;$AD$10,J68&gt;$AC$10,J68&gt;$AB$10),"CB",AND(J68&gt;=$AD$11,J68&gt;$AC$10,J68&gt;$AB$10),"CC",AND(J68&gt;=$AC$11,J68&gt;$AB$10),"DC",J68&gt;=50,"DD"),IF(J68&gt;=$AA$9,"FD","FF")),T68),IF(L68&gt;=$Z$32,$Z$30,IF(L68&gt;=$AA$32,$AA$30,IF(L68&gt;=$AB$32,$AB$30,IF(L68&gt;=$AC$32,$AC$30,IF(L68&gt;=$AD$32,$AD$30,IF(L68&gt;=$AE$32,$AE$30,IF(L68&gt;=$AF$32,$AF$30,IF(L68&gt;=$AG$32,$AG$30,$AH$30))))))))),T68)</f>
        <v/>
      </c>
      <c r="V68" s="9" t="str">
        <f t="array" ref="V68">IF(A68&lt;&gt;"",IF(_xlfn.BITOR(F68&lt;&gt;"GR",F68&lt;&gt;""),IF(AND(L68&gt;=50,F68&gt;=55),_xlfn.RANK.EQ(L68,$L$2:$L$1000,0),_xlfn.IFS(U68="FD",999,U68="FF",1000)),IF(AND(L68&gt;=50,H68&gt;=55),_xlfn.RANK.EQ(L68,$L$2:$L$326,0),_xlfn.IFS(U68="FD",999,U68="FF",1000))),"")</f>
        <v/>
      </c>
    </row>
    <row r="69" spans="1:22" x14ac:dyDescent="0.25">
      <c r="A69" s="31"/>
      <c r="B69" s="31"/>
      <c r="C69" s="31"/>
      <c r="D69" s="31"/>
      <c r="E69" s="31"/>
      <c r="F69" s="3"/>
      <c r="G69" s="16">
        <f t="shared" si="14"/>
        <v>0</v>
      </c>
      <c r="H69" s="16">
        <f t="shared" si="15"/>
        <v>0</v>
      </c>
      <c r="I69" s="9">
        <f t="shared" si="16"/>
        <v>0</v>
      </c>
      <c r="J69" s="9">
        <f t="shared" si="17"/>
        <v>0</v>
      </c>
      <c r="K69" s="9">
        <f t="shared" si="18"/>
        <v>0</v>
      </c>
      <c r="L69" s="9">
        <f t="shared" si="19"/>
        <v>0</v>
      </c>
      <c r="M69" s="9" t="str">
        <f t="shared" si="20"/>
        <v/>
      </c>
      <c r="N69" s="9" t="str">
        <f t="shared" si="21"/>
        <v/>
      </c>
      <c r="O69" s="9" t="str">
        <f t="shared" si="22"/>
        <v/>
      </c>
      <c r="P69" s="9" t="str">
        <f t="shared" si="23"/>
        <v/>
      </c>
      <c r="Q69" s="9" t="str">
        <f t="shared" si="24"/>
        <v/>
      </c>
      <c r="R69" s="9" t="str">
        <f t="shared" si="25"/>
        <v/>
      </c>
      <c r="S69" s="9" t="str">
        <f t="shared" si="26"/>
        <v/>
      </c>
      <c r="T69" s="9" t="str">
        <f t="shared" si="27"/>
        <v/>
      </c>
      <c r="U69" s="9" t="str">
        <f t="array" ref="U69">IF(AND(F69&lt;&gt;"",F69&lt;&gt;"GR"),IF(COUNTIF($J$2:$J$1000,"&gt;=50")&gt;=10,IF(F69&lt;&gt;"GR",IF(AND(F69&gt;=55,J69&gt;=50),_xlfn.IFS(AND(J69&gt;=$AH$11,J69&gt;$AG$10,J69&gt;$AF$10,J69&gt;$AE$10,J69&gt;$AD$10,J69&gt;$AC$10,J69&gt;$AB$10),"AA",AND(J69&gt;=$AG$11,J69&gt;$AF$10,J69&gt;$AE$10,J69&gt;$AD$10,J69&gt;$AC$10,J69&gt;$AB$10),"BA",AND(J69&gt;=$AF$11,J69&gt;$AE$10,J69&gt;$AD$10,J69&gt;$AC$10,J69&gt;$AB$10),"BB",AND(J69&gt;=$AE$11,J69&gt;$AD$10,J69&gt;$AC$10,J69&gt;$AB$10),"CB",AND(J69&gt;=$AD$11,J69&gt;$AC$10,J69&gt;$AB$10),"CC",AND(J69&gt;=$AC$11,J69&gt;$AB$10),"DC",J69&gt;=50,"DD"),IF(J69&gt;=$AA$9,"FD","FF")),T69),IF(L69&gt;=$Z$32,$Z$30,IF(L69&gt;=$AA$32,$AA$30,IF(L69&gt;=$AB$32,$AB$30,IF(L69&gt;=$AC$32,$AC$30,IF(L69&gt;=$AD$32,$AD$30,IF(L69&gt;=$AE$32,$AE$30,IF(L69&gt;=$AF$32,$AF$30,IF(L69&gt;=$AG$32,$AG$30,$AH$30))))))))),T69)</f>
        <v/>
      </c>
      <c r="V69" s="9" t="str">
        <f t="array" ref="V69">IF(A69&lt;&gt;"",IF(_xlfn.BITOR(F69&lt;&gt;"GR",F69&lt;&gt;""),IF(AND(L69&gt;=50,F69&gt;=55),_xlfn.RANK.EQ(L69,$L$2:$L$1000,0),_xlfn.IFS(U69="FD",999,U69="FF",1000)),IF(AND(L69&gt;=50,H69&gt;=55),_xlfn.RANK.EQ(L69,$L$2:$L$326,0),_xlfn.IFS(U69="FD",999,U69="FF",1000))),"")</f>
        <v/>
      </c>
    </row>
    <row r="70" spans="1:22" x14ac:dyDescent="0.25">
      <c r="A70" s="31"/>
      <c r="B70" s="31"/>
      <c r="C70" s="31"/>
      <c r="D70" s="31"/>
      <c r="E70" s="31"/>
      <c r="F70" s="3"/>
      <c r="G70" s="16">
        <f t="shared" si="14"/>
        <v>0</v>
      </c>
      <c r="H70" s="16">
        <f t="shared" si="15"/>
        <v>0</v>
      </c>
      <c r="I70" s="9">
        <f t="shared" si="16"/>
        <v>0</v>
      </c>
      <c r="J70" s="9">
        <f t="shared" si="17"/>
        <v>0</v>
      </c>
      <c r="K70" s="9">
        <f t="shared" si="18"/>
        <v>0</v>
      </c>
      <c r="L70" s="9">
        <f t="shared" si="19"/>
        <v>0</v>
      </c>
      <c r="M70" s="9" t="str">
        <f t="shared" si="20"/>
        <v/>
      </c>
      <c r="N70" s="9" t="str">
        <f t="shared" si="21"/>
        <v/>
      </c>
      <c r="O70" s="9" t="str">
        <f t="shared" si="22"/>
        <v/>
      </c>
      <c r="P70" s="9" t="str">
        <f t="shared" si="23"/>
        <v/>
      </c>
      <c r="Q70" s="9" t="str">
        <f t="shared" si="24"/>
        <v/>
      </c>
      <c r="R70" s="9" t="str">
        <f t="shared" si="25"/>
        <v/>
      </c>
      <c r="S70" s="9" t="str">
        <f t="shared" si="26"/>
        <v/>
      </c>
      <c r="T70" s="9" t="str">
        <f t="shared" si="27"/>
        <v/>
      </c>
      <c r="U70" s="9" t="str">
        <f t="array" ref="U70">IF(AND(F70&lt;&gt;"",F70&lt;&gt;"GR"),IF(COUNTIF($J$2:$J$1000,"&gt;=50")&gt;=10,IF(F70&lt;&gt;"GR",IF(AND(F70&gt;=55,J70&gt;=50),_xlfn.IFS(AND(J70&gt;=$AH$11,J70&gt;$AG$10,J70&gt;$AF$10,J70&gt;$AE$10,J70&gt;$AD$10,J70&gt;$AC$10,J70&gt;$AB$10),"AA",AND(J70&gt;=$AG$11,J70&gt;$AF$10,J70&gt;$AE$10,J70&gt;$AD$10,J70&gt;$AC$10,J70&gt;$AB$10),"BA",AND(J70&gt;=$AF$11,J70&gt;$AE$10,J70&gt;$AD$10,J70&gt;$AC$10,J70&gt;$AB$10),"BB",AND(J70&gt;=$AE$11,J70&gt;$AD$10,J70&gt;$AC$10,J70&gt;$AB$10),"CB",AND(J70&gt;=$AD$11,J70&gt;$AC$10,J70&gt;$AB$10),"CC",AND(J70&gt;=$AC$11,J70&gt;$AB$10),"DC",J70&gt;=50,"DD"),IF(J70&gt;=$AA$9,"FD","FF")),T70),IF(L70&gt;=$Z$32,$Z$30,IF(L70&gt;=$AA$32,$AA$30,IF(L70&gt;=$AB$32,$AB$30,IF(L70&gt;=$AC$32,$AC$30,IF(L70&gt;=$AD$32,$AD$30,IF(L70&gt;=$AE$32,$AE$30,IF(L70&gt;=$AF$32,$AF$30,IF(L70&gt;=$AG$32,$AG$30,$AH$30))))))))),T70)</f>
        <v/>
      </c>
      <c r="V70" s="9" t="str">
        <f t="array" ref="V70">IF(A70&lt;&gt;"",IF(_xlfn.BITOR(F70&lt;&gt;"GR",F70&lt;&gt;""),IF(AND(L70&gt;=50,F70&gt;=55),_xlfn.RANK.EQ(L70,$L$2:$L$1000,0),_xlfn.IFS(U70="FD",999,U70="FF",1000)),IF(AND(L70&gt;=50,H70&gt;=55),_xlfn.RANK.EQ(L70,$L$2:$L$326,0),_xlfn.IFS(U70="FD",999,U70="FF",1000))),"")</f>
        <v/>
      </c>
    </row>
    <row r="71" spans="1:22" x14ac:dyDescent="0.25">
      <c r="A71" s="31"/>
      <c r="B71" s="31"/>
      <c r="C71" s="31"/>
      <c r="D71" s="31"/>
      <c r="E71" s="31"/>
      <c r="F71" s="3"/>
      <c r="G71" s="16">
        <f t="shared" si="14"/>
        <v>0</v>
      </c>
      <c r="H71" s="16">
        <f t="shared" si="15"/>
        <v>0</v>
      </c>
      <c r="I71" s="9">
        <f t="shared" si="16"/>
        <v>0</v>
      </c>
      <c r="J71" s="9">
        <f t="shared" si="17"/>
        <v>0</v>
      </c>
      <c r="K71" s="9">
        <f t="shared" si="18"/>
        <v>0</v>
      </c>
      <c r="L71" s="9">
        <f t="shared" si="19"/>
        <v>0</v>
      </c>
      <c r="M71" s="9" t="str">
        <f t="shared" si="20"/>
        <v/>
      </c>
      <c r="N71" s="9" t="str">
        <f t="shared" si="21"/>
        <v/>
      </c>
      <c r="O71" s="9" t="str">
        <f t="shared" si="22"/>
        <v/>
      </c>
      <c r="P71" s="9" t="str">
        <f t="shared" si="23"/>
        <v/>
      </c>
      <c r="Q71" s="9" t="str">
        <f t="shared" si="24"/>
        <v/>
      </c>
      <c r="R71" s="9" t="str">
        <f t="shared" si="25"/>
        <v/>
      </c>
      <c r="S71" s="9" t="str">
        <f t="shared" si="26"/>
        <v/>
      </c>
      <c r="T71" s="9" t="str">
        <f t="shared" si="27"/>
        <v/>
      </c>
      <c r="U71" s="9" t="str">
        <f t="array" ref="U71">IF(AND(F71&lt;&gt;"",F71&lt;&gt;"GR"),IF(COUNTIF($J$2:$J$1000,"&gt;=50")&gt;=10,IF(F71&lt;&gt;"GR",IF(AND(F71&gt;=55,J71&gt;=50),_xlfn.IFS(AND(J71&gt;=$AH$11,J71&gt;$AG$10,J71&gt;$AF$10,J71&gt;$AE$10,J71&gt;$AD$10,J71&gt;$AC$10,J71&gt;$AB$10),"AA",AND(J71&gt;=$AG$11,J71&gt;$AF$10,J71&gt;$AE$10,J71&gt;$AD$10,J71&gt;$AC$10,J71&gt;$AB$10),"BA",AND(J71&gt;=$AF$11,J71&gt;$AE$10,J71&gt;$AD$10,J71&gt;$AC$10,J71&gt;$AB$10),"BB",AND(J71&gt;=$AE$11,J71&gt;$AD$10,J71&gt;$AC$10,J71&gt;$AB$10),"CB",AND(J71&gt;=$AD$11,J71&gt;$AC$10,J71&gt;$AB$10),"CC",AND(J71&gt;=$AC$11,J71&gt;$AB$10),"DC",J71&gt;=50,"DD"),IF(J71&gt;=$AA$9,"FD","FF")),T71),IF(L71&gt;=$Z$32,$Z$30,IF(L71&gt;=$AA$32,$AA$30,IF(L71&gt;=$AB$32,$AB$30,IF(L71&gt;=$AC$32,$AC$30,IF(L71&gt;=$AD$32,$AD$30,IF(L71&gt;=$AE$32,$AE$30,IF(L71&gt;=$AF$32,$AF$30,IF(L71&gt;=$AG$32,$AG$30,$AH$30))))))))),T71)</f>
        <v/>
      </c>
      <c r="V71" s="9" t="str">
        <f t="array" ref="V71">IF(A71&lt;&gt;"",IF(_xlfn.BITOR(F71&lt;&gt;"GR",F71&lt;&gt;""),IF(AND(L71&gt;=50,F71&gt;=55),_xlfn.RANK.EQ(L71,$L$2:$L$1000,0),_xlfn.IFS(U71="FD",999,U71="FF",1000)),IF(AND(L71&gt;=50,H71&gt;=55),_xlfn.RANK.EQ(L71,$L$2:$L$326,0),_xlfn.IFS(U71="FD",999,U71="FF",1000))),"")</f>
        <v/>
      </c>
    </row>
    <row r="72" spans="1:22" x14ac:dyDescent="0.25">
      <c r="A72" s="31"/>
      <c r="B72" s="31"/>
      <c r="C72" s="31"/>
      <c r="D72" s="31"/>
      <c r="E72" s="31"/>
      <c r="F72" s="3"/>
      <c r="G72" s="16">
        <f t="shared" si="14"/>
        <v>0</v>
      </c>
      <c r="H72" s="16">
        <f t="shared" si="15"/>
        <v>0</v>
      </c>
      <c r="I72" s="9">
        <f t="shared" si="16"/>
        <v>0</v>
      </c>
      <c r="J72" s="9">
        <f t="shared" si="17"/>
        <v>0</v>
      </c>
      <c r="K72" s="9">
        <f t="shared" si="18"/>
        <v>0</v>
      </c>
      <c r="L72" s="9">
        <f t="shared" si="19"/>
        <v>0</v>
      </c>
      <c r="M72" s="9" t="str">
        <f t="shared" si="20"/>
        <v/>
      </c>
      <c r="N72" s="9" t="str">
        <f t="shared" si="21"/>
        <v/>
      </c>
      <c r="O72" s="9" t="str">
        <f t="shared" si="22"/>
        <v/>
      </c>
      <c r="P72" s="9" t="str">
        <f t="shared" si="23"/>
        <v/>
      </c>
      <c r="Q72" s="9" t="str">
        <f t="shared" si="24"/>
        <v/>
      </c>
      <c r="R72" s="9" t="str">
        <f t="shared" si="25"/>
        <v/>
      </c>
      <c r="S72" s="9" t="str">
        <f t="shared" si="26"/>
        <v/>
      </c>
      <c r="T72" s="9" t="str">
        <f t="shared" si="27"/>
        <v/>
      </c>
      <c r="U72" s="9" t="str">
        <f t="array" ref="U72">IF(AND(F72&lt;&gt;"",F72&lt;&gt;"GR"),IF(COUNTIF($J$2:$J$1000,"&gt;=50")&gt;=10,IF(F72&lt;&gt;"GR",IF(AND(F72&gt;=55,J72&gt;=50),_xlfn.IFS(AND(J72&gt;=$AH$11,J72&gt;$AG$10,J72&gt;$AF$10,J72&gt;$AE$10,J72&gt;$AD$10,J72&gt;$AC$10,J72&gt;$AB$10),"AA",AND(J72&gt;=$AG$11,J72&gt;$AF$10,J72&gt;$AE$10,J72&gt;$AD$10,J72&gt;$AC$10,J72&gt;$AB$10),"BA",AND(J72&gt;=$AF$11,J72&gt;$AE$10,J72&gt;$AD$10,J72&gt;$AC$10,J72&gt;$AB$10),"BB",AND(J72&gt;=$AE$11,J72&gt;$AD$10,J72&gt;$AC$10,J72&gt;$AB$10),"CB",AND(J72&gt;=$AD$11,J72&gt;$AC$10,J72&gt;$AB$10),"CC",AND(J72&gt;=$AC$11,J72&gt;$AB$10),"DC",J72&gt;=50,"DD"),IF(J72&gt;=$AA$9,"FD","FF")),T72),IF(L72&gt;=$Z$32,$Z$30,IF(L72&gt;=$AA$32,$AA$30,IF(L72&gt;=$AB$32,$AB$30,IF(L72&gt;=$AC$32,$AC$30,IF(L72&gt;=$AD$32,$AD$30,IF(L72&gt;=$AE$32,$AE$30,IF(L72&gt;=$AF$32,$AF$30,IF(L72&gt;=$AG$32,$AG$30,$AH$30))))))))),T72)</f>
        <v/>
      </c>
      <c r="V72" s="9" t="str">
        <f t="array" ref="V72">IF(A72&lt;&gt;"",IF(_xlfn.BITOR(F72&lt;&gt;"GR",F72&lt;&gt;""),IF(AND(L72&gt;=50,F72&gt;=55),_xlfn.RANK.EQ(L72,$L$2:$L$1000,0),_xlfn.IFS(U72="FD",999,U72="FF",1000)),IF(AND(L72&gt;=50,H72&gt;=55),_xlfn.RANK.EQ(L72,$L$2:$L$326,0),_xlfn.IFS(U72="FD",999,U72="FF",1000))),"")</f>
        <v/>
      </c>
    </row>
    <row r="73" spans="1:22" x14ac:dyDescent="0.25">
      <c r="A73" s="31"/>
      <c r="B73" s="31"/>
      <c r="C73" s="31"/>
      <c r="D73" s="31"/>
      <c r="E73" s="31"/>
      <c r="F73" s="3"/>
      <c r="G73" s="16">
        <f t="shared" si="14"/>
        <v>0</v>
      </c>
      <c r="H73" s="16">
        <f t="shared" si="15"/>
        <v>0</v>
      </c>
      <c r="I73" s="9">
        <f t="shared" si="16"/>
        <v>0</v>
      </c>
      <c r="J73" s="9">
        <f t="shared" si="17"/>
        <v>0</v>
      </c>
      <c r="K73" s="9">
        <f t="shared" si="18"/>
        <v>0</v>
      </c>
      <c r="L73" s="9">
        <f t="shared" si="19"/>
        <v>0</v>
      </c>
      <c r="M73" s="9" t="str">
        <f t="shared" si="20"/>
        <v/>
      </c>
      <c r="N73" s="9" t="str">
        <f t="shared" si="21"/>
        <v/>
      </c>
      <c r="O73" s="9" t="str">
        <f t="shared" si="22"/>
        <v/>
      </c>
      <c r="P73" s="9" t="str">
        <f t="shared" si="23"/>
        <v/>
      </c>
      <c r="Q73" s="9" t="str">
        <f t="shared" si="24"/>
        <v/>
      </c>
      <c r="R73" s="9" t="str">
        <f t="shared" si="25"/>
        <v/>
      </c>
      <c r="S73" s="9" t="str">
        <f t="shared" si="26"/>
        <v/>
      </c>
      <c r="T73" s="9" t="str">
        <f t="shared" si="27"/>
        <v/>
      </c>
      <c r="U73" s="9" t="str">
        <f t="array" ref="U73">IF(AND(F73&lt;&gt;"",F73&lt;&gt;"GR"),IF(COUNTIF($J$2:$J$1000,"&gt;=50")&gt;=10,IF(F73&lt;&gt;"GR",IF(AND(F73&gt;=55,J73&gt;=50),_xlfn.IFS(AND(J73&gt;=$AH$11,J73&gt;$AG$10,J73&gt;$AF$10,J73&gt;$AE$10,J73&gt;$AD$10,J73&gt;$AC$10,J73&gt;$AB$10),"AA",AND(J73&gt;=$AG$11,J73&gt;$AF$10,J73&gt;$AE$10,J73&gt;$AD$10,J73&gt;$AC$10,J73&gt;$AB$10),"BA",AND(J73&gt;=$AF$11,J73&gt;$AE$10,J73&gt;$AD$10,J73&gt;$AC$10,J73&gt;$AB$10),"BB",AND(J73&gt;=$AE$11,J73&gt;$AD$10,J73&gt;$AC$10,J73&gt;$AB$10),"CB",AND(J73&gt;=$AD$11,J73&gt;$AC$10,J73&gt;$AB$10),"CC",AND(J73&gt;=$AC$11,J73&gt;$AB$10),"DC",J73&gt;=50,"DD"),IF(J73&gt;=$AA$9,"FD","FF")),T73),IF(L73&gt;=$Z$32,$Z$30,IF(L73&gt;=$AA$32,$AA$30,IF(L73&gt;=$AB$32,$AB$30,IF(L73&gt;=$AC$32,$AC$30,IF(L73&gt;=$AD$32,$AD$30,IF(L73&gt;=$AE$32,$AE$30,IF(L73&gt;=$AF$32,$AF$30,IF(L73&gt;=$AG$32,$AG$30,$AH$30))))))))),T73)</f>
        <v/>
      </c>
      <c r="V73" s="9" t="str">
        <f t="array" ref="V73">IF(A73&lt;&gt;"",IF(_xlfn.BITOR(F73&lt;&gt;"GR",F73&lt;&gt;""),IF(AND(L73&gt;=50,F73&gt;=55),_xlfn.RANK.EQ(L73,$L$2:$L$1000,0),_xlfn.IFS(U73="FD",999,U73="FF",1000)),IF(AND(L73&gt;=50,H73&gt;=55),_xlfn.RANK.EQ(L73,$L$2:$L$326,0),_xlfn.IFS(U73="FD",999,U73="FF",1000))),"")</f>
        <v/>
      </c>
    </row>
    <row r="74" spans="1:22" x14ac:dyDescent="0.25">
      <c r="A74" s="31"/>
      <c r="B74" s="31"/>
      <c r="C74" s="31"/>
      <c r="D74" s="31"/>
      <c r="E74" s="31"/>
      <c r="F74" s="3"/>
      <c r="G74" s="16">
        <f t="shared" si="14"/>
        <v>0</v>
      </c>
      <c r="H74" s="16">
        <f t="shared" si="15"/>
        <v>0</v>
      </c>
      <c r="I74" s="9">
        <f t="shared" si="16"/>
        <v>0</v>
      </c>
      <c r="J74" s="9">
        <f t="shared" si="17"/>
        <v>0</v>
      </c>
      <c r="K74" s="9">
        <f t="shared" si="18"/>
        <v>0</v>
      </c>
      <c r="L74" s="9">
        <f t="shared" si="19"/>
        <v>0</v>
      </c>
      <c r="M74" s="9" t="str">
        <f t="shared" si="20"/>
        <v/>
      </c>
      <c r="N74" s="9" t="str">
        <f t="shared" si="21"/>
        <v/>
      </c>
      <c r="O74" s="9" t="str">
        <f t="shared" si="22"/>
        <v/>
      </c>
      <c r="P74" s="9" t="str">
        <f t="shared" si="23"/>
        <v/>
      </c>
      <c r="Q74" s="9" t="str">
        <f t="shared" si="24"/>
        <v/>
      </c>
      <c r="R74" s="9" t="str">
        <f t="shared" si="25"/>
        <v/>
      </c>
      <c r="S74" s="9" t="str">
        <f t="shared" si="26"/>
        <v/>
      </c>
      <c r="T74" s="9" t="str">
        <f t="shared" si="27"/>
        <v/>
      </c>
      <c r="U74" s="9" t="str">
        <f t="array" ref="U74">IF(AND(F74&lt;&gt;"",F74&lt;&gt;"GR"),IF(COUNTIF($J$2:$J$1000,"&gt;=50")&gt;=10,IF(F74&lt;&gt;"GR",IF(AND(F74&gt;=55,J74&gt;=50),_xlfn.IFS(AND(J74&gt;=$AH$11,J74&gt;$AG$10,J74&gt;$AF$10,J74&gt;$AE$10,J74&gt;$AD$10,J74&gt;$AC$10,J74&gt;$AB$10),"AA",AND(J74&gt;=$AG$11,J74&gt;$AF$10,J74&gt;$AE$10,J74&gt;$AD$10,J74&gt;$AC$10,J74&gt;$AB$10),"BA",AND(J74&gt;=$AF$11,J74&gt;$AE$10,J74&gt;$AD$10,J74&gt;$AC$10,J74&gt;$AB$10),"BB",AND(J74&gt;=$AE$11,J74&gt;$AD$10,J74&gt;$AC$10,J74&gt;$AB$10),"CB",AND(J74&gt;=$AD$11,J74&gt;$AC$10,J74&gt;$AB$10),"CC",AND(J74&gt;=$AC$11,J74&gt;$AB$10),"DC",J74&gt;=50,"DD"),IF(J74&gt;=$AA$9,"FD","FF")),T74),IF(L74&gt;=$Z$32,$Z$30,IF(L74&gt;=$AA$32,$AA$30,IF(L74&gt;=$AB$32,$AB$30,IF(L74&gt;=$AC$32,$AC$30,IF(L74&gt;=$AD$32,$AD$30,IF(L74&gt;=$AE$32,$AE$30,IF(L74&gt;=$AF$32,$AF$30,IF(L74&gt;=$AG$32,$AG$30,$AH$30))))))))),T74)</f>
        <v/>
      </c>
      <c r="V74" s="9" t="str">
        <f t="array" ref="V74">IF(A74&lt;&gt;"",IF(_xlfn.BITOR(F74&lt;&gt;"GR",F74&lt;&gt;""),IF(AND(L74&gt;=50,F74&gt;=55),_xlfn.RANK.EQ(L74,$L$2:$L$1000,0),_xlfn.IFS(U74="FD",999,U74="FF",1000)),IF(AND(L74&gt;=50,H74&gt;=55),_xlfn.RANK.EQ(L74,$L$2:$L$326,0),_xlfn.IFS(U74="FD",999,U74="FF",1000))),"")</f>
        <v/>
      </c>
    </row>
    <row r="75" spans="1:22" x14ac:dyDescent="0.25">
      <c r="A75" s="31"/>
      <c r="B75" s="31"/>
      <c r="C75" s="31"/>
      <c r="D75" s="31"/>
      <c r="E75" s="31"/>
      <c r="F75" s="3"/>
      <c r="G75" s="16">
        <f t="shared" si="14"/>
        <v>0</v>
      </c>
      <c r="H75" s="16">
        <f t="shared" si="15"/>
        <v>0</v>
      </c>
      <c r="I75" s="9">
        <f t="shared" si="16"/>
        <v>0</v>
      </c>
      <c r="J75" s="9">
        <f t="shared" si="17"/>
        <v>0</v>
      </c>
      <c r="K75" s="9">
        <f t="shared" si="18"/>
        <v>0</v>
      </c>
      <c r="L75" s="9">
        <f t="shared" si="19"/>
        <v>0</v>
      </c>
      <c r="M75" s="9" t="str">
        <f t="shared" si="20"/>
        <v/>
      </c>
      <c r="N75" s="9" t="str">
        <f t="shared" si="21"/>
        <v/>
      </c>
      <c r="O75" s="9" t="str">
        <f t="shared" si="22"/>
        <v/>
      </c>
      <c r="P75" s="9" t="str">
        <f t="shared" si="23"/>
        <v/>
      </c>
      <c r="Q75" s="9" t="str">
        <f t="shared" si="24"/>
        <v/>
      </c>
      <c r="R75" s="9" t="str">
        <f t="shared" si="25"/>
        <v/>
      </c>
      <c r="S75" s="9" t="str">
        <f t="shared" si="26"/>
        <v/>
      </c>
      <c r="T75" s="9" t="str">
        <f t="shared" si="27"/>
        <v/>
      </c>
      <c r="U75" s="9" t="str">
        <f t="array" ref="U75">IF(AND(F75&lt;&gt;"",F75&lt;&gt;"GR"),IF(COUNTIF($J$2:$J$1000,"&gt;=50")&gt;=10,IF(F75&lt;&gt;"GR",IF(AND(F75&gt;=55,J75&gt;=50),_xlfn.IFS(AND(J75&gt;=$AH$11,J75&gt;$AG$10,J75&gt;$AF$10,J75&gt;$AE$10,J75&gt;$AD$10,J75&gt;$AC$10,J75&gt;$AB$10),"AA",AND(J75&gt;=$AG$11,J75&gt;$AF$10,J75&gt;$AE$10,J75&gt;$AD$10,J75&gt;$AC$10,J75&gt;$AB$10),"BA",AND(J75&gt;=$AF$11,J75&gt;$AE$10,J75&gt;$AD$10,J75&gt;$AC$10,J75&gt;$AB$10),"BB",AND(J75&gt;=$AE$11,J75&gt;$AD$10,J75&gt;$AC$10,J75&gt;$AB$10),"CB",AND(J75&gt;=$AD$11,J75&gt;$AC$10,J75&gt;$AB$10),"CC",AND(J75&gt;=$AC$11,J75&gt;$AB$10),"DC",J75&gt;=50,"DD"),IF(J75&gt;=$AA$9,"FD","FF")),T75),IF(L75&gt;=$Z$32,$Z$30,IF(L75&gt;=$AA$32,$AA$30,IF(L75&gt;=$AB$32,$AB$30,IF(L75&gt;=$AC$32,$AC$30,IF(L75&gt;=$AD$32,$AD$30,IF(L75&gt;=$AE$32,$AE$30,IF(L75&gt;=$AF$32,$AF$30,IF(L75&gt;=$AG$32,$AG$30,$AH$30))))))))),T75)</f>
        <v/>
      </c>
      <c r="V75" s="9" t="str">
        <f t="array" ref="V75">IF(A75&lt;&gt;"",IF(_xlfn.BITOR(F75&lt;&gt;"GR",F75&lt;&gt;""),IF(AND(L75&gt;=50,F75&gt;=55),_xlfn.RANK.EQ(L75,$L$2:$L$1000,0),_xlfn.IFS(U75="FD",999,U75="FF",1000)),IF(AND(L75&gt;=50,H75&gt;=55),_xlfn.RANK.EQ(L75,$L$2:$L$326,0),_xlfn.IFS(U75="FD",999,U75="FF",1000))),"")</f>
        <v/>
      </c>
    </row>
    <row r="76" spans="1:22" x14ac:dyDescent="0.25">
      <c r="A76" s="31"/>
      <c r="B76" s="31"/>
      <c r="C76" s="31"/>
      <c r="D76" s="31"/>
      <c r="E76" s="31"/>
      <c r="F76" s="3"/>
      <c r="G76" s="16">
        <f t="shared" si="14"/>
        <v>0</v>
      </c>
      <c r="H76" s="16">
        <f t="shared" si="15"/>
        <v>0</v>
      </c>
      <c r="I76" s="9">
        <f t="shared" si="16"/>
        <v>0</v>
      </c>
      <c r="J76" s="9">
        <f t="shared" si="17"/>
        <v>0</v>
      </c>
      <c r="K76" s="9">
        <f t="shared" si="18"/>
        <v>0</v>
      </c>
      <c r="L76" s="9">
        <f t="shared" si="19"/>
        <v>0</v>
      </c>
      <c r="M76" s="9" t="str">
        <f t="shared" si="20"/>
        <v/>
      </c>
      <c r="N76" s="9" t="str">
        <f t="shared" si="21"/>
        <v/>
      </c>
      <c r="O76" s="9" t="str">
        <f t="shared" si="22"/>
        <v/>
      </c>
      <c r="P76" s="9" t="str">
        <f t="shared" si="23"/>
        <v/>
      </c>
      <c r="Q76" s="9" t="str">
        <f t="shared" si="24"/>
        <v/>
      </c>
      <c r="R76" s="9" t="str">
        <f t="shared" si="25"/>
        <v/>
      </c>
      <c r="S76" s="9" t="str">
        <f t="shared" si="26"/>
        <v/>
      </c>
      <c r="T76" s="9" t="str">
        <f t="shared" si="27"/>
        <v/>
      </c>
      <c r="U76" s="9" t="str">
        <f t="array" ref="U76">IF(AND(F76&lt;&gt;"",F76&lt;&gt;"GR"),IF(COUNTIF($J$2:$J$1000,"&gt;=50")&gt;=10,IF(F76&lt;&gt;"GR",IF(AND(F76&gt;=55,J76&gt;=50),_xlfn.IFS(AND(J76&gt;=$AH$11,J76&gt;$AG$10,J76&gt;$AF$10,J76&gt;$AE$10,J76&gt;$AD$10,J76&gt;$AC$10,J76&gt;$AB$10),"AA",AND(J76&gt;=$AG$11,J76&gt;$AF$10,J76&gt;$AE$10,J76&gt;$AD$10,J76&gt;$AC$10,J76&gt;$AB$10),"BA",AND(J76&gt;=$AF$11,J76&gt;$AE$10,J76&gt;$AD$10,J76&gt;$AC$10,J76&gt;$AB$10),"BB",AND(J76&gt;=$AE$11,J76&gt;$AD$10,J76&gt;$AC$10,J76&gt;$AB$10),"CB",AND(J76&gt;=$AD$11,J76&gt;$AC$10,J76&gt;$AB$10),"CC",AND(J76&gt;=$AC$11,J76&gt;$AB$10),"DC",J76&gt;=50,"DD"),IF(J76&gt;=$AA$9,"FD","FF")),T76),IF(L76&gt;=$Z$32,$Z$30,IF(L76&gt;=$AA$32,$AA$30,IF(L76&gt;=$AB$32,$AB$30,IF(L76&gt;=$AC$32,$AC$30,IF(L76&gt;=$AD$32,$AD$30,IF(L76&gt;=$AE$32,$AE$30,IF(L76&gt;=$AF$32,$AF$30,IF(L76&gt;=$AG$32,$AG$30,$AH$30))))))))),T76)</f>
        <v/>
      </c>
      <c r="V76" s="9" t="str">
        <f t="array" ref="V76">IF(A76&lt;&gt;"",IF(_xlfn.BITOR(F76&lt;&gt;"GR",F76&lt;&gt;""),IF(AND(L76&gt;=50,F76&gt;=55),_xlfn.RANK.EQ(L76,$L$2:$L$1000,0),_xlfn.IFS(U76="FD",999,U76="FF",1000)),IF(AND(L76&gt;=50,H76&gt;=55),_xlfn.RANK.EQ(L76,$L$2:$L$326,0),_xlfn.IFS(U76="FD",999,U76="FF",1000))),"")</f>
        <v/>
      </c>
    </row>
    <row r="77" spans="1:22" x14ac:dyDescent="0.25">
      <c r="A77" s="31"/>
      <c r="B77" s="31"/>
      <c r="C77" s="31"/>
      <c r="D77" s="31"/>
      <c r="E77" s="31"/>
      <c r="F77" s="3"/>
      <c r="G77" s="16">
        <f t="shared" si="14"/>
        <v>0</v>
      </c>
      <c r="H77" s="16">
        <f t="shared" si="15"/>
        <v>0</v>
      </c>
      <c r="I77" s="9">
        <f t="shared" si="16"/>
        <v>0</v>
      </c>
      <c r="J77" s="9">
        <f t="shared" si="17"/>
        <v>0</v>
      </c>
      <c r="K77" s="9">
        <f t="shared" si="18"/>
        <v>0</v>
      </c>
      <c r="L77" s="9">
        <f t="shared" si="19"/>
        <v>0</v>
      </c>
      <c r="M77" s="9" t="str">
        <f t="shared" si="20"/>
        <v/>
      </c>
      <c r="N77" s="9" t="str">
        <f t="shared" si="21"/>
        <v/>
      </c>
      <c r="O77" s="9" t="str">
        <f t="shared" si="22"/>
        <v/>
      </c>
      <c r="P77" s="9" t="str">
        <f t="shared" si="23"/>
        <v/>
      </c>
      <c r="Q77" s="9" t="str">
        <f t="shared" si="24"/>
        <v/>
      </c>
      <c r="R77" s="9" t="str">
        <f t="shared" si="25"/>
        <v/>
      </c>
      <c r="S77" s="9" t="str">
        <f t="shared" si="26"/>
        <v/>
      </c>
      <c r="T77" s="9" t="str">
        <f t="shared" si="27"/>
        <v/>
      </c>
      <c r="U77" s="9" t="str">
        <f t="array" ref="U77">IF(AND(F77&lt;&gt;"",F77&lt;&gt;"GR"),IF(COUNTIF($J$2:$J$1000,"&gt;=50")&gt;=10,IF(F77&lt;&gt;"GR",IF(AND(F77&gt;=55,J77&gt;=50),_xlfn.IFS(AND(J77&gt;=$AH$11,J77&gt;$AG$10,J77&gt;$AF$10,J77&gt;$AE$10,J77&gt;$AD$10,J77&gt;$AC$10,J77&gt;$AB$10),"AA",AND(J77&gt;=$AG$11,J77&gt;$AF$10,J77&gt;$AE$10,J77&gt;$AD$10,J77&gt;$AC$10,J77&gt;$AB$10),"BA",AND(J77&gt;=$AF$11,J77&gt;$AE$10,J77&gt;$AD$10,J77&gt;$AC$10,J77&gt;$AB$10),"BB",AND(J77&gt;=$AE$11,J77&gt;$AD$10,J77&gt;$AC$10,J77&gt;$AB$10),"CB",AND(J77&gt;=$AD$11,J77&gt;$AC$10,J77&gt;$AB$10),"CC",AND(J77&gt;=$AC$11,J77&gt;$AB$10),"DC",J77&gt;=50,"DD"),IF(J77&gt;=$AA$9,"FD","FF")),T77),IF(L77&gt;=$Z$32,$Z$30,IF(L77&gt;=$AA$32,$AA$30,IF(L77&gt;=$AB$32,$AB$30,IF(L77&gt;=$AC$32,$AC$30,IF(L77&gt;=$AD$32,$AD$30,IF(L77&gt;=$AE$32,$AE$30,IF(L77&gt;=$AF$32,$AF$30,IF(L77&gt;=$AG$32,$AG$30,$AH$30))))))))),T77)</f>
        <v/>
      </c>
      <c r="V77" s="9" t="str">
        <f t="array" ref="V77">IF(A77&lt;&gt;"",IF(_xlfn.BITOR(F77&lt;&gt;"GR",F77&lt;&gt;""),IF(AND(L77&gt;=50,F77&gt;=55),_xlfn.RANK.EQ(L77,$L$2:$L$1000,0),_xlfn.IFS(U77="FD",999,U77="FF",1000)),IF(AND(L77&gt;=50,H77&gt;=55),_xlfn.RANK.EQ(L77,$L$2:$L$326,0),_xlfn.IFS(U77="FD",999,U77="FF",1000))),"")</f>
        <v/>
      </c>
    </row>
    <row r="78" spans="1:22" x14ac:dyDescent="0.25">
      <c r="A78" s="31"/>
      <c r="B78" s="31"/>
      <c r="C78" s="31"/>
      <c r="D78" s="31"/>
      <c r="E78" s="31"/>
      <c r="F78" s="3"/>
      <c r="G78" s="16">
        <f t="shared" si="14"/>
        <v>0</v>
      </c>
      <c r="H78" s="16">
        <f t="shared" si="15"/>
        <v>0</v>
      </c>
      <c r="I78" s="9">
        <f t="shared" si="16"/>
        <v>0</v>
      </c>
      <c r="J78" s="9">
        <f t="shared" si="17"/>
        <v>0</v>
      </c>
      <c r="K78" s="9">
        <f t="shared" si="18"/>
        <v>0</v>
      </c>
      <c r="L78" s="9">
        <f t="shared" si="19"/>
        <v>0</v>
      </c>
      <c r="M78" s="9" t="str">
        <f t="shared" si="20"/>
        <v/>
      </c>
      <c r="N78" s="9" t="str">
        <f t="shared" si="21"/>
        <v/>
      </c>
      <c r="O78" s="9" t="str">
        <f t="shared" si="22"/>
        <v/>
      </c>
      <c r="P78" s="9" t="str">
        <f t="shared" si="23"/>
        <v/>
      </c>
      <c r="Q78" s="9" t="str">
        <f t="shared" si="24"/>
        <v/>
      </c>
      <c r="R78" s="9" t="str">
        <f t="shared" si="25"/>
        <v/>
      </c>
      <c r="S78" s="9" t="str">
        <f t="shared" si="26"/>
        <v/>
      </c>
      <c r="T78" s="9" t="str">
        <f t="shared" si="27"/>
        <v/>
      </c>
      <c r="U78" s="9" t="str">
        <f t="array" ref="U78">IF(AND(F78&lt;&gt;"",F78&lt;&gt;"GR"),IF(COUNTIF($J$2:$J$1000,"&gt;=50")&gt;=10,IF(F78&lt;&gt;"GR",IF(AND(F78&gt;=55,J78&gt;=50),_xlfn.IFS(AND(J78&gt;=$AH$11,J78&gt;$AG$10,J78&gt;$AF$10,J78&gt;$AE$10,J78&gt;$AD$10,J78&gt;$AC$10,J78&gt;$AB$10),"AA",AND(J78&gt;=$AG$11,J78&gt;$AF$10,J78&gt;$AE$10,J78&gt;$AD$10,J78&gt;$AC$10,J78&gt;$AB$10),"BA",AND(J78&gt;=$AF$11,J78&gt;$AE$10,J78&gt;$AD$10,J78&gt;$AC$10,J78&gt;$AB$10),"BB",AND(J78&gt;=$AE$11,J78&gt;$AD$10,J78&gt;$AC$10,J78&gt;$AB$10),"CB",AND(J78&gt;=$AD$11,J78&gt;$AC$10,J78&gt;$AB$10),"CC",AND(J78&gt;=$AC$11,J78&gt;$AB$10),"DC",J78&gt;=50,"DD"),IF(J78&gt;=$AA$9,"FD","FF")),T78),IF(L78&gt;=$Z$32,$Z$30,IF(L78&gt;=$AA$32,$AA$30,IF(L78&gt;=$AB$32,$AB$30,IF(L78&gt;=$AC$32,$AC$30,IF(L78&gt;=$AD$32,$AD$30,IF(L78&gt;=$AE$32,$AE$30,IF(L78&gt;=$AF$32,$AF$30,IF(L78&gt;=$AG$32,$AG$30,$AH$30))))))))),T78)</f>
        <v/>
      </c>
      <c r="V78" s="9" t="str">
        <f t="array" ref="V78">IF(A78&lt;&gt;"",IF(_xlfn.BITOR(F78&lt;&gt;"GR",F78&lt;&gt;""),IF(AND(L78&gt;=50,F78&gt;=55),_xlfn.RANK.EQ(L78,$L$2:$L$1000,0),_xlfn.IFS(U78="FD",999,U78="FF",1000)),IF(AND(L78&gt;=50,H78&gt;=55),_xlfn.RANK.EQ(L78,$L$2:$L$326,0),_xlfn.IFS(U78="FD",999,U78="FF",1000))),"")</f>
        <v/>
      </c>
    </row>
    <row r="79" spans="1:22" x14ac:dyDescent="0.25">
      <c r="A79" s="31"/>
      <c r="B79" s="31"/>
      <c r="C79" s="31"/>
      <c r="D79" s="31"/>
      <c r="E79" s="31"/>
      <c r="F79" s="3"/>
      <c r="G79" s="16">
        <f t="shared" si="14"/>
        <v>0</v>
      </c>
      <c r="H79" s="16">
        <f t="shared" si="15"/>
        <v>0</v>
      </c>
      <c r="I79" s="9">
        <f t="shared" si="16"/>
        <v>0</v>
      </c>
      <c r="J79" s="9">
        <f t="shared" si="17"/>
        <v>0</v>
      </c>
      <c r="K79" s="9">
        <f t="shared" si="18"/>
        <v>0</v>
      </c>
      <c r="L79" s="9">
        <f t="shared" si="19"/>
        <v>0</v>
      </c>
      <c r="M79" s="9" t="str">
        <f t="shared" si="20"/>
        <v/>
      </c>
      <c r="N79" s="9" t="str">
        <f t="shared" si="21"/>
        <v/>
      </c>
      <c r="O79" s="9" t="str">
        <f t="shared" si="22"/>
        <v/>
      </c>
      <c r="P79" s="9" t="str">
        <f t="shared" si="23"/>
        <v/>
      </c>
      <c r="Q79" s="9" t="str">
        <f t="shared" si="24"/>
        <v/>
      </c>
      <c r="R79" s="9" t="str">
        <f t="shared" si="25"/>
        <v/>
      </c>
      <c r="S79" s="9" t="str">
        <f t="shared" si="26"/>
        <v/>
      </c>
      <c r="T79" s="9" t="str">
        <f t="shared" si="27"/>
        <v/>
      </c>
      <c r="U79" s="9" t="str">
        <f t="array" ref="U79">IF(AND(F79&lt;&gt;"",F79&lt;&gt;"GR"),IF(COUNTIF($J$2:$J$1000,"&gt;=50")&gt;=10,IF(F79&lt;&gt;"GR",IF(AND(F79&gt;=55,J79&gt;=50),_xlfn.IFS(AND(J79&gt;=$AH$11,J79&gt;$AG$10,J79&gt;$AF$10,J79&gt;$AE$10,J79&gt;$AD$10,J79&gt;$AC$10,J79&gt;$AB$10),"AA",AND(J79&gt;=$AG$11,J79&gt;$AF$10,J79&gt;$AE$10,J79&gt;$AD$10,J79&gt;$AC$10,J79&gt;$AB$10),"BA",AND(J79&gt;=$AF$11,J79&gt;$AE$10,J79&gt;$AD$10,J79&gt;$AC$10,J79&gt;$AB$10),"BB",AND(J79&gt;=$AE$11,J79&gt;$AD$10,J79&gt;$AC$10,J79&gt;$AB$10),"CB",AND(J79&gt;=$AD$11,J79&gt;$AC$10,J79&gt;$AB$10),"CC",AND(J79&gt;=$AC$11,J79&gt;$AB$10),"DC",J79&gt;=50,"DD"),IF(J79&gt;=$AA$9,"FD","FF")),T79),IF(L79&gt;=$Z$32,$Z$30,IF(L79&gt;=$AA$32,$AA$30,IF(L79&gt;=$AB$32,$AB$30,IF(L79&gt;=$AC$32,$AC$30,IF(L79&gt;=$AD$32,$AD$30,IF(L79&gt;=$AE$32,$AE$30,IF(L79&gt;=$AF$32,$AF$30,IF(L79&gt;=$AG$32,$AG$30,$AH$30))))))))),T79)</f>
        <v/>
      </c>
      <c r="V79" s="9" t="str">
        <f t="array" ref="V79">IF(A79&lt;&gt;"",IF(_xlfn.BITOR(F79&lt;&gt;"GR",F79&lt;&gt;""),IF(AND(L79&gt;=50,F79&gt;=55),_xlfn.RANK.EQ(L79,$L$2:$L$1000,0),_xlfn.IFS(U79="FD",999,U79="FF",1000)),IF(AND(L79&gt;=50,H79&gt;=55),_xlfn.RANK.EQ(L79,$L$2:$L$326,0),_xlfn.IFS(U79="FD",999,U79="FF",1000))),"")</f>
        <v/>
      </c>
    </row>
    <row r="80" spans="1:22" x14ac:dyDescent="0.25">
      <c r="A80" s="31"/>
      <c r="B80" s="31"/>
      <c r="C80" s="31"/>
      <c r="D80" s="31"/>
      <c r="E80" s="31"/>
      <c r="F80" s="3"/>
      <c r="G80" s="16">
        <f t="shared" si="14"/>
        <v>0</v>
      </c>
      <c r="H80" s="16">
        <f t="shared" si="15"/>
        <v>0</v>
      </c>
      <c r="I80" s="9">
        <f t="shared" si="16"/>
        <v>0</v>
      </c>
      <c r="J80" s="9">
        <f t="shared" si="17"/>
        <v>0</v>
      </c>
      <c r="K80" s="9">
        <f t="shared" si="18"/>
        <v>0</v>
      </c>
      <c r="L80" s="9">
        <f t="shared" si="19"/>
        <v>0</v>
      </c>
      <c r="M80" s="9" t="str">
        <f t="shared" si="20"/>
        <v/>
      </c>
      <c r="N80" s="9" t="str">
        <f t="shared" si="21"/>
        <v/>
      </c>
      <c r="O80" s="9" t="str">
        <f t="shared" si="22"/>
        <v/>
      </c>
      <c r="P80" s="9" t="str">
        <f t="shared" si="23"/>
        <v/>
      </c>
      <c r="Q80" s="9" t="str">
        <f t="shared" si="24"/>
        <v/>
      </c>
      <c r="R80" s="9" t="str">
        <f t="shared" si="25"/>
        <v/>
      </c>
      <c r="S80" s="9" t="str">
        <f t="shared" si="26"/>
        <v/>
      </c>
      <c r="T80" s="9" t="str">
        <f t="shared" si="27"/>
        <v/>
      </c>
      <c r="U80" s="9" t="str">
        <f t="array" ref="U80">IF(AND(F80&lt;&gt;"",F80&lt;&gt;"GR"),IF(COUNTIF($J$2:$J$1000,"&gt;=50")&gt;=10,IF(F80&lt;&gt;"GR",IF(AND(F80&gt;=55,J80&gt;=50),_xlfn.IFS(AND(J80&gt;=$AH$11,J80&gt;$AG$10,J80&gt;$AF$10,J80&gt;$AE$10,J80&gt;$AD$10,J80&gt;$AC$10,J80&gt;$AB$10),"AA",AND(J80&gt;=$AG$11,J80&gt;$AF$10,J80&gt;$AE$10,J80&gt;$AD$10,J80&gt;$AC$10,J80&gt;$AB$10),"BA",AND(J80&gt;=$AF$11,J80&gt;$AE$10,J80&gt;$AD$10,J80&gt;$AC$10,J80&gt;$AB$10),"BB",AND(J80&gt;=$AE$11,J80&gt;$AD$10,J80&gt;$AC$10,J80&gt;$AB$10),"CB",AND(J80&gt;=$AD$11,J80&gt;$AC$10,J80&gt;$AB$10),"CC",AND(J80&gt;=$AC$11,J80&gt;$AB$10),"DC",J80&gt;=50,"DD"),IF(J80&gt;=$AA$9,"FD","FF")),T80),IF(L80&gt;=$Z$32,$Z$30,IF(L80&gt;=$AA$32,$AA$30,IF(L80&gt;=$AB$32,$AB$30,IF(L80&gt;=$AC$32,$AC$30,IF(L80&gt;=$AD$32,$AD$30,IF(L80&gt;=$AE$32,$AE$30,IF(L80&gt;=$AF$32,$AF$30,IF(L80&gt;=$AG$32,$AG$30,$AH$30))))))))),T80)</f>
        <v/>
      </c>
      <c r="V80" s="9" t="str">
        <f t="array" ref="V80">IF(A80&lt;&gt;"",IF(_xlfn.BITOR(F80&lt;&gt;"GR",F80&lt;&gt;""),IF(AND(L80&gt;=50,F80&gt;=55),_xlfn.RANK.EQ(L80,$L$2:$L$1000,0),_xlfn.IFS(U80="FD",999,U80="FF",1000)),IF(AND(L80&gt;=50,H80&gt;=55),_xlfn.RANK.EQ(L80,$L$2:$L$326,0),_xlfn.IFS(U80="FD",999,U80="FF",1000))),"")</f>
        <v/>
      </c>
    </row>
    <row r="81" spans="1:22" x14ac:dyDescent="0.25">
      <c r="A81" s="31"/>
      <c r="B81" s="31"/>
      <c r="C81" s="31"/>
      <c r="D81" s="31"/>
      <c r="E81" s="31"/>
      <c r="F81" s="3"/>
      <c r="G81" s="16">
        <f t="shared" si="14"/>
        <v>0</v>
      </c>
      <c r="H81" s="16">
        <f t="shared" si="15"/>
        <v>0</v>
      </c>
      <c r="I81" s="9">
        <f t="shared" si="16"/>
        <v>0</v>
      </c>
      <c r="J81" s="9">
        <f t="shared" si="17"/>
        <v>0</v>
      </c>
      <c r="K81" s="9">
        <f t="shared" si="18"/>
        <v>0</v>
      </c>
      <c r="L81" s="9">
        <f t="shared" si="19"/>
        <v>0</v>
      </c>
      <c r="M81" s="9" t="str">
        <f t="shared" si="20"/>
        <v/>
      </c>
      <c r="N81" s="9" t="str">
        <f t="shared" si="21"/>
        <v/>
      </c>
      <c r="O81" s="9" t="str">
        <f t="shared" si="22"/>
        <v/>
      </c>
      <c r="P81" s="9" t="str">
        <f t="shared" si="23"/>
        <v/>
      </c>
      <c r="Q81" s="9" t="str">
        <f t="shared" si="24"/>
        <v/>
      </c>
      <c r="R81" s="9" t="str">
        <f t="shared" si="25"/>
        <v/>
      </c>
      <c r="S81" s="9" t="str">
        <f t="shared" si="26"/>
        <v/>
      </c>
      <c r="T81" s="9" t="str">
        <f t="shared" si="27"/>
        <v/>
      </c>
      <c r="U81" s="9" t="str">
        <f t="array" ref="U81">IF(AND(F81&lt;&gt;"",F81&lt;&gt;"GR"),IF(COUNTIF($J$2:$J$1000,"&gt;=50")&gt;=10,IF(F81&lt;&gt;"GR",IF(AND(F81&gt;=55,J81&gt;=50),_xlfn.IFS(AND(J81&gt;=$AH$11,J81&gt;$AG$10,J81&gt;$AF$10,J81&gt;$AE$10,J81&gt;$AD$10,J81&gt;$AC$10,J81&gt;$AB$10),"AA",AND(J81&gt;=$AG$11,J81&gt;$AF$10,J81&gt;$AE$10,J81&gt;$AD$10,J81&gt;$AC$10,J81&gt;$AB$10),"BA",AND(J81&gt;=$AF$11,J81&gt;$AE$10,J81&gt;$AD$10,J81&gt;$AC$10,J81&gt;$AB$10),"BB",AND(J81&gt;=$AE$11,J81&gt;$AD$10,J81&gt;$AC$10,J81&gt;$AB$10),"CB",AND(J81&gt;=$AD$11,J81&gt;$AC$10,J81&gt;$AB$10),"CC",AND(J81&gt;=$AC$11,J81&gt;$AB$10),"DC",J81&gt;=50,"DD"),IF(J81&gt;=$AA$9,"FD","FF")),T81),IF(L81&gt;=$Z$32,$Z$30,IF(L81&gt;=$AA$32,$AA$30,IF(L81&gt;=$AB$32,$AB$30,IF(L81&gt;=$AC$32,$AC$30,IF(L81&gt;=$AD$32,$AD$30,IF(L81&gt;=$AE$32,$AE$30,IF(L81&gt;=$AF$32,$AF$30,IF(L81&gt;=$AG$32,$AG$30,$AH$30))))))))),T81)</f>
        <v/>
      </c>
      <c r="V81" s="9" t="str">
        <f t="array" ref="V81">IF(A81&lt;&gt;"",IF(_xlfn.BITOR(F81&lt;&gt;"GR",F81&lt;&gt;""),IF(AND(L81&gt;=50,F81&gt;=55),_xlfn.RANK.EQ(L81,$L$2:$L$1000,0),_xlfn.IFS(U81="FD",999,U81="FF",1000)),IF(AND(L81&gt;=50,H81&gt;=55),_xlfn.RANK.EQ(L81,$L$2:$L$326,0),_xlfn.IFS(U81="FD",999,U81="FF",1000))),"")</f>
        <v/>
      </c>
    </row>
    <row r="82" spans="1:22" x14ac:dyDescent="0.25">
      <c r="A82" s="31"/>
      <c r="B82" s="31"/>
      <c r="C82" s="31"/>
      <c r="D82" s="31"/>
      <c r="E82" s="31"/>
      <c r="F82" s="3"/>
      <c r="G82" s="16">
        <f t="shared" si="14"/>
        <v>0</v>
      </c>
      <c r="H82" s="16">
        <f t="shared" si="15"/>
        <v>0</v>
      </c>
      <c r="I82" s="9">
        <f t="shared" si="16"/>
        <v>0</v>
      </c>
      <c r="J82" s="9">
        <f t="shared" si="17"/>
        <v>0</v>
      </c>
      <c r="K82" s="9">
        <f t="shared" si="18"/>
        <v>0</v>
      </c>
      <c r="L82" s="9">
        <f t="shared" si="19"/>
        <v>0</v>
      </c>
      <c r="M82" s="9" t="str">
        <f t="shared" si="20"/>
        <v/>
      </c>
      <c r="N82" s="9" t="str">
        <f t="shared" si="21"/>
        <v/>
      </c>
      <c r="O82" s="9" t="str">
        <f t="shared" si="22"/>
        <v/>
      </c>
      <c r="P82" s="9" t="str">
        <f t="shared" si="23"/>
        <v/>
      </c>
      <c r="Q82" s="9" t="str">
        <f t="shared" si="24"/>
        <v/>
      </c>
      <c r="R82" s="9" t="str">
        <f t="shared" si="25"/>
        <v/>
      </c>
      <c r="S82" s="9" t="str">
        <f t="shared" si="26"/>
        <v/>
      </c>
      <c r="T82" s="9" t="str">
        <f t="shared" si="27"/>
        <v/>
      </c>
      <c r="U82" s="9" t="str">
        <f t="array" ref="U82">IF(AND(F82&lt;&gt;"",F82&lt;&gt;"GR"),IF(COUNTIF($J$2:$J$1000,"&gt;=50")&gt;=10,IF(F82&lt;&gt;"GR",IF(AND(F82&gt;=55,J82&gt;=50),_xlfn.IFS(AND(J82&gt;=$AH$11,J82&gt;$AG$10,J82&gt;$AF$10,J82&gt;$AE$10,J82&gt;$AD$10,J82&gt;$AC$10,J82&gt;$AB$10),"AA",AND(J82&gt;=$AG$11,J82&gt;$AF$10,J82&gt;$AE$10,J82&gt;$AD$10,J82&gt;$AC$10,J82&gt;$AB$10),"BA",AND(J82&gt;=$AF$11,J82&gt;$AE$10,J82&gt;$AD$10,J82&gt;$AC$10,J82&gt;$AB$10),"BB",AND(J82&gt;=$AE$11,J82&gt;$AD$10,J82&gt;$AC$10,J82&gt;$AB$10),"CB",AND(J82&gt;=$AD$11,J82&gt;$AC$10,J82&gt;$AB$10),"CC",AND(J82&gt;=$AC$11,J82&gt;$AB$10),"DC",J82&gt;=50,"DD"),IF(J82&gt;=$AA$9,"FD","FF")),T82),IF(L82&gt;=$Z$32,$Z$30,IF(L82&gt;=$AA$32,$AA$30,IF(L82&gt;=$AB$32,$AB$30,IF(L82&gt;=$AC$32,$AC$30,IF(L82&gt;=$AD$32,$AD$30,IF(L82&gt;=$AE$32,$AE$30,IF(L82&gt;=$AF$32,$AF$30,IF(L82&gt;=$AG$32,$AG$30,$AH$30))))))))),T82)</f>
        <v/>
      </c>
      <c r="V82" s="9" t="str">
        <f t="array" ref="V82">IF(A82&lt;&gt;"",IF(_xlfn.BITOR(F82&lt;&gt;"GR",F82&lt;&gt;""),IF(AND(L82&gt;=50,F82&gt;=55),_xlfn.RANK.EQ(L82,$L$2:$L$1000,0),_xlfn.IFS(U82="FD",999,U82="FF",1000)),IF(AND(L82&gt;=50,H82&gt;=55),_xlfn.RANK.EQ(L82,$L$2:$L$326,0),_xlfn.IFS(U82="FD",999,U82="FF",1000))),"")</f>
        <v/>
      </c>
    </row>
    <row r="83" spans="1:22" x14ac:dyDescent="0.25">
      <c r="A83" s="31"/>
      <c r="B83" s="31"/>
      <c r="C83" s="31"/>
      <c r="D83" s="31"/>
      <c r="E83" s="31"/>
      <c r="F83" s="3"/>
      <c r="G83" s="16">
        <f t="shared" si="14"/>
        <v>0</v>
      </c>
      <c r="H83" s="16">
        <f t="shared" si="15"/>
        <v>0</v>
      </c>
      <c r="I83" s="9">
        <f t="shared" si="16"/>
        <v>0</v>
      </c>
      <c r="J83" s="9">
        <f t="shared" si="17"/>
        <v>0</v>
      </c>
      <c r="K83" s="9">
        <f t="shared" si="18"/>
        <v>0</v>
      </c>
      <c r="L83" s="9">
        <f t="shared" si="19"/>
        <v>0</v>
      </c>
      <c r="M83" s="9" t="str">
        <f t="shared" si="20"/>
        <v/>
      </c>
      <c r="N83" s="9" t="str">
        <f t="shared" si="21"/>
        <v/>
      </c>
      <c r="O83" s="9" t="str">
        <f t="shared" si="22"/>
        <v/>
      </c>
      <c r="P83" s="9" t="str">
        <f t="shared" si="23"/>
        <v/>
      </c>
      <c r="Q83" s="9" t="str">
        <f t="shared" si="24"/>
        <v/>
      </c>
      <c r="R83" s="9" t="str">
        <f t="shared" si="25"/>
        <v/>
      </c>
      <c r="S83" s="9" t="str">
        <f t="shared" si="26"/>
        <v/>
      </c>
      <c r="T83" s="9" t="str">
        <f t="shared" si="27"/>
        <v/>
      </c>
      <c r="U83" s="9" t="str">
        <f t="array" ref="U83">IF(AND(F83&lt;&gt;"",F83&lt;&gt;"GR"),IF(COUNTIF($J$2:$J$1000,"&gt;=50")&gt;=10,IF(F83&lt;&gt;"GR",IF(AND(F83&gt;=55,J83&gt;=50),_xlfn.IFS(AND(J83&gt;=$AH$11,J83&gt;$AG$10,J83&gt;$AF$10,J83&gt;$AE$10,J83&gt;$AD$10,J83&gt;$AC$10,J83&gt;$AB$10),"AA",AND(J83&gt;=$AG$11,J83&gt;$AF$10,J83&gt;$AE$10,J83&gt;$AD$10,J83&gt;$AC$10,J83&gt;$AB$10),"BA",AND(J83&gt;=$AF$11,J83&gt;$AE$10,J83&gt;$AD$10,J83&gt;$AC$10,J83&gt;$AB$10),"BB",AND(J83&gt;=$AE$11,J83&gt;$AD$10,J83&gt;$AC$10,J83&gt;$AB$10),"CB",AND(J83&gt;=$AD$11,J83&gt;$AC$10,J83&gt;$AB$10),"CC",AND(J83&gt;=$AC$11,J83&gt;$AB$10),"DC",J83&gt;=50,"DD"),IF(J83&gt;=$AA$9,"FD","FF")),T83),IF(L83&gt;=$Z$32,$Z$30,IF(L83&gt;=$AA$32,$AA$30,IF(L83&gt;=$AB$32,$AB$30,IF(L83&gt;=$AC$32,$AC$30,IF(L83&gt;=$AD$32,$AD$30,IF(L83&gt;=$AE$32,$AE$30,IF(L83&gt;=$AF$32,$AF$30,IF(L83&gt;=$AG$32,$AG$30,$AH$30))))))))),T83)</f>
        <v/>
      </c>
      <c r="V83" s="9" t="str">
        <f t="array" ref="V83">IF(A83&lt;&gt;"",IF(_xlfn.BITOR(F83&lt;&gt;"GR",F83&lt;&gt;""),IF(AND(L83&gt;=50,F83&gt;=55),_xlfn.RANK.EQ(L83,$L$2:$L$1000,0),_xlfn.IFS(U83="FD",999,U83="FF",1000)),IF(AND(L83&gt;=50,H83&gt;=55),_xlfn.RANK.EQ(L83,$L$2:$L$326,0),_xlfn.IFS(U83="FD",999,U83="FF",1000))),"")</f>
        <v/>
      </c>
    </row>
    <row r="84" spans="1:22" x14ac:dyDescent="0.25">
      <c r="A84" s="31"/>
      <c r="B84" s="31"/>
      <c r="C84" s="31"/>
      <c r="D84" s="31"/>
      <c r="E84" s="31"/>
      <c r="F84" s="3"/>
      <c r="G84" s="16">
        <f t="shared" si="14"/>
        <v>0</v>
      </c>
      <c r="H84" s="16">
        <f t="shared" si="15"/>
        <v>0</v>
      </c>
      <c r="I84" s="9">
        <f t="shared" si="16"/>
        <v>0</v>
      </c>
      <c r="J84" s="9">
        <f t="shared" si="17"/>
        <v>0</v>
      </c>
      <c r="K84" s="9">
        <f t="shared" si="18"/>
        <v>0</v>
      </c>
      <c r="L84" s="9">
        <f t="shared" si="19"/>
        <v>0</v>
      </c>
      <c r="M84" s="9" t="str">
        <f t="shared" si="20"/>
        <v/>
      </c>
      <c r="N84" s="9" t="str">
        <f t="shared" si="21"/>
        <v/>
      </c>
      <c r="O84" s="9" t="str">
        <f t="shared" si="22"/>
        <v/>
      </c>
      <c r="P84" s="9" t="str">
        <f t="shared" si="23"/>
        <v/>
      </c>
      <c r="Q84" s="9" t="str">
        <f t="shared" si="24"/>
        <v/>
      </c>
      <c r="R84" s="9" t="str">
        <f t="shared" si="25"/>
        <v/>
      </c>
      <c r="S84" s="9" t="str">
        <f t="shared" si="26"/>
        <v/>
      </c>
      <c r="T84" s="9" t="str">
        <f t="shared" si="27"/>
        <v/>
      </c>
      <c r="U84" s="9" t="str">
        <f t="array" ref="U84">IF(AND(F84&lt;&gt;"",F84&lt;&gt;"GR"),IF(COUNTIF($J$2:$J$1000,"&gt;=50")&gt;=10,IF(F84&lt;&gt;"GR",IF(AND(F84&gt;=55,J84&gt;=50),_xlfn.IFS(AND(J84&gt;=$AH$11,J84&gt;$AG$10,J84&gt;$AF$10,J84&gt;$AE$10,J84&gt;$AD$10,J84&gt;$AC$10,J84&gt;$AB$10),"AA",AND(J84&gt;=$AG$11,J84&gt;$AF$10,J84&gt;$AE$10,J84&gt;$AD$10,J84&gt;$AC$10,J84&gt;$AB$10),"BA",AND(J84&gt;=$AF$11,J84&gt;$AE$10,J84&gt;$AD$10,J84&gt;$AC$10,J84&gt;$AB$10),"BB",AND(J84&gt;=$AE$11,J84&gt;$AD$10,J84&gt;$AC$10,J84&gt;$AB$10),"CB",AND(J84&gt;=$AD$11,J84&gt;$AC$10,J84&gt;$AB$10),"CC",AND(J84&gt;=$AC$11,J84&gt;$AB$10),"DC",J84&gt;=50,"DD"),IF(J84&gt;=$AA$9,"FD","FF")),T84),IF(L84&gt;=$Z$32,$Z$30,IF(L84&gt;=$AA$32,$AA$30,IF(L84&gt;=$AB$32,$AB$30,IF(L84&gt;=$AC$32,$AC$30,IF(L84&gt;=$AD$32,$AD$30,IF(L84&gt;=$AE$32,$AE$30,IF(L84&gt;=$AF$32,$AF$30,IF(L84&gt;=$AG$32,$AG$30,$AH$30))))))))),T84)</f>
        <v/>
      </c>
      <c r="V84" s="9" t="str">
        <f t="array" ref="V84">IF(A84&lt;&gt;"",IF(_xlfn.BITOR(F84&lt;&gt;"GR",F84&lt;&gt;""),IF(AND(L84&gt;=50,F84&gt;=55),_xlfn.RANK.EQ(L84,$L$2:$L$1000,0),_xlfn.IFS(U84="FD",999,U84="FF",1000)),IF(AND(L84&gt;=50,H84&gt;=55),_xlfn.RANK.EQ(L84,$L$2:$L$326,0),_xlfn.IFS(U84="FD",999,U84="FF",1000))),"")</f>
        <v/>
      </c>
    </row>
    <row r="85" spans="1:22" x14ac:dyDescent="0.25">
      <c r="A85" s="31"/>
      <c r="B85" s="31"/>
      <c r="C85" s="31"/>
      <c r="D85" s="31"/>
      <c r="E85" s="31"/>
      <c r="F85" s="3"/>
      <c r="G85" s="16">
        <f t="shared" si="14"/>
        <v>0</v>
      </c>
      <c r="H85" s="16">
        <f t="shared" si="15"/>
        <v>0</v>
      </c>
      <c r="I85" s="9">
        <f t="shared" si="16"/>
        <v>0</v>
      </c>
      <c r="J85" s="9">
        <f t="shared" si="17"/>
        <v>0</v>
      </c>
      <c r="K85" s="9">
        <f t="shared" si="18"/>
        <v>0</v>
      </c>
      <c r="L85" s="9">
        <f t="shared" si="19"/>
        <v>0</v>
      </c>
      <c r="M85" s="9" t="str">
        <f t="shared" si="20"/>
        <v/>
      </c>
      <c r="N85" s="9" t="str">
        <f t="shared" si="21"/>
        <v/>
      </c>
      <c r="O85" s="9" t="str">
        <f t="shared" si="22"/>
        <v/>
      </c>
      <c r="P85" s="9" t="str">
        <f t="shared" si="23"/>
        <v/>
      </c>
      <c r="Q85" s="9" t="str">
        <f t="shared" si="24"/>
        <v/>
      </c>
      <c r="R85" s="9" t="str">
        <f t="shared" si="25"/>
        <v/>
      </c>
      <c r="S85" s="9" t="str">
        <f t="shared" si="26"/>
        <v/>
      </c>
      <c r="T85" s="9" t="str">
        <f t="shared" si="27"/>
        <v/>
      </c>
      <c r="U85" s="9" t="str">
        <f t="array" ref="U85">IF(AND(F85&lt;&gt;"",F85&lt;&gt;"GR"),IF(COUNTIF($J$2:$J$1000,"&gt;=50")&gt;=10,IF(F85&lt;&gt;"GR",IF(AND(F85&gt;=55,J85&gt;=50),_xlfn.IFS(AND(J85&gt;=$AH$11,J85&gt;$AG$10,J85&gt;$AF$10,J85&gt;$AE$10,J85&gt;$AD$10,J85&gt;$AC$10,J85&gt;$AB$10),"AA",AND(J85&gt;=$AG$11,J85&gt;$AF$10,J85&gt;$AE$10,J85&gt;$AD$10,J85&gt;$AC$10,J85&gt;$AB$10),"BA",AND(J85&gt;=$AF$11,J85&gt;$AE$10,J85&gt;$AD$10,J85&gt;$AC$10,J85&gt;$AB$10),"BB",AND(J85&gt;=$AE$11,J85&gt;$AD$10,J85&gt;$AC$10,J85&gt;$AB$10),"CB",AND(J85&gt;=$AD$11,J85&gt;$AC$10,J85&gt;$AB$10),"CC",AND(J85&gt;=$AC$11,J85&gt;$AB$10),"DC",J85&gt;=50,"DD"),IF(J85&gt;=$AA$9,"FD","FF")),T85),IF(L85&gt;=$Z$32,$Z$30,IF(L85&gt;=$AA$32,$AA$30,IF(L85&gt;=$AB$32,$AB$30,IF(L85&gt;=$AC$32,$AC$30,IF(L85&gt;=$AD$32,$AD$30,IF(L85&gt;=$AE$32,$AE$30,IF(L85&gt;=$AF$32,$AF$30,IF(L85&gt;=$AG$32,$AG$30,$AH$30))))))))),T85)</f>
        <v/>
      </c>
      <c r="V85" s="9" t="str">
        <f t="array" ref="V85">IF(A85&lt;&gt;"",IF(_xlfn.BITOR(F85&lt;&gt;"GR",F85&lt;&gt;""),IF(AND(L85&gt;=50,F85&gt;=55),_xlfn.RANK.EQ(L85,$L$2:$L$1000,0),_xlfn.IFS(U85="FD",999,U85="FF",1000)),IF(AND(L85&gt;=50,H85&gt;=55),_xlfn.RANK.EQ(L85,$L$2:$L$326,0),_xlfn.IFS(U85="FD",999,U85="FF",1000))),"")</f>
        <v/>
      </c>
    </row>
    <row r="86" spans="1:22" x14ac:dyDescent="0.25">
      <c r="A86" s="31"/>
      <c r="B86" s="31"/>
      <c r="C86" s="31"/>
      <c r="D86" s="31"/>
      <c r="E86" s="31"/>
      <c r="F86" s="3"/>
      <c r="G86" s="16">
        <f t="shared" si="14"/>
        <v>0</v>
      </c>
      <c r="H86" s="16">
        <f t="shared" si="15"/>
        <v>0</v>
      </c>
      <c r="I86" s="9">
        <f t="shared" si="16"/>
        <v>0</v>
      </c>
      <c r="J86" s="9">
        <f t="shared" si="17"/>
        <v>0</v>
      </c>
      <c r="K86" s="9">
        <f t="shared" si="18"/>
        <v>0</v>
      </c>
      <c r="L86" s="9">
        <f t="shared" si="19"/>
        <v>0</v>
      </c>
      <c r="M86" s="9" t="str">
        <f t="shared" si="20"/>
        <v/>
      </c>
      <c r="N86" s="9" t="str">
        <f t="shared" si="21"/>
        <v/>
      </c>
      <c r="O86" s="9" t="str">
        <f t="shared" si="22"/>
        <v/>
      </c>
      <c r="P86" s="9" t="str">
        <f t="shared" si="23"/>
        <v/>
      </c>
      <c r="Q86" s="9" t="str">
        <f t="shared" si="24"/>
        <v/>
      </c>
      <c r="R86" s="9" t="str">
        <f t="shared" si="25"/>
        <v/>
      </c>
      <c r="S86" s="9" t="str">
        <f t="shared" si="26"/>
        <v/>
      </c>
      <c r="T86" s="9" t="str">
        <f t="shared" si="27"/>
        <v/>
      </c>
      <c r="U86" s="9" t="str">
        <f t="array" ref="U86">IF(AND(F86&lt;&gt;"",F86&lt;&gt;"GR"),IF(COUNTIF($J$2:$J$1000,"&gt;=50")&gt;=10,IF(F86&lt;&gt;"GR",IF(AND(F86&gt;=55,J86&gt;=50),_xlfn.IFS(AND(J86&gt;=$AH$11,J86&gt;$AG$10,J86&gt;$AF$10,J86&gt;$AE$10,J86&gt;$AD$10,J86&gt;$AC$10,J86&gt;$AB$10),"AA",AND(J86&gt;=$AG$11,J86&gt;$AF$10,J86&gt;$AE$10,J86&gt;$AD$10,J86&gt;$AC$10,J86&gt;$AB$10),"BA",AND(J86&gt;=$AF$11,J86&gt;$AE$10,J86&gt;$AD$10,J86&gt;$AC$10,J86&gt;$AB$10),"BB",AND(J86&gt;=$AE$11,J86&gt;$AD$10,J86&gt;$AC$10,J86&gt;$AB$10),"CB",AND(J86&gt;=$AD$11,J86&gt;$AC$10,J86&gt;$AB$10),"CC",AND(J86&gt;=$AC$11,J86&gt;$AB$10),"DC",J86&gt;=50,"DD"),IF(J86&gt;=$AA$9,"FD","FF")),T86),IF(L86&gt;=$Z$32,$Z$30,IF(L86&gt;=$AA$32,$AA$30,IF(L86&gt;=$AB$32,$AB$30,IF(L86&gt;=$AC$32,$AC$30,IF(L86&gt;=$AD$32,$AD$30,IF(L86&gt;=$AE$32,$AE$30,IF(L86&gt;=$AF$32,$AF$30,IF(L86&gt;=$AG$32,$AG$30,$AH$30))))))))),T86)</f>
        <v/>
      </c>
      <c r="V86" s="9" t="str">
        <f t="array" ref="V86">IF(A86&lt;&gt;"",IF(_xlfn.BITOR(F86&lt;&gt;"GR",F86&lt;&gt;""),IF(AND(L86&gt;=50,F86&gt;=55),_xlfn.RANK.EQ(L86,$L$2:$L$1000,0),_xlfn.IFS(U86="FD",999,U86="FF",1000)),IF(AND(L86&gt;=50,H86&gt;=55),_xlfn.RANK.EQ(L86,$L$2:$L$326,0),_xlfn.IFS(U86="FD",999,U86="FF",1000))),"")</f>
        <v/>
      </c>
    </row>
    <row r="87" spans="1:22" x14ac:dyDescent="0.25">
      <c r="A87" s="31"/>
      <c r="B87" s="31"/>
      <c r="C87" s="31"/>
      <c r="D87" s="31"/>
      <c r="E87" s="31"/>
      <c r="F87" s="3"/>
      <c r="G87" s="16">
        <f t="shared" si="14"/>
        <v>0</v>
      </c>
      <c r="H87" s="16">
        <f t="shared" si="15"/>
        <v>0</v>
      </c>
      <c r="I87" s="9">
        <f t="shared" si="16"/>
        <v>0</v>
      </c>
      <c r="J87" s="9">
        <f t="shared" si="17"/>
        <v>0</v>
      </c>
      <c r="K87" s="9">
        <f t="shared" si="18"/>
        <v>0</v>
      </c>
      <c r="L87" s="9">
        <f t="shared" si="19"/>
        <v>0</v>
      </c>
      <c r="M87" s="9" t="str">
        <f t="shared" si="20"/>
        <v/>
      </c>
      <c r="N87" s="9" t="str">
        <f t="shared" si="21"/>
        <v/>
      </c>
      <c r="O87" s="9" t="str">
        <f t="shared" si="22"/>
        <v/>
      </c>
      <c r="P87" s="9" t="str">
        <f t="shared" si="23"/>
        <v/>
      </c>
      <c r="Q87" s="9" t="str">
        <f t="shared" si="24"/>
        <v/>
      </c>
      <c r="R87" s="9" t="str">
        <f t="shared" si="25"/>
        <v/>
      </c>
      <c r="S87" s="9" t="str">
        <f t="shared" si="26"/>
        <v/>
      </c>
      <c r="T87" s="9" t="str">
        <f t="shared" si="27"/>
        <v/>
      </c>
      <c r="U87" s="9" t="str">
        <f t="array" ref="U87">IF(AND(F87&lt;&gt;"",F87&lt;&gt;"GR"),IF(COUNTIF($J$2:$J$1000,"&gt;=50")&gt;=10,IF(F87&lt;&gt;"GR",IF(AND(F87&gt;=55,J87&gt;=50),_xlfn.IFS(AND(J87&gt;=$AH$11,J87&gt;$AG$10,J87&gt;$AF$10,J87&gt;$AE$10,J87&gt;$AD$10,J87&gt;$AC$10,J87&gt;$AB$10),"AA",AND(J87&gt;=$AG$11,J87&gt;$AF$10,J87&gt;$AE$10,J87&gt;$AD$10,J87&gt;$AC$10,J87&gt;$AB$10),"BA",AND(J87&gt;=$AF$11,J87&gt;$AE$10,J87&gt;$AD$10,J87&gt;$AC$10,J87&gt;$AB$10),"BB",AND(J87&gt;=$AE$11,J87&gt;$AD$10,J87&gt;$AC$10,J87&gt;$AB$10),"CB",AND(J87&gt;=$AD$11,J87&gt;$AC$10,J87&gt;$AB$10),"CC",AND(J87&gt;=$AC$11,J87&gt;$AB$10),"DC",J87&gt;=50,"DD"),IF(J87&gt;=$AA$9,"FD","FF")),T87),IF(L87&gt;=$Z$32,$Z$30,IF(L87&gt;=$AA$32,$AA$30,IF(L87&gt;=$AB$32,$AB$30,IF(L87&gt;=$AC$32,$AC$30,IF(L87&gt;=$AD$32,$AD$30,IF(L87&gt;=$AE$32,$AE$30,IF(L87&gt;=$AF$32,$AF$30,IF(L87&gt;=$AG$32,$AG$30,$AH$30))))))))),T87)</f>
        <v/>
      </c>
      <c r="V87" s="9" t="str">
        <f t="array" ref="V87">IF(A87&lt;&gt;"",IF(_xlfn.BITOR(F87&lt;&gt;"GR",F87&lt;&gt;""),IF(AND(L87&gt;=50,F87&gt;=55),_xlfn.RANK.EQ(L87,$L$2:$L$1000,0),_xlfn.IFS(U87="FD",999,U87="FF",1000)),IF(AND(L87&gt;=50,H87&gt;=55),_xlfn.RANK.EQ(L87,$L$2:$L$326,0),_xlfn.IFS(U87="FD",999,U87="FF",1000))),"")</f>
        <v/>
      </c>
    </row>
    <row r="88" spans="1:22" x14ac:dyDescent="0.25">
      <c r="A88" s="31"/>
      <c r="B88" s="31"/>
      <c r="C88" s="31"/>
      <c r="D88" s="31"/>
      <c r="E88" s="31"/>
      <c r="F88" s="3"/>
      <c r="G88" s="16">
        <f t="shared" si="14"/>
        <v>0</v>
      </c>
      <c r="H88" s="16">
        <f t="shared" si="15"/>
        <v>0</v>
      </c>
      <c r="I88" s="9">
        <f t="shared" si="16"/>
        <v>0</v>
      </c>
      <c r="J88" s="9">
        <f t="shared" si="17"/>
        <v>0</v>
      </c>
      <c r="K88" s="9">
        <f t="shared" si="18"/>
        <v>0</v>
      </c>
      <c r="L88" s="9">
        <f t="shared" si="19"/>
        <v>0</v>
      </c>
      <c r="M88" s="9" t="str">
        <f t="shared" si="20"/>
        <v/>
      </c>
      <c r="N88" s="9" t="str">
        <f t="shared" si="21"/>
        <v/>
      </c>
      <c r="O88" s="9" t="str">
        <f t="shared" si="22"/>
        <v/>
      </c>
      <c r="P88" s="9" t="str">
        <f t="shared" si="23"/>
        <v/>
      </c>
      <c r="Q88" s="9" t="str">
        <f t="shared" si="24"/>
        <v/>
      </c>
      <c r="R88" s="9" t="str">
        <f t="shared" si="25"/>
        <v/>
      </c>
      <c r="S88" s="9" t="str">
        <f t="shared" si="26"/>
        <v/>
      </c>
      <c r="T88" s="9" t="str">
        <f t="shared" si="27"/>
        <v/>
      </c>
      <c r="U88" s="9" t="str">
        <f t="array" ref="U88">IF(AND(F88&lt;&gt;"",F88&lt;&gt;"GR"),IF(COUNTIF($J$2:$J$1000,"&gt;=50")&gt;=10,IF(F88&lt;&gt;"GR",IF(AND(F88&gt;=55,J88&gt;=50),_xlfn.IFS(AND(J88&gt;=$AH$11,J88&gt;$AG$10,J88&gt;$AF$10,J88&gt;$AE$10,J88&gt;$AD$10,J88&gt;$AC$10,J88&gt;$AB$10),"AA",AND(J88&gt;=$AG$11,J88&gt;$AF$10,J88&gt;$AE$10,J88&gt;$AD$10,J88&gt;$AC$10,J88&gt;$AB$10),"BA",AND(J88&gt;=$AF$11,J88&gt;$AE$10,J88&gt;$AD$10,J88&gt;$AC$10,J88&gt;$AB$10),"BB",AND(J88&gt;=$AE$11,J88&gt;$AD$10,J88&gt;$AC$10,J88&gt;$AB$10),"CB",AND(J88&gt;=$AD$11,J88&gt;$AC$10,J88&gt;$AB$10),"CC",AND(J88&gt;=$AC$11,J88&gt;$AB$10),"DC",J88&gt;=50,"DD"),IF(J88&gt;=$AA$9,"FD","FF")),T88),IF(L88&gt;=$Z$32,$Z$30,IF(L88&gt;=$AA$32,$AA$30,IF(L88&gt;=$AB$32,$AB$30,IF(L88&gt;=$AC$32,$AC$30,IF(L88&gt;=$AD$32,$AD$30,IF(L88&gt;=$AE$32,$AE$30,IF(L88&gt;=$AF$32,$AF$30,IF(L88&gt;=$AG$32,$AG$30,$AH$30))))))))),T88)</f>
        <v/>
      </c>
      <c r="V88" s="9" t="str">
        <f t="array" ref="V88">IF(A88&lt;&gt;"",IF(_xlfn.BITOR(F88&lt;&gt;"GR",F88&lt;&gt;""),IF(AND(L88&gt;=50,F88&gt;=55),_xlfn.RANK.EQ(L88,$L$2:$L$1000,0),_xlfn.IFS(U88="FD",999,U88="FF",1000)),IF(AND(L88&gt;=50,H88&gt;=55),_xlfn.RANK.EQ(L88,$L$2:$L$326,0),_xlfn.IFS(U88="FD",999,U88="FF",1000))),"")</f>
        <v/>
      </c>
    </row>
    <row r="89" spans="1:22" x14ac:dyDescent="0.25">
      <c r="A89" s="31"/>
      <c r="B89" s="31"/>
      <c r="C89" s="31"/>
      <c r="D89" s="31"/>
      <c r="E89" s="31"/>
      <c r="F89" s="3"/>
      <c r="G89" s="16">
        <f t="shared" si="14"/>
        <v>0</v>
      </c>
      <c r="H89" s="16">
        <f t="shared" si="15"/>
        <v>0</v>
      </c>
      <c r="I89" s="9">
        <f t="shared" si="16"/>
        <v>0</v>
      </c>
      <c r="J89" s="9">
        <f t="shared" si="17"/>
        <v>0</v>
      </c>
      <c r="K89" s="9">
        <f t="shared" si="18"/>
        <v>0</v>
      </c>
      <c r="L89" s="9">
        <f t="shared" si="19"/>
        <v>0</v>
      </c>
      <c r="M89" s="9" t="str">
        <f t="shared" si="20"/>
        <v/>
      </c>
      <c r="N89" s="9" t="str">
        <f t="shared" si="21"/>
        <v/>
      </c>
      <c r="O89" s="9" t="str">
        <f t="shared" si="22"/>
        <v/>
      </c>
      <c r="P89" s="9" t="str">
        <f t="shared" si="23"/>
        <v/>
      </c>
      <c r="Q89" s="9" t="str">
        <f t="shared" si="24"/>
        <v/>
      </c>
      <c r="R89" s="9" t="str">
        <f t="shared" si="25"/>
        <v/>
      </c>
      <c r="S89" s="9" t="str">
        <f t="shared" si="26"/>
        <v/>
      </c>
      <c r="T89" s="9" t="str">
        <f t="shared" si="27"/>
        <v/>
      </c>
      <c r="U89" s="9" t="str">
        <f t="array" ref="U89">IF(AND(F89&lt;&gt;"",F89&lt;&gt;"GR"),IF(COUNTIF($J$2:$J$1000,"&gt;=50")&gt;=10,IF(F89&lt;&gt;"GR",IF(AND(F89&gt;=55,J89&gt;=50),_xlfn.IFS(AND(J89&gt;=$AH$11,J89&gt;$AG$10,J89&gt;$AF$10,J89&gt;$AE$10,J89&gt;$AD$10,J89&gt;$AC$10,J89&gt;$AB$10),"AA",AND(J89&gt;=$AG$11,J89&gt;$AF$10,J89&gt;$AE$10,J89&gt;$AD$10,J89&gt;$AC$10,J89&gt;$AB$10),"BA",AND(J89&gt;=$AF$11,J89&gt;$AE$10,J89&gt;$AD$10,J89&gt;$AC$10,J89&gt;$AB$10),"BB",AND(J89&gt;=$AE$11,J89&gt;$AD$10,J89&gt;$AC$10,J89&gt;$AB$10),"CB",AND(J89&gt;=$AD$11,J89&gt;$AC$10,J89&gt;$AB$10),"CC",AND(J89&gt;=$AC$11,J89&gt;$AB$10),"DC",J89&gt;=50,"DD"),IF(J89&gt;=$AA$9,"FD","FF")),T89),IF(L89&gt;=$Z$32,$Z$30,IF(L89&gt;=$AA$32,$AA$30,IF(L89&gt;=$AB$32,$AB$30,IF(L89&gt;=$AC$32,$AC$30,IF(L89&gt;=$AD$32,$AD$30,IF(L89&gt;=$AE$32,$AE$30,IF(L89&gt;=$AF$32,$AF$30,IF(L89&gt;=$AG$32,$AG$30,$AH$30))))))))),T89)</f>
        <v/>
      </c>
      <c r="V89" s="9" t="str">
        <f t="array" ref="V89">IF(A89&lt;&gt;"",IF(_xlfn.BITOR(F89&lt;&gt;"GR",F89&lt;&gt;""),IF(AND(L89&gt;=50,F89&gt;=55),_xlfn.RANK.EQ(L89,$L$2:$L$1000,0),_xlfn.IFS(U89="FD",999,U89="FF",1000)),IF(AND(L89&gt;=50,H89&gt;=55),_xlfn.RANK.EQ(L89,$L$2:$L$326,0),_xlfn.IFS(U89="FD",999,U89="FF",1000))),"")</f>
        <v/>
      </c>
    </row>
    <row r="90" spans="1:22" x14ac:dyDescent="0.25">
      <c r="A90" s="31"/>
      <c r="B90" s="31"/>
      <c r="C90" s="31"/>
      <c r="D90" s="31"/>
      <c r="E90" s="31"/>
      <c r="F90" s="3"/>
      <c r="G90" s="16">
        <f t="shared" si="14"/>
        <v>0</v>
      </c>
      <c r="H90" s="16">
        <f t="shared" si="15"/>
        <v>0</v>
      </c>
      <c r="I90" s="9">
        <f t="shared" si="16"/>
        <v>0</v>
      </c>
      <c r="J90" s="9">
        <f t="shared" si="17"/>
        <v>0</v>
      </c>
      <c r="K90" s="9">
        <f t="shared" si="18"/>
        <v>0</v>
      </c>
      <c r="L90" s="9">
        <f t="shared" si="19"/>
        <v>0</v>
      </c>
      <c r="M90" s="9" t="str">
        <f t="shared" si="20"/>
        <v/>
      </c>
      <c r="N90" s="9" t="str">
        <f t="shared" si="21"/>
        <v/>
      </c>
      <c r="O90" s="9" t="str">
        <f t="shared" si="22"/>
        <v/>
      </c>
      <c r="P90" s="9" t="str">
        <f t="shared" si="23"/>
        <v/>
      </c>
      <c r="Q90" s="9" t="str">
        <f t="shared" si="24"/>
        <v/>
      </c>
      <c r="R90" s="9" t="str">
        <f t="shared" si="25"/>
        <v/>
      </c>
      <c r="S90" s="9" t="str">
        <f t="shared" si="26"/>
        <v/>
      </c>
      <c r="T90" s="9" t="str">
        <f t="shared" si="27"/>
        <v/>
      </c>
      <c r="U90" s="9" t="str">
        <f t="array" ref="U90">IF(AND(F90&lt;&gt;"",F90&lt;&gt;"GR"),IF(COUNTIF($J$2:$J$1000,"&gt;=50")&gt;=10,IF(F90&lt;&gt;"GR",IF(AND(F90&gt;=55,J90&gt;=50),_xlfn.IFS(AND(J90&gt;=$AH$11,J90&gt;$AG$10,J90&gt;$AF$10,J90&gt;$AE$10,J90&gt;$AD$10,J90&gt;$AC$10,J90&gt;$AB$10),"AA",AND(J90&gt;=$AG$11,J90&gt;$AF$10,J90&gt;$AE$10,J90&gt;$AD$10,J90&gt;$AC$10,J90&gt;$AB$10),"BA",AND(J90&gt;=$AF$11,J90&gt;$AE$10,J90&gt;$AD$10,J90&gt;$AC$10,J90&gt;$AB$10),"BB",AND(J90&gt;=$AE$11,J90&gt;$AD$10,J90&gt;$AC$10,J90&gt;$AB$10),"CB",AND(J90&gt;=$AD$11,J90&gt;$AC$10,J90&gt;$AB$10),"CC",AND(J90&gt;=$AC$11,J90&gt;$AB$10),"DC",J90&gt;=50,"DD"),IF(J90&gt;=$AA$9,"FD","FF")),T90),IF(L90&gt;=$Z$32,$Z$30,IF(L90&gt;=$AA$32,$AA$30,IF(L90&gt;=$AB$32,$AB$30,IF(L90&gt;=$AC$32,$AC$30,IF(L90&gt;=$AD$32,$AD$30,IF(L90&gt;=$AE$32,$AE$30,IF(L90&gt;=$AF$32,$AF$30,IF(L90&gt;=$AG$32,$AG$30,$AH$30))))))))),T90)</f>
        <v/>
      </c>
      <c r="V90" s="9" t="str">
        <f t="array" ref="V90">IF(A90&lt;&gt;"",IF(_xlfn.BITOR(F90&lt;&gt;"GR",F90&lt;&gt;""),IF(AND(L90&gt;=50,F90&gt;=55),_xlfn.RANK.EQ(L90,$L$2:$L$1000,0),_xlfn.IFS(U90="FD",999,U90="FF",1000)),IF(AND(L90&gt;=50,H90&gt;=55),_xlfn.RANK.EQ(L90,$L$2:$L$326,0),_xlfn.IFS(U90="FD",999,U90="FF",1000))),"")</f>
        <v/>
      </c>
    </row>
    <row r="91" spans="1:22" x14ac:dyDescent="0.25">
      <c r="A91" s="31"/>
      <c r="B91" s="31"/>
      <c r="C91" s="31"/>
      <c r="D91" s="31"/>
      <c r="E91" s="31"/>
      <c r="F91" s="3"/>
      <c r="G91" s="16">
        <f t="shared" si="14"/>
        <v>0</v>
      </c>
      <c r="H91" s="16">
        <f t="shared" si="15"/>
        <v>0</v>
      </c>
      <c r="I91" s="9">
        <f t="shared" si="16"/>
        <v>0</v>
      </c>
      <c r="J91" s="9">
        <f t="shared" si="17"/>
        <v>0</v>
      </c>
      <c r="K91" s="9">
        <f t="shared" si="18"/>
        <v>0</v>
      </c>
      <c r="L91" s="9">
        <f t="shared" si="19"/>
        <v>0</v>
      </c>
      <c r="M91" s="9" t="str">
        <f t="shared" si="20"/>
        <v/>
      </c>
      <c r="N91" s="9" t="str">
        <f t="shared" si="21"/>
        <v/>
      </c>
      <c r="O91" s="9" t="str">
        <f t="shared" si="22"/>
        <v/>
      </c>
      <c r="P91" s="9" t="str">
        <f t="shared" si="23"/>
        <v/>
      </c>
      <c r="Q91" s="9" t="str">
        <f t="shared" si="24"/>
        <v/>
      </c>
      <c r="R91" s="9" t="str">
        <f t="shared" si="25"/>
        <v/>
      </c>
      <c r="S91" s="9" t="str">
        <f t="shared" si="26"/>
        <v/>
      </c>
      <c r="T91" s="9" t="str">
        <f t="shared" si="27"/>
        <v/>
      </c>
      <c r="U91" s="9" t="str">
        <f t="array" ref="U91">IF(AND(F91&lt;&gt;"",F91&lt;&gt;"GR"),IF(COUNTIF($J$2:$J$1000,"&gt;=50")&gt;=10,IF(F91&lt;&gt;"GR",IF(AND(F91&gt;=55,J91&gt;=50),_xlfn.IFS(AND(J91&gt;=$AH$11,J91&gt;$AG$10,J91&gt;$AF$10,J91&gt;$AE$10,J91&gt;$AD$10,J91&gt;$AC$10,J91&gt;$AB$10),"AA",AND(J91&gt;=$AG$11,J91&gt;$AF$10,J91&gt;$AE$10,J91&gt;$AD$10,J91&gt;$AC$10,J91&gt;$AB$10),"BA",AND(J91&gt;=$AF$11,J91&gt;$AE$10,J91&gt;$AD$10,J91&gt;$AC$10,J91&gt;$AB$10),"BB",AND(J91&gt;=$AE$11,J91&gt;$AD$10,J91&gt;$AC$10,J91&gt;$AB$10),"CB",AND(J91&gt;=$AD$11,J91&gt;$AC$10,J91&gt;$AB$10),"CC",AND(J91&gt;=$AC$11,J91&gt;$AB$10),"DC",J91&gt;=50,"DD"),IF(J91&gt;=$AA$9,"FD","FF")),T91),IF(L91&gt;=$Z$32,$Z$30,IF(L91&gt;=$AA$32,$AA$30,IF(L91&gt;=$AB$32,$AB$30,IF(L91&gt;=$AC$32,$AC$30,IF(L91&gt;=$AD$32,$AD$30,IF(L91&gt;=$AE$32,$AE$30,IF(L91&gt;=$AF$32,$AF$30,IF(L91&gt;=$AG$32,$AG$30,$AH$30))))))))),T91)</f>
        <v/>
      </c>
      <c r="V91" s="9" t="str">
        <f t="array" ref="V91">IF(A91&lt;&gt;"",IF(_xlfn.BITOR(F91&lt;&gt;"GR",F91&lt;&gt;""),IF(AND(L91&gt;=50,F91&gt;=55),_xlfn.RANK.EQ(L91,$L$2:$L$1000,0),_xlfn.IFS(U91="FD",999,U91="FF",1000)),IF(AND(L91&gt;=50,H91&gt;=55),_xlfn.RANK.EQ(L91,$L$2:$L$326,0),_xlfn.IFS(U91="FD",999,U91="FF",1000))),"")</f>
        <v/>
      </c>
    </row>
    <row r="92" spans="1:22" x14ac:dyDescent="0.25">
      <c r="A92" s="31"/>
      <c r="B92" s="31"/>
      <c r="C92" s="31"/>
      <c r="D92" s="31"/>
      <c r="E92" s="31"/>
      <c r="F92" s="3"/>
      <c r="G92" s="16">
        <f t="shared" si="14"/>
        <v>0</v>
      </c>
      <c r="H92" s="16">
        <f t="shared" si="15"/>
        <v>0</v>
      </c>
      <c r="I92" s="9">
        <f t="shared" si="16"/>
        <v>0</v>
      </c>
      <c r="J92" s="9">
        <f t="shared" si="17"/>
        <v>0</v>
      </c>
      <c r="K92" s="9">
        <f t="shared" si="18"/>
        <v>0</v>
      </c>
      <c r="L92" s="9">
        <f t="shared" si="19"/>
        <v>0</v>
      </c>
      <c r="M92" s="9" t="str">
        <f t="shared" si="20"/>
        <v/>
      </c>
      <c r="N92" s="9" t="str">
        <f t="shared" si="21"/>
        <v/>
      </c>
      <c r="O92" s="9" t="str">
        <f t="shared" si="22"/>
        <v/>
      </c>
      <c r="P92" s="9" t="str">
        <f t="shared" si="23"/>
        <v/>
      </c>
      <c r="Q92" s="9" t="str">
        <f t="shared" si="24"/>
        <v/>
      </c>
      <c r="R92" s="9" t="str">
        <f t="shared" si="25"/>
        <v/>
      </c>
      <c r="S92" s="9" t="str">
        <f t="shared" si="26"/>
        <v/>
      </c>
      <c r="T92" s="9" t="str">
        <f t="shared" si="27"/>
        <v/>
      </c>
      <c r="U92" s="9" t="str">
        <f t="array" ref="U92">IF(AND(F92&lt;&gt;"",F92&lt;&gt;"GR"),IF(COUNTIF($J$2:$J$1000,"&gt;=50")&gt;=10,IF(F92&lt;&gt;"GR",IF(AND(F92&gt;=55,J92&gt;=50),_xlfn.IFS(AND(J92&gt;=$AH$11,J92&gt;$AG$10,J92&gt;$AF$10,J92&gt;$AE$10,J92&gt;$AD$10,J92&gt;$AC$10,J92&gt;$AB$10),"AA",AND(J92&gt;=$AG$11,J92&gt;$AF$10,J92&gt;$AE$10,J92&gt;$AD$10,J92&gt;$AC$10,J92&gt;$AB$10),"BA",AND(J92&gt;=$AF$11,J92&gt;$AE$10,J92&gt;$AD$10,J92&gt;$AC$10,J92&gt;$AB$10),"BB",AND(J92&gt;=$AE$11,J92&gt;$AD$10,J92&gt;$AC$10,J92&gt;$AB$10),"CB",AND(J92&gt;=$AD$11,J92&gt;$AC$10,J92&gt;$AB$10),"CC",AND(J92&gt;=$AC$11,J92&gt;$AB$10),"DC",J92&gt;=50,"DD"),IF(J92&gt;=$AA$9,"FD","FF")),T92),IF(L92&gt;=$Z$32,$Z$30,IF(L92&gt;=$AA$32,$AA$30,IF(L92&gt;=$AB$32,$AB$30,IF(L92&gt;=$AC$32,$AC$30,IF(L92&gt;=$AD$32,$AD$30,IF(L92&gt;=$AE$32,$AE$30,IF(L92&gt;=$AF$32,$AF$30,IF(L92&gt;=$AG$32,$AG$30,$AH$30))))))))),T92)</f>
        <v/>
      </c>
      <c r="V92" s="9" t="str">
        <f t="array" ref="V92">IF(A92&lt;&gt;"",IF(_xlfn.BITOR(F92&lt;&gt;"GR",F92&lt;&gt;""),IF(AND(L92&gt;=50,F92&gt;=55),_xlfn.RANK.EQ(L92,$L$2:$L$1000,0),_xlfn.IFS(U92="FD",999,U92="FF",1000)),IF(AND(L92&gt;=50,H92&gt;=55),_xlfn.RANK.EQ(L92,$L$2:$L$326,0),_xlfn.IFS(U92="FD",999,U92="FF",1000))),"")</f>
        <v/>
      </c>
    </row>
    <row r="93" spans="1:22" x14ac:dyDescent="0.25">
      <c r="A93" s="31"/>
      <c r="B93" s="31"/>
      <c r="C93" s="31"/>
      <c r="D93" s="31"/>
      <c r="E93" s="31"/>
      <c r="F93" s="3"/>
      <c r="G93" s="16">
        <f t="shared" si="14"/>
        <v>0</v>
      </c>
      <c r="H93" s="16">
        <f t="shared" si="15"/>
        <v>0</v>
      </c>
      <c r="I93" s="9">
        <f t="shared" si="16"/>
        <v>0</v>
      </c>
      <c r="J93" s="9">
        <f t="shared" si="17"/>
        <v>0</v>
      </c>
      <c r="K93" s="9">
        <f t="shared" si="18"/>
        <v>0</v>
      </c>
      <c r="L93" s="9">
        <f t="shared" si="19"/>
        <v>0</v>
      </c>
      <c r="M93" s="9" t="str">
        <f t="shared" si="20"/>
        <v/>
      </c>
      <c r="N93" s="9" t="str">
        <f t="shared" si="21"/>
        <v/>
      </c>
      <c r="O93" s="9" t="str">
        <f t="shared" si="22"/>
        <v/>
      </c>
      <c r="P93" s="9" t="str">
        <f t="shared" si="23"/>
        <v/>
      </c>
      <c r="Q93" s="9" t="str">
        <f t="shared" si="24"/>
        <v/>
      </c>
      <c r="R93" s="9" t="str">
        <f t="shared" si="25"/>
        <v/>
      </c>
      <c r="S93" s="9" t="str">
        <f t="shared" si="26"/>
        <v/>
      </c>
      <c r="T93" s="9" t="str">
        <f t="shared" si="27"/>
        <v/>
      </c>
      <c r="U93" s="9" t="str">
        <f t="array" ref="U93">IF(AND(F93&lt;&gt;"",F93&lt;&gt;"GR"),IF(COUNTIF($J$2:$J$1000,"&gt;=50")&gt;=10,IF(F93&lt;&gt;"GR",IF(AND(F93&gt;=55,J93&gt;=50),_xlfn.IFS(AND(J93&gt;=$AH$11,J93&gt;$AG$10,J93&gt;$AF$10,J93&gt;$AE$10,J93&gt;$AD$10,J93&gt;$AC$10,J93&gt;$AB$10),"AA",AND(J93&gt;=$AG$11,J93&gt;$AF$10,J93&gt;$AE$10,J93&gt;$AD$10,J93&gt;$AC$10,J93&gt;$AB$10),"BA",AND(J93&gt;=$AF$11,J93&gt;$AE$10,J93&gt;$AD$10,J93&gt;$AC$10,J93&gt;$AB$10),"BB",AND(J93&gt;=$AE$11,J93&gt;$AD$10,J93&gt;$AC$10,J93&gt;$AB$10),"CB",AND(J93&gt;=$AD$11,J93&gt;$AC$10,J93&gt;$AB$10),"CC",AND(J93&gt;=$AC$11,J93&gt;$AB$10),"DC",J93&gt;=50,"DD"),IF(J93&gt;=$AA$9,"FD","FF")),T93),IF(L93&gt;=$Z$32,$Z$30,IF(L93&gt;=$AA$32,$AA$30,IF(L93&gt;=$AB$32,$AB$30,IF(L93&gt;=$AC$32,$AC$30,IF(L93&gt;=$AD$32,$AD$30,IF(L93&gt;=$AE$32,$AE$30,IF(L93&gt;=$AF$32,$AF$30,IF(L93&gt;=$AG$32,$AG$30,$AH$30))))))))),T93)</f>
        <v/>
      </c>
      <c r="V93" s="9" t="str">
        <f t="array" ref="V93">IF(A93&lt;&gt;"",IF(_xlfn.BITOR(F93&lt;&gt;"GR",F93&lt;&gt;""),IF(AND(L93&gt;=50,F93&gt;=55),_xlfn.RANK.EQ(L93,$L$2:$L$1000,0),_xlfn.IFS(U93="FD",999,U93="FF",1000)),IF(AND(L93&gt;=50,H93&gt;=55),_xlfn.RANK.EQ(L93,$L$2:$L$326,0),_xlfn.IFS(U93="FD",999,U93="FF",1000))),"")</f>
        <v/>
      </c>
    </row>
    <row r="94" spans="1:22" x14ac:dyDescent="0.25">
      <c r="A94" s="31"/>
      <c r="B94" s="31"/>
      <c r="C94" s="31"/>
      <c r="D94" s="31"/>
      <c r="E94" s="31"/>
      <c r="F94" s="3"/>
      <c r="G94" s="16">
        <f t="shared" si="14"/>
        <v>0</v>
      </c>
      <c r="H94" s="16">
        <f t="shared" si="15"/>
        <v>0</v>
      </c>
      <c r="I94" s="30">
        <f t="shared" si="16"/>
        <v>0</v>
      </c>
      <c r="J94" s="9">
        <f t="shared" si="17"/>
        <v>0</v>
      </c>
      <c r="K94" s="9">
        <f t="shared" si="18"/>
        <v>0</v>
      </c>
      <c r="L94" s="9">
        <f t="shared" si="19"/>
        <v>0</v>
      </c>
      <c r="M94" s="9" t="str">
        <f t="shared" si="20"/>
        <v/>
      </c>
      <c r="N94" s="9" t="str">
        <f t="shared" si="21"/>
        <v/>
      </c>
      <c r="O94" s="9" t="str">
        <f t="shared" si="22"/>
        <v/>
      </c>
      <c r="P94" s="9" t="str">
        <f t="shared" si="23"/>
        <v/>
      </c>
      <c r="Q94" s="9" t="str">
        <f t="shared" si="24"/>
        <v/>
      </c>
      <c r="R94" s="9" t="str">
        <f t="shared" si="25"/>
        <v/>
      </c>
      <c r="S94" s="9" t="str">
        <f t="shared" si="26"/>
        <v/>
      </c>
      <c r="T94" s="9" t="str">
        <f t="shared" si="27"/>
        <v/>
      </c>
      <c r="U94" s="9" t="str">
        <f t="array" ref="U94">IF(AND(F94&lt;&gt;"",F94&lt;&gt;"GR"),IF(COUNTIF($J$2:$J$1000,"&gt;=50")&gt;=10,IF(F94&lt;&gt;"GR",IF(AND(F94&gt;=55,J94&gt;=50),_xlfn.IFS(AND(J94&gt;=$AH$11,J94&gt;$AG$10,J94&gt;$AF$10,J94&gt;$AE$10,J94&gt;$AD$10,J94&gt;$AC$10,J94&gt;$AB$10),"AA",AND(J94&gt;=$AG$11,J94&gt;$AF$10,J94&gt;$AE$10,J94&gt;$AD$10,J94&gt;$AC$10,J94&gt;$AB$10),"BA",AND(J94&gt;=$AF$11,J94&gt;$AE$10,J94&gt;$AD$10,J94&gt;$AC$10,J94&gt;$AB$10),"BB",AND(J94&gt;=$AE$11,J94&gt;$AD$10,J94&gt;$AC$10,J94&gt;$AB$10),"CB",AND(J94&gt;=$AD$11,J94&gt;$AC$10,J94&gt;$AB$10),"CC",AND(J94&gt;=$AC$11,J94&gt;$AB$10),"DC",J94&gt;=50,"DD"),IF(J94&gt;=$AA$9,"FD","FF")),T94),IF(L94&gt;=$Z$32,$Z$30,IF(L94&gt;=$AA$32,$AA$30,IF(L94&gt;=$AB$32,$AB$30,IF(L94&gt;=$AC$32,$AC$30,IF(L94&gt;=$AD$32,$AD$30,IF(L94&gt;=$AE$32,$AE$30,IF(L94&gt;=$AF$32,$AF$30,IF(L94&gt;=$AG$32,$AG$30,$AH$30))))))))),T94)</f>
        <v/>
      </c>
      <c r="V94" s="9" t="str">
        <f t="array" ref="V94">IF(A94&lt;&gt;"",IF(_xlfn.BITOR(F94&lt;&gt;"GR",F94&lt;&gt;""),IF(AND(L94&gt;=50,F94&gt;=55),_xlfn.RANK.EQ(L94,$L$2:$L$1000,0),_xlfn.IFS(U94="FD",999,U94="FF",1000)),IF(AND(L94&gt;=50,H94&gt;=55),_xlfn.RANK.EQ(L94,$L$2:$L$326,0),_xlfn.IFS(U94="FD",999,U94="FF",1000))),"")</f>
        <v/>
      </c>
    </row>
    <row r="95" spans="1:22" x14ac:dyDescent="0.25">
      <c r="A95" s="31"/>
      <c r="B95" s="31"/>
      <c r="C95" s="31"/>
      <c r="D95" s="31"/>
      <c r="E95" s="31"/>
      <c r="F95" s="3"/>
      <c r="G95" s="16">
        <f t="shared" ref="G95:G158" si="28">IF(_xlfn.BITOR(D95="GR",D95=""),0,D95)</f>
        <v>0</v>
      </c>
      <c r="H95" s="16">
        <f t="shared" ref="H95:H158" si="29">IF(_xlfn.BITOR(E95="",E95="GR"),0,E95)</f>
        <v>0</v>
      </c>
      <c r="I95" s="30">
        <f t="shared" si="16"/>
        <v>0</v>
      </c>
      <c r="J95" s="9">
        <f t="shared" si="17"/>
        <v>0</v>
      </c>
      <c r="K95" s="9">
        <f t="shared" si="18"/>
        <v>0</v>
      </c>
      <c r="L95" s="9">
        <f t="shared" si="19"/>
        <v>0</v>
      </c>
      <c r="M95" s="9" t="str">
        <f t="shared" si="20"/>
        <v/>
      </c>
      <c r="N95" s="9" t="str">
        <f t="shared" si="21"/>
        <v/>
      </c>
      <c r="O95" s="9" t="str">
        <f t="shared" si="22"/>
        <v/>
      </c>
      <c r="P95" s="9" t="str">
        <f t="shared" si="23"/>
        <v/>
      </c>
      <c r="Q95" s="9" t="str">
        <f t="shared" si="24"/>
        <v/>
      </c>
      <c r="R95" s="9" t="str">
        <f t="shared" si="25"/>
        <v/>
      </c>
      <c r="S95" s="9" t="str">
        <f t="shared" si="26"/>
        <v/>
      </c>
      <c r="T95" s="9" t="str">
        <f t="shared" si="27"/>
        <v/>
      </c>
      <c r="U95" s="9" t="str">
        <f t="array" ref="U95">IF(AND(F95&lt;&gt;"",F95&lt;&gt;"GR"),IF(COUNTIF($J$2:$J$1000,"&gt;=50")&gt;=10,IF(F95&lt;&gt;"GR",IF(AND(F95&gt;=55,J95&gt;=50),_xlfn.IFS(AND(J95&gt;=$AH$11,J95&gt;$AG$10,J95&gt;$AF$10,J95&gt;$AE$10,J95&gt;$AD$10,J95&gt;$AC$10,J95&gt;$AB$10),"AA",AND(J95&gt;=$AG$11,J95&gt;$AF$10,J95&gt;$AE$10,J95&gt;$AD$10,J95&gt;$AC$10,J95&gt;$AB$10),"BA",AND(J95&gt;=$AF$11,J95&gt;$AE$10,J95&gt;$AD$10,J95&gt;$AC$10,J95&gt;$AB$10),"BB",AND(J95&gt;=$AE$11,J95&gt;$AD$10,J95&gt;$AC$10,J95&gt;$AB$10),"CB",AND(J95&gt;=$AD$11,J95&gt;$AC$10,J95&gt;$AB$10),"CC",AND(J95&gt;=$AC$11,J95&gt;$AB$10),"DC",J95&gt;=50,"DD"),IF(J95&gt;=$AA$9,"FD","FF")),T95),IF(L95&gt;=$Z$32,$Z$30,IF(L95&gt;=$AA$32,$AA$30,IF(L95&gt;=$AB$32,$AB$30,IF(L95&gt;=$AC$32,$AC$30,IF(L95&gt;=$AD$32,$AD$30,IF(L95&gt;=$AE$32,$AE$30,IF(L95&gt;=$AF$32,$AF$30,IF(L95&gt;=$AG$32,$AG$30,$AH$30))))))))),T95)</f>
        <v/>
      </c>
      <c r="V95" s="9" t="str">
        <f t="array" ref="V95">IF(A95&lt;&gt;"",IF(_xlfn.BITOR(F95&lt;&gt;"GR",F95&lt;&gt;""),IF(AND(L95&gt;=50,F95&gt;=55),_xlfn.RANK.EQ(L95,$L$2:$L$1000,0),_xlfn.IFS(U95="FD",999,U95="FF",1000)),IF(AND(L95&gt;=50,H95&gt;=55),_xlfn.RANK.EQ(L95,$L$2:$L$326,0),_xlfn.IFS(U95="FD",999,U95="FF",1000))),"")</f>
        <v/>
      </c>
    </row>
    <row r="96" spans="1:22" x14ac:dyDescent="0.25">
      <c r="A96" s="31"/>
      <c r="B96" s="31"/>
      <c r="C96" s="31"/>
      <c r="D96" s="31"/>
      <c r="E96" s="31"/>
      <c r="F96" s="3"/>
      <c r="G96" s="16">
        <f t="shared" si="28"/>
        <v>0</v>
      </c>
      <c r="H96" s="16">
        <f t="shared" si="29"/>
        <v>0</v>
      </c>
      <c r="I96" s="9">
        <f t="shared" si="16"/>
        <v>0</v>
      </c>
      <c r="J96" s="9">
        <f t="shared" si="17"/>
        <v>0</v>
      </c>
      <c r="K96" s="9">
        <f t="shared" si="18"/>
        <v>0</v>
      </c>
      <c r="L96" s="9">
        <f t="shared" si="19"/>
        <v>0</v>
      </c>
      <c r="M96" s="9" t="str">
        <f t="shared" si="20"/>
        <v/>
      </c>
      <c r="N96" s="9" t="str">
        <f t="shared" si="21"/>
        <v/>
      </c>
      <c r="O96" s="9" t="str">
        <f t="shared" si="22"/>
        <v/>
      </c>
      <c r="P96" s="9" t="str">
        <f t="shared" si="23"/>
        <v/>
      </c>
      <c r="Q96" s="9" t="str">
        <f t="shared" si="24"/>
        <v/>
      </c>
      <c r="R96" s="9" t="str">
        <f t="shared" si="25"/>
        <v/>
      </c>
      <c r="S96" s="9" t="str">
        <f t="shared" si="26"/>
        <v/>
      </c>
      <c r="T96" s="9" t="str">
        <f t="shared" si="27"/>
        <v/>
      </c>
      <c r="U96" s="9" t="str">
        <f t="array" ref="U96">IF(AND(F96&lt;&gt;"",F96&lt;&gt;"GR"),IF(COUNTIF($J$2:$J$1000,"&gt;=50")&gt;=10,IF(F96&lt;&gt;"GR",IF(AND(F96&gt;=55,J96&gt;=50),_xlfn.IFS(AND(J96&gt;=$AH$11,J96&gt;$AG$10,J96&gt;$AF$10,J96&gt;$AE$10,J96&gt;$AD$10,J96&gt;$AC$10,J96&gt;$AB$10),"AA",AND(J96&gt;=$AG$11,J96&gt;$AF$10,J96&gt;$AE$10,J96&gt;$AD$10,J96&gt;$AC$10,J96&gt;$AB$10),"BA",AND(J96&gt;=$AF$11,J96&gt;$AE$10,J96&gt;$AD$10,J96&gt;$AC$10,J96&gt;$AB$10),"BB",AND(J96&gt;=$AE$11,J96&gt;$AD$10,J96&gt;$AC$10,J96&gt;$AB$10),"CB",AND(J96&gt;=$AD$11,J96&gt;$AC$10,J96&gt;$AB$10),"CC",AND(J96&gt;=$AC$11,J96&gt;$AB$10),"DC",J96&gt;=50,"DD"),IF(J96&gt;=$AA$9,"FD","FF")),T96),IF(L96&gt;=$Z$32,$Z$30,IF(L96&gt;=$AA$32,$AA$30,IF(L96&gt;=$AB$32,$AB$30,IF(L96&gt;=$AC$32,$AC$30,IF(L96&gt;=$AD$32,$AD$30,IF(L96&gt;=$AE$32,$AE$30,IF(L96&gt;=$AF$32,$AF$30,IF(L96&gt;=$AG$32,$AG$30,$AH$30))))))))),T96)</f>
        <v/>
      </c>
      <c r="V96" s="9" t="str">
        <f t="array" ref="V96">IF(A96&lt;&gt;"",IF(_xlfn.BITOR(F96&lt;&gt;"GR",F96&lt;&gt;""),IF(AND(L96&gt;=50,F96&gt;=55),_xlfn.RANK.EQ(L96,$L$2:$L$1000,0),_xlfn.IFS(U96="FD",999,U96="FF",1000)),IF(AND(L96&gt;=50,H96&gt;=55),_xlfn.RANK.EQ(L96,$L$2:$L$326,0),_xlfn.IFS(U96="FD",999,U96="FF",1000))),"")</f>
        <v/>
      </c>
    </row>
    <row r="97" spans="1:22" x14ac:dyDescent="0.25">
      <c r="A97" s="31"/>
      <c r="B97" s="31"/>
      <c r="C97" s="31"/>
      <c r="D97" s="31"/>
      <c r="E97" s="31"/>
      <c r="F97" s="3"/>
      <c r="G97" s="16">
        <f t="shared" si="28"/>
        <v>0</v>
      </c>
      <c r="H97" s="16">
        <f t="shared" si="29"/>
        <v>0</v>
      </c>
      <c r="I97" s="9">
        <f t="shared" si="16"/>
        <v>0</v>
      </c>
      <c r="J97" s="9">
        <f t="shared" si="17"/>
        <v>0</v>
      </c>
      <c r="K97" s="9">
        <f t="shared" si="18"/>
        <v>0</v>
      </c>
      <c r="L97" s="9">
        <f t="shared" si="19"/>
        <v>0</v>
      </c>
      <c r="M97" s="9" t="str">
        <f t="shared" si="20"/>
        <v/>
      </c>
      <c r="N97" s="9" t="str">
        <f t="shared" si="21"/>
        <v/>
      </c>
      <c r="O97" s="9" t="str">
        <f t="shared" si="22"/>
        <v/>
      </c>
      <c r="P97" s="9" t="str">
        <f t="shared" si="23"/>
        <v/>
      </c>
      <c r="Q97" s="9" t="str">
        <f t="shared" si="24"/>
        <v/>
      </c>
      <c r="R97" s="9" t="str">
        <f t="shared" si="25"/>
        <v/>
      </c>
      <c r="S97" s="9" t="str">
        <f t="shared" si="26"/>
        <v/>
      </c>
      <c r="T97" s="9" t="str">
        <f t="shared" si="27"/>
        <v/>
      </c>
      <c r="U97" s="9" t="str">
        <f t="array" ref="U97">IF(AND(F97&lt;&gt;"",F97&lt;&gt;"GR"),IF(COUNTIF($J$2:$J$1000,"&gt;=50")&gt;=10,IF(F97&lt;&gt;"GR",IF(AND(F97&gt;=55,J97&gt;=50),_xlfn.IFS(AND(J97&gt;=$AH$11,J97&gt;$AG$10,J97&gt;$AF$10,J97&gt;$AE$10,J97&gt;$AD$10,J97&gt;$AC$10,J97&gt;$AB$10),"AA",AND(J97&gt;=$AG$11,J97&gt;$AF$10,J97&gt;$AE$10,J97&gt;$AD$10,J97&gt;$AC$10,J97&gt;$AB$10),"BA",AND(J97&gt;=$AF$11,J97&gt;$AE$10,J97&gt;$AD$10,J97&gt;$AC$10,J97&gt;$AB$10),"BB",AND(J97&gt;=$AE$11,J97&gt;$AD$10,J97&gt;$AC$10,J97&gt;$AB$10),"CB",AND(J97&gt;=$AD$11,J97&gt;$AC$10,J97&gt;$AB$10),"CC",AND(J97&gt;=$AC$11,J97&gt;$AB$10),"DC",J97&gt;=50,"DD"),IF(J97&gt;=$AA$9,"FD","FF")),T97),IF(L97&gt;=$Z$32,$Z$30,IF(L97&gt;=$AA$32,$AA$30,IF(L97&gt;=$AB$32,$AB$30,IF(L97&gt;=$AC$32,$AC$30,IF(L97&gt;=$AD$32,$AD$30,IF(L97&gt;=$AE$32,$AE$30,IF(L97&gt;=$AF$32,$AF$30,IF(L97&gt;=$AG$32,$AG$30,$AH$30))))))))),T97)</f>
        <v/>
      </c>
      <c r="V97" s="9" t="str">
        <f t="array" ref="V97">IF(A97&lt;&gt;"",IF(_xlfn.BITOR(F97&lt;&gt;"GR",F97&lt;&gt;""),IF(AND(L97&gt;=50,F97&gt;=55),_xlfn.RANK.EQ(L97,$L$2:$L$1000,0),_xlfn.IFS(U97="FD",999,U97="FF",1000)),IF(AND(L97&gt;=50,H97&gt;=55),_xlfn.RANK.EQ(L97,$L$2:$L$326,0),_xlfn.IFS(U97="FD",999,U97="FF",1000))),"")</f>
        <v/>
      </c>
    </row>
    <row r="98" spans="1:22" x14ac:dyDescent="0.25">
      <c r="A98" s="31"/>
      <c r="B98" s="31"/>
      <c r="C98" s="31"/>
      <c r="D98" s="31"/>
      <c r="E98" s="31"/>
      <c r="F98" s="3"/>
      <c r="G98" s="16">
        <f t="shared" si="28"/>
        <v>0</v>
      </c>
      <c r="H98" s="16">
        <f t="shared" si="29"/>
        <v>0</v>
      </c>
      <c r="I98" s="9">
        <f t="shared" si="16"/>
        <v>0</v>
      </c>
      <c r="J98" s="9">
        <f t="shared" si="17"/>
        <v>0</v>
      </c>
      <c r="K98" s="9">
        <f t="shared" si="18"/>
        <v>0</v>
      </c>
      <c r="L98" s="9">
        <f t="shared" si="19"/>
        <v>0</v>
      </c>
      <c r="M98" s="9" t="str">
        <f t="shared" si="20"/>
        <v/>
      </c>
      <c r="N98" s="9" t="str">
        <f t="shared" si="21"/>
        <v/>
      </c>
      <c r="O98" s="9" t="str">
        <f t="shared" si="22"/>
        <v/>
      </c>
      <c r="P98" s="9" t="str">
        <f t="shared" si="23"/>
        <v/>
      </c>
      <c r="Q98" s="9" t="str">
        <f t="shared" si="24"/>
        <v/>
      </c>
      <c r="R98" s="9" t="str">
        <f t="shared" si="25"/>
        <v/>
      </c>
      <c r="S98" s="9" t="str">
        <f t="shared" si="26"/>
        <v/>
      </c>
      <c r="T98" s="9" t="str">
        <f t="shared" si="27"/>
        <v/>
      </c>
      <c r="U98" s="9" t="str">
        <f t="array" ref="U98">IF(AND(F98&lt;&gt;"",F98&lt;&gt;"GR"),IF(COUNTIF($J$2:$J$1000,"&gt;=50")&gt;=10,IF(F98&lt;&gt;"GR",IF(AND(F98&gt;=55,J98&gt;=50),_xlfn.IFS(AND(J98&gt;=$AH$11,J98&gt;$AG$10,J98&gt;$AF$10,J98&gt;$AE$10,J98&gt;$AD$10,J98&gt;$AC$10,J98&gt;$AB$10),"AA",AND(J98&gt;=$AG$11,J98&gt;$AF$10,J98&gt;$AE$10,J98&gt;$AD$10,J98&gt;$AC$10,J98&gt;$AB$10),"BA",AND(J98&gt;=$AF$11,J98&gt;$AE$10,J98&gt;$AD$10,J98&gt;$AC$10,J98&gt;$AB$10),"BB",AND(J98&gt;=$AE$11,J98&gt;$AD$10,J98&gt;$AC$10,J98&gt;$AB$10),"CB",AND(J98&gt;=$AD$11,J98&gt;$AC$10,J98&gt;$AB$10),"CC",AND(J98&gt;=$AC$11,J98&gt;$AB$10),"DC",J98&gt;=50,"DD"),IF(J98&gt;=$AA$9,"FD","FF")),T98),IF(L98&gt;=$Z$32,$Z$30,IF(L98&gt;=$AA$32,$AA$30,IF(L98&gt;=$AB$32,$AB$30,IF(L98&gt;=$AC$32,$AC$30,IF(L98&gt;=$AD$32,$AD$30,IF(L98&gt;=$AE$32,$AE$30,IF(L98&gt;=$AF$32,$AF$30,IF(L98&gt;=$AG$32,$AG$30,$AH$30))))))))),T98)</f>
        <v/>
      </c>
      <c r="V98" s="9" t="str">
        <f t="array" ref="V98">IF(A98&lt;&gt;"",IF(_xlfn.BITOR(F98&lt;&gt;"GR",F98&lt;&gt;""),IF(AND(L98&gt;=50,F98&gt;=55),_xlfn.RANK.EQ(L98,$L$2:$L$1000,0),_xlfn.IFS(U98="FD",999,U98="FF",1000)),IF(AND(L98&gt;=50,H98&gt;=55),_xlfn.RANK.EQ(L98,$L$2:$L$326,0),_xlfn.IFS(U98="FD",999,U98="FF",1000))),"")</f>
        <v/>
      </c>
    </row>
    <row r="99" spans="1:22" x14ac:dyDescent="0.25">
      <c r="A99" s="31"/>
      <c r="B99" s="31"/>
      <c r="C99" s="31"/>
      <c r="D99" s="31"/>
      <c r="E99" s="31"/>
      <c r="F99" s="3"/>
      <c r="G99" s="16">
        <f t="shared" si="28"/>
        <v>0</v>
      </c>
      <c r="H99" s="16">
        <f t="shared" si="29"/>
        <v>0</v>
      </c>
      <c r="I99" s="9">
        <f t="shared" si="16"/>
        <v>0</v>
      </c>
      <c r="J99" s="9">
        <f t="shared" si="17"/>
        <v>0</v>
      </c>
      <c r="K99" s="9">
        <f t="shared" si="18"/>
        <v>0</v>
      </c>
      <c r="L99" s="9">
        <f t="shared" si="19"/>
        <v>0</v>
      </c>
      <c r="M99" s="9" t="str">
        <f t="shared" si="20"/>
        <v/>
      </c>
      <c r="N99" s="9" t="str">
        <f t="shared" si="21"/>
        <v/>
      </c>
      <c r="O99" s="9" t="str">
        <f t="shared" si="22"/>
        <v/>
      </c>
      <c r="P99" s="9" t="str">
        <f t="shared" si="23"/>
        <v/>
      </c>
      <c r="Q99" s="9" t="str">
        <f t="shared" si="24"/>
        <v/>
      </c>
      <c r="R99" s="9" t="str">
        <f t="shared" si="25"/>
        <v/>
      </c>
      <c r="S99" s="9" t="str">
        <f t="shared" si="26"/>
        <v/>
      </c>
      <c r="T99" s="9" t="str">
        <f t="shared" si="27"/>
        <v/>
      </c>
      <c r="U99" s="9" t="str">
        <f t="array" ref="U99">IF(AND(F99&lt;&gt;"",F99&lt;&gt;"GR"),IF(COUNTIF($J$2:$J$1000,"&gt;=50")&gt;=10,IF(F99&lt;&gt;"GR",IF(AND(F99&gt;=55,J99&gt;=50),_xlfn.IFS(AND(J99&gt;=$AH$11,J99&gt;$AG$10,J99&gt;$AF$10,J99&gt;$AE$10,J99&gt;$AD$10,J99&gt;$AC$10,J99&gt;$AB$10),"AA",AND(J99&gt;=$AG$11,J99&gt;$AF$10,J99&gt;$AE$10,J99&gt;$AD$10,J99&gt;$AC$10,J99&gt;$AB$10),"BA",AND(J99&gt;=$AF$11,J99&gt;$AE$10,J99&gt;$AD$10,J99&gt;$AC$10,J99&gt;$AB$10),"BB",AND(J99&gt;=$AE$11,J99&gt;$AD$10,J99&gt;$AC$10,J99&gt;$AB$10),"CB",AND(J99&gt;=$AD$11,J99&gt;$AC$10,J99&gt;$AB$10),"CC",AND(J99&gt;=$AC$11,J99&gt;$AB$10),"DC",J99&gt;=50,"DD"),IF(J99&gt;=$AA$9,"FD","FF")),T99),IF(L99&gt;=$Z$32,$Z$30,IF(L99&gt;=$AA$32,$AA$30,IF(L99&gt;=$AB$32,$AB$30,IF(L99&gt;=$AC$32,$AC$30,IF(L99&gt;=$AD$32,$AD$30,IF(L99&gt;=$AE$32,$AE$30,IF(L99&gt;=$AF$32,$AF$30,IF(L99&gt;=$AG$32,$AG$30,$AH$30))))))))),T99)</f>
        <v/>
      </c>
      <c r="V99" s="9" t="str">
        <f t="array" ref="V99">IF(A99&lt;&gt;"",IF(_xlfn.BITOR(F99&lt;&gt;"GR",F99&lt;&gt;""),IF(AND(L99&gt;=50,F99&gt;=55),_xlfn.RANK.EQ(L99,$L$2:$L$1000,0),_xlfn.IFS(U99="FD",999,U99="FF",1000)),IF(AND(L99&gt;=50,H99&gt;=55),_xlfn.RANK.EQ(L99,$L$2:$L$326,0),_xlfn.IFS(U99="FD",999,U99="FF",1000))),"")</f>
        <v/>
      </c>
    </row>
    <row r="100" spans="1:22" x14ac:dyDescent="0.25">
      <c r="A100" s="31"/>
      <c r="B100" s="31"/>
      <c r="C100" s="31"/>
      <c r="D100" s="31"/>
      <c r="E100" s="31"/>
      <c r="F100" s="3"/>
      <c r="G100" s="16">
        <f t="shared" si="28"/>
        <v>0</v>
      </c>
      <c r="H100" s="16">
        <f t="shared" si="29"/>
        <v>0</v>
      </c>
      <c r="I100" s="9">
        <f t="shared" si="16"/>
        <v>0</v>
      </c>
      <c r="J100" s="9">
        <f t="shared" si="17"/>
        <v>0</v>
      </c>
      <c r="K100" s="9">
        <f t="shared" si="18"/>
        <v>0</v>
      </c>
      <c r="L100" s="9">
        <f t="shared" si="19"/>
        <v>0</v>
      </c>
      <c r="M100" s="9" t="str">
        <f t="shared" si="20"/>
        <v/>
      </c>
      <c r="N100" s="9" t="str">
        <f t="shared" si="21"/>
        <v/>
      </c>
      <c r="O100" s="9" t="str">
        <f t="shared" si="22"/>
        <v/>
      </c>
      <c r="P100" s="9" t="str">
        <f t="shared" si="23"/>
        <v/>
      </c>
      <c r="Q100" s="9" t="str">
        <f t="shared" si="24"/>
        <v/>
      </c>
      <c r="R100" s="9" t="str">
        <f t="shared" si="25"/>
        <v/>
      </c>
      <c r="S100" s="9" t="str">
        <f t="shared" si="26"/>
        <v/>
      </c>
      <c r="T100" s="9" t="str">
        <f t="shared" si="27"/>
        <v/>
      </c>
      <c r="U100" s="9" t="str">
        <f t="array" ref="U100">IF(AND(F100&lt;&gt;"",F100&lt;&gt;"GR"),IF(COUNTIF($J$2:$J$1000,"&gt;=50")&gt;=10,IF(F100&lt;&gt;"GR",IF(AND(F100&gt;=55,J100&gt;=50),_xlfn.IFS(AND(J100&gt;=$AH$11,J100&gt;$AG$10,J100&gt;$AF$10,J100&gt;$AE$10,J100&gt;$AD$10,J100&gt;$AC$10,J100&gt;$AB$10),"AA",AND(J100&gt;=$AG$11,J100&gt;$AF$10,J100&gt;$AE$10,J100&gt;$AD$10,J100&gt;$AC$10,J100&gt;$AB$10),"BA",AND(J100&gt;=$AF$11,J100&gt;$AE$10,J100&gt;$AD$10,J100&gt;$AC$10,J100&gt;$AB$10),"BB",AND(J100&gt;=$AE$11,J100&gt;$AD$10,J100&gt;$AC$10,J100&gt;$AB$10),"CB",AND(J100&gt;=$AD$11,J100&gt;$AC$10,J100&gt;$AB$10),"CC",AND(J100&gt;=$AC$11,J100&gt;$AB$10),"DC",J100&gt;=50,"DD"),IF(J100&gt;=$AA$9,"FD","FF")),T100),IF(L100&gt;=$Z$32,$Z$30,IF(L100&gt;=$AA$32,$AA$30,IF(L100&gt;=$AB$32,$AB$30,IF(L100&gt;=$AC$32,$AC$30,IF(L100&gt;=$AD$32,$AD$30,IF(L100&gt;=$AE$32,$AE$30,IF(L100&gt;=$AF$32,$AF$30,IF(L100&gt;=$AG$32,$AG$30,$AH$30))))))))),T100)</f>
        <v/>
      </c>
      <c r="V100" s="9" t="str">
        <f t="array" ref="V100">IF(A100&lt;&gt;"",IF(_xlfn.BITOR(F100&lt;&gt;"GR",F100&lt;&gt;""),IF(AND(L100&gt;=50,F100&gt;=55),_xlfn.RANK.EQ(L100,$L$2:$L$1000,0),_xlfn.IFS(U100="FD",999,U100="FF",1000)),IF(AND(L100&gt;=50,H100&gt;=55),_xlfn.RANK.EQ(L100,$L$2:$L$326,0),_xlfn.IFS(U100="FD",999,U100="FF",1000))),"")</f>
        <v/>
      </c>
    </row>
    <row r="101" spans="1:22" x14ac:dyDescent="0.25">
      <c r="A101" s="31"/>
      <c r="B101" s="31"/>
      <c r="C101" s="31"/>
      <c r="D101" s="31"/>
      <c r="E101" s="31"/>
      <c r="F101" s="3"/>
      <c r="G101" s="16">
        <f t="shared" si="28"/>
        <v>0</v>
      </c>
      <c r="H101" s="16">
        <f t="shared" si="29"/>
        <v>0</v>
      </c>
      <c r="I101" s="9">
        <f t="shared" si="16"/>
        <v>0</v>
      </c>
      <c r="J101" s="9">
        <f t="shared" si="17"/>
        <v>0</v>
      </c>
      <c r="K101" s="9">
        <f t="shared" si="18"/>
        <v>0</v>
      </c>
      <c r="L101" s="9">
        <f t="shared" si="19"/>
        <v>0</v>
      </c>
      <c r="M101" s="9" t="str">
        <f t="shared" si="20"/>
        <v/>
      </c>
      <c r="N101" s="9" t="str">
        <f t="shared" si="21"/>
        <v/>
      </c>
      <c r="O101" s="9" t="str">
        <f t="shared" si="22"/>
        <v/>
      </c>
      <c r="P101" s="9" t="str">
        <f t="shared" si="23"/>
        <v/>
      </c>
      <c r="Q101" s="9" t="str">
        <f t="shared" si="24"/>
        <v/>
      </c>
      <c r="R101" s="9" t="str">
        <f t="shared" si="25"/>
        <v/>
      </c>
      <c r="S101" s="9" t="str">
        <f t="shared" si="26"/>
        <v/>
      </c>
      <c r="T101" s="9" t="str">
        <f t="shared" si="27"/>
        <v/>
      </c>
      <c r="U101" s="9" t="str">
        <f t="array" ref="U101">IF(AND(F101&lt;&gt;"",F101&lt;&gt;"GR"),IF(COUNTIF($J$2:$J$1000,"&gt;=50")&gt;=10,IF(F101&lt;&gt;"GR",IF(AND(F101&gt;=55,J101&gt;=50),_xlfn.IFS(AND(J101&gt;=$AH$11,J101&gt;$AG$10,J101&gt;$AF$10,J101&gt;$AE$10,J101&gt;$AD$10,J101&gt;$AC$10,J101&gt;$AB$10),"AA",AND(J101&gt;=$AG$11,J101&gt;$AF$10,J101&gt;$AE$10,J101&gt;$AD$10,J101&gt;$AC$10,J101&gt;$AB$10),"BA",AND(J101&gt;=$AF$11,J101&gt;$AE$10,J101&gt;$AD$10,J101&gt;$AC$10,J101&gt;$AB$10),"BB",AND(J101&gt;=$AE$11,J101&gt;$AD$10,J101&gt;$AC$10,J101&gt;$AB$10),"CB",AND(J101&gt;=$AD$11,J101&gt;$AC$10,J101&gt;$AB$10),"CC",AND(J101&gt;=$AC$11,J101&gt;$AB$10),"DC",J101&gt;=50,"DD"),IF(J101&gt;=$AA$9,"FD","FF")),T101),IF(L101&gt;=$Z$32,$Z$30,IF(L101&gt;=$AA$32,$AA$30,IF(L101&gt;=$AB$32,$AB$30,IF(L101&gt;=$AC$32,$AC$30,IF(L101&gt;=$AD$32,$AD$30,IF(L101&gt;=$AE$32,$AE$30,IF(L101&gt;=$AF$32,$AF$30,IF(L101&gt;=$AG$32,$AG$30,$AH$30))))))))),T101)</f>
        <v/>
      </c>
      <c r="V101" s="9" t="str">
        <f t="array" ref="V101">IF(A101&lt;&gt;"",IF(_xlfn.BITOR(F101&lt;&gt;"GR",F101&lt;&gt;""),IF(AND(L101&gt;=50,F101&gt;=55),_xlfn.RANK.EQ(L101,$L$2:$L$1000,0),_xlfn.IFS(U101="FD",999,U101="FF",1000)),IF(AND(L101&gt;=50,H101&gt;=55),_xlfn.RANK.EQ(L101,$L$2:$L$326,0),_xlfn.IFS(U101="FD",999,U101="FF",1000))),"")</f>
        <v/>
      </c>
    </row>
    <row r="102" spans="1:22" x14ac:dyDescent="0.25">
      <c r="A102" s="31"/>
      <c r="B102" s="31"/>
      <c r="C102" s="31"/>
      <c r="D102" s="31"/>
      <c r="E102" s="31"/>
      <c r="F102" s="3"/>
      <c r="G102" s="16">
        <f t="shared" si="28"/>
        <v>0</v>
      </c>
      <c r="H102" s="16">
        <f t="shared" si="29"/>
        <v>0</v>
      </c>
      <c r="I102" s="9">
        <f t="shared" si="16"/>
        <v>0</v>
      </c>
      <c r="J102" s="9">
        <f t="shared" si="17"/>
        <v>0</v>
      </c>
      <c r="K102" s="9">
        <f t="shared" si="18"/>
        <v>0</v>
      </c>
      <c r="L102" s="9">
        <f t="shared" si="19"/>
        <v>0</v>
      </c>
      <c r="M102" s="9" t="str">
        <f t="shared" si="20"/>
        <v/>
      </c>
      <c r="N102" s="9" t="str">
        <f t="shared" si="21"/>
        <v/>
      </c>
      <c r="O102" s="9" t="str">
        <f t="shared" si="22"/>
        <v/>
      </c>
      <c r="P102" s="9" t="str">
        <f t="shared" si="23"/>
        <v/>
      </c>
      <c r="Q102" s="9" t="str">
        <f t="shared" si="24"/>
        <v/>
      </c>
      <c r="R102" s="9" t="str">
        <f t="shared" si="25"/>
        <v/>
      </c>
      <c r="S102" s="9" t="str">
        <f t="shared" si="26"/>
        <v/>
      </c>
      <c r="T102" s="9" t="str">
        <f t="shared" si="27"/>
        <v/>
      </c>
      <c r="U102" s="9" t="str">
        <f t="array" ref="U102">IF(AND(F102&lt;&gt;"",F102&lt;&gt;"GR"),IF(COUNTIF($J$2:$J$1000,"&gt;=50")&gt;=10,IF(F102&lt;&gt;"GR",IF(AND(F102&gt;=55,J102&gt;=50),_xlfn.IFS(AND(J102&gt;=$AH$11,J102&gt;$AG$10,J102&gt;$AF$10,J102&gt;$AE$10,J102&gt;$AD$10,J102&gt;$AC$10,J102&gt;$AB$10),"AA",AND(J102&gt;=$AG$11,J102&gt;$AF$10,J102&gt;$AE$10,J102&gt;$AD$10,J102&gt;$AC$10,J102&gt;$AB$10),"BA",AND(J102&gt;=$AF$11,J102&gt;$AE$10,J102&gt;$AD$10,J102&gt;$AC$10,J102&gt;$AB$10),"BB",AND(J102&gt;=$AE$11,J102&gt;$AD$10,J102&gt;$AC$10,J102&gt;$AB$10),"CB",AND(J102&gt;=$AD$11,J102&gt;$AC$10,J102&gt;$AB$10),"CC",AND(J102&gt;=$AC$11,J102&gt;$AB$10),"DC",J102&gt;=50,"DD"),IF(J102&gt;=$AA$9,"FD","FF")),T102),IF(L102&gt;=$Z$32,$Z$30,IF(L102&gt;=$AA$32,$AA$30,IF(L102&gt;=$AB$32,$AB$30,IF(L102&gt;=$AC$32,$AC$30,IF(L102&gt;=$AD$32,$AD$30,IF(L102&gt;=$AE$32,$AE$30,IF(L102&gt;=$AF$32,$AF$30,IF(L102&gt;=$AG$32,$AG$30,$AH$30))))))))),T102)</f>
        <v/>
      </c>
      <c r="V102" s="9" t="str">
        <f t="array" ref="V102">IF(A102&lt;&gt;"",IF(_xlfn.BITOR(F102&lt;&gt;"GR",F102&lt;&gt;""),IF(AND(L102&gt;=50,F102&gt;=55),_xlfn.RANK.EQ(L102,$L$2:$L$1000,0),_xlfn.IFS(U102="FD",999,U102="FF",1000)),IF(AND(L102&gt;=50,H102&gt;=55),_xlfn.RANK.EQ(L102,$L$2:$L$326,0),_xlfn.IFS(U102="FD",999,U102="FF",1000))),"")</f>
        <v/>
      </c>
    </row>
    <row r="103" spans="1:22" x14ac:dyDescent="0.25">
      <c r="A103" s="31"/>
      <c r="B103" s="31"/>
      <c r="C103" s="31"/>
      <c r="D103" s="31"/>
      <c r="E103" s="31"/>
      <c r="F103" s="3"/>
      <c r="G103" s="16">
        <f t="shared" si="28"/>
        <v>0</v>
      </c>
      <c r="H103" s="16">
        <f t="shared" si="29"/>
        <v>0</v>
      </c>
      <c r="I103" s="9">
        <f t="shared" si="16"/>
        <v>0</v>
      </c>
      <c r="J103" s="9">
        <f t="shared" si="17"/>
        <v>0</v>
      </c>
      <c r="K103" s="9">
        <f t="shared" si="18"/>
        <v>0</v>
      </c>
      <c r="L103" s="9">
        <f t="shared" si="19"/>
        <v>0</v>
      </c>
      <c r="M103" s="9" t="str">
        <f t="shared" si="20"/>
        <v/>
      </c>
      <c r="N103" s="9" t="str">
        <f t="shared" si="21"/>
        <v/>
      </c>
      <c r="O103" s="9" t="str">
        <f t="shared" si="22"/>
        <v/>
      </c>
      <c r="P103" s="9" t="str">
        <f t="shared" si="23"/>
        <v/>
      </c>
      <c r="Q103" s="9" t="str">
        <f t="shared" si="24"/>
        <v/>
      </c>
      <c r="R103" s="9" t="str">
        <f t="shared" si="25"/>
        <v/>
      </c>
      <c r="S103" s="9" t="str">
        <f t="shared" si="26"/>
        <v/>
      </c>
      <c r="T103" s="9" t="str">
        <f t="shared" si="27"/>
        <v/>
      </c>
      <c r="U103" s="9" t="str">
        <f t="array" ref="U103">IF(AND(F103&lt;&gt;"",F103&lt;&gt;"GR"),IF(COUNTIF($J$2:$J$1000,"&gt;=50")&gt;=10,IF(F103&lt;&gt;"GR",IF(AND(F103&gt;=55,J103&gt;=50),_xlfn.IFS(AND(J103&gt;=$AH$11,J103&gt;$AG$10,J103&gt;$AF$10,J103&gt;$AE$10,J103&gt;$AD$10,J103&gt;$AC$10,J103&gt;$AB$10),"AA",AND(J103&gt;=$AG$11,J103&gt;$AF$10,J103&gt;$AE$10,J103&gt;$AD$10,J103&gt;$AC$10,J103&gt;$AB$10),"BA",AND(J103&gt;=$AF$11,J103&gt;$AE$10,J103&gt;$AD$10,J103&gt;$AC$10,J103&gt;$AB$10),"BB",AND(J103&gt;=$AE$11,J103&gt;$AD$10,J103&gt;$AC$10,J103&gt;$AB$10),"CB",AND(J103&gt;=$AD$11,J103&gt;$AC$10,J103&gt;$AB$10),"CC",AND(J103&gt;=$AC$11,J103&gt;$AB$10),"DC",J103&gt;=50,"DD"),IF(J103&gt;=$AA$9,"FD","FF")),T103),IF(L103&gt;=$Z$32,$Z$30,IF(L103&gt;=$AA$32,$AA$30,IF(L103&gt;=$AB$32,$AB$30,IF(L103&gt;=$AC$32,$AC$30,IF(L103&gt;=$AD$32,$AD$30,IF(L103&gt;=$AE$32,$AE$30,IF(L103&gt;=$AF$32,$AF$30,IF(L103&gt;=$AG$32,$AG$30,$AH$30))))))))),T103)</f>
        <v/>
      </c>
      <c r="V103" s="9" t="str">
        <f t="array" ref="V103">IF(A103&lt;&gt;"",IF(_xlfn.BITOR(F103&lt;&gt;"GR",F103&lt;&gt;""),IF(AND(L103&gt;=50,F103&gt;=55),_xlfn.RANK.EQ(L103,$L$2:$L$1000,0),_xlfn.IFS(U103="FD",999,U103="FF",1000)),IF(AND(L103&gt;=50,H103&gt;=55),_xlfn.RANK.EQ(L103,$L$2:$L$326,0),_xlfn.IFS(U103="FD",999,U103="FF",1000))),"")</f>
        <v/>
      </c>
    </row>
    <row r="104" spans="1:22" x14ac:dyDescent="0.25">
      <c r="A104" s="31"/>
      <c r="B104" s="31"/>
      <c r="C104" s="31"/>
      <c r="D104" s="31"/>
      <c r="E104" s="31"/>
      <c r="F104" s="3"/>
      <c r="G104" s="16">
        <f t="shared" si="28"/>
        <v>0</v>
      </c>
      <c r="H104" s="16">
        <f t="shared" si="29"/>
        <v>0</v>
      </c>
      <c r="I104" s="9">
        <f t="shared" si="16"/>
        <v>0</v>
      </c>
      <c r="J104" s="9">
        <f t="shared" si="17"/>
        <v>0</v>
      </c>
      <c r="K104" s="9">
        <f t="shared" si="18"/>
        <v>0</v>
      </c>
      <c r="L104" s="9">
        <f t="shared" si="19"/>
        <v>0</v>
      </c>
      <c r="M104" s="9" t="str">
        <f t="shared" si="20"/>
        <v/>
      </c>
      <c r="N104" s="9" t="str">
        <f t="shared" si="21"/>
        <v/>
      </c>
      <c r="O104" s="9" t="str">
        <f t="shared" si="22"/>
        <v/>
      </c>
      <c r="P104" s="9" t="str">
        <f t="shared" si="23"/>
        <v/>
      </c>
      <c r="Q104" s="9" t="str">
        <f t="shared" si="24"/>
        <v/>
      </c>
      <c r="R104" s="9" t="str">
        <f t="shared" si="25"/>
        <v/>
      </c>
      <c r="S104" s="9" t="str">
        <f t="shared" si="26"/>
        <v/>
      </c>
      <c r="T104" s="9" t="str">
        <f t="shared" si="27"/>
        <v/>
      </c>
      <c r="U104" s="9" t="str">
        <f t="array" ref="U104">IF(AND(F104&lt;&gt;"",F104&lt;&gt;"GR"),IF(COUNTIF($J$2:$J$1000,"&gt;=50")&gt;=10,IF(F104&lt;&gt;"GR",IF(AND(F104&gt;=55,J104&gt;=50),_xlfn.IFS(AND(J104&gt;=$AH$11,J104&gt;$AG$10,J104&gt;$AF$10,J104&gt;$AE$10,J104&gt;$AD$10,J104&gt;$AC$10,J104&gt;$AB$10),"AA",AND(J104&gt;=$AG$11,J104&gt;$AF$10,J104&gt;$AE$10,J104&gt;$AD$10,J104&gt;$AC$10,J104&gt;$AB$10),"BA",AND(J104&gt;=$AF$11,J104&gt;$AE$10,J104&gt;$AD$10,J104&gt;$AC$10,J104&gt;$AB$10),"BB",AND(J104&gt;=$AE$11,J104&gt;$AD$10,J104&gt;$AC$10,J104&gt;$AB$10),"CB",AND(J104&gt;=$AD$11,J104&gt;$AC$10,J104&gt;$AB$10),"CC",AND(J104&gt;=$AC$11,J104&gt;$AB$10),"DC",J104&gt;=50,"DD"),IF(J104&gt;=$AA$9,"FD","FF")),T104),IF(L104&gt;=$Z$32,$Z$30,IF(L104&gt;=$AA$32,$AA$30,IF(L104&gt;=$AB$32,$AB$30,IF(L104&gt;=$AC$32,$AC$30,IF(L104&gt;=$AD$32,$AD$30,IF(L104&gt;=$AE$32,$AE$30,IF(L104&gt;=$AF$32,$AF$30,IF(L104&gt;=$AG$32,$AG$30,$AH$30))))))))),T104)</f>
        <v/>
      </c>
      <c r="V104" s="9" t="str">
        <f t="array" ref="V104">IF(A104&lt;&gt;"",IF(_xlfn.BITOR(F104&lt;&gt;"GR",F104&lt;&gt;""),IF(AND(L104&gt;=50,F104&gt;=55),_xlfn.RANK.EQ(L104,$L$2:$L$1000,0),_xlfn.IFS(U104="FD",999,U104="FF",1000)),IF(AND(L104&gt;=50,H104&gt;=55),_xlfn.RANK.EQ(L104,$L$2:$L$326,0),_xlfn.IFS(U104="FD",999,U104="FF",1000))),"")</f>
        <v/>
      </c>
    </row>
    <row r="105" spans="1:22" x14ac:dyDescent="0.25">
      <c r="A105" s="31"/>
      <c r="B105" s="31"/>
      <c r="C105" s="31"/>
      <c r="D105" s="31"/>
      <c r="E105" s="31"/>
      <c r="F105" s="3"/>
      <c r="G105" s="16">
        <f t="shared" si="28"/>
        <v>0</v>
      </c>
      <c r="H105" s="16">
        <f t="shared" si="29"/>
        <v>0</v>
      </c>
      <c r="I105" s="9">
        <f t="shared" si="16"/>
        <v>0</v>
      </c>
      <c r="J105" s="9">
        <f t="shared" si="17"/>
        <v>0</v>
      </c>
      <c r="K105" s="9">
        <f t="shared" si="18"/>
        <v>0</v>
      </c>
      <c r="L105" s="9">
        <f t="shared" si="19"/>
        <v>0</v>
      </c>
      <c r="M105" s="9" t="str">
        <f t="shared" si="20"/>
        <v/>
      </c>
      <c r="N105" s="9" t="str">
        <f t="shared" si="21"/>
        <v/>
      </c>
      <c r="O105" s="9" t="str">
        <f t="shared" si="22"/>
        <v/>
      </c>
      <c r="P105" s="9" t="str">
        <f t="shared" si="23"/>
        <v/>
      </c>
      <c r="Q105" s="9" t="str">
        <f t="shared" si="24"/>
        <v/>
      </c>
      <c r="R105" s="9" t="str">
        <f t="shared" si="25"/>
        <v/>
      </c>
      <c r="S105" s="9" t="str">
        <f t="shared" si="26"/>
        <v/>
      </c>
      <c r="T105" s="9" t="str">
        <f t="shared" si="27"/>
        <v/>
      </c>
      <c r="U105" s="9" t="str">
        <f t="array" ref="U105">IF(AND(F105&lt;&gt;"",F105&lt;&gt;"GR"),IF(COUNTIF($J$2:$J$1000,"&gt;=50")&gt;=10,IF(F105&lt;&gt;"GR",IF(AND(F105&gt;=55,J105&gt;=50),_xlfn.IFS(AND(J105&gt;=$AH$11,J105&gt;$AG$10,J105&gt;$AF$10,J105&gt;$AE$10,J105&gt;$AD$10,J105&gt;$AC$10,J105&gt;$AB$10),"AA",AND(J105&gt;=$AG$11,J105&gt;$AF$10,J105&gt;$AE$10,J105&gt;$AD$10,J105&gt;$AC$10,J105&gt;$AB$10),"BA",AND(J105&gt;=$AF$11,J105&gt;$AE$10,J105&gt;$AD$10,J105&gt;$AC$10,J105&gt;$AB$10),"BB",AND(J105&gt;=$AE$11,J105&gt;$AD$10,J105&gt;$AC$10,J105&gt;$AB$10),"CB",AND(J105&gt;=$AD$11,J105&gt;$AC$10,J105&gt;$AB$10),"CC",AND(J105&gt;=$AC$11,J105&gt;$AB$10),"DC",J105&gt;=50,"DD"),IF(J105&gt;=$AA$9,"FD","FF")),T105),IF(L105&gt;=$Z$32,$Z$30,IF(L105&gt;=$AA$32,$AA$30,IF(L105&gt;=$AB$32,$AB$30,IF(L105&gt;=$AC$32,$AC$30,IF(L105&gt;=$AD$32,$AD$30,IF(L105&gt;=$AE$32,$AE$30,IF(L105&gt;=$AF$32,$AF$30,IF(L105&gt;=$AG$32,$AG$30,$AH$30))))))))),T105)</f>
        <v/>
      </c>
      <c r="V105" s="9" t="str">
        <f t="array" ref="V105">IF(A105&lt;&gt;"",IF(_xlfn.BITOR(F105&lt;&gt;"GR",F105&lt;&gt;""),IF(AND(L105&gt;=50,F105&gt;=55),_xlfn.RANK.EQ(L105,$L$2:$L$1000,0),_xlfn.IFS(U105="FD",999,U105="FF",1000)),IF(AND(L105&gt;=50,H105&gt;=55),_xlfn.RANK.EQ(L105,$L$2:$L$326,0),_xlfn.IFS(U105="FD",999,U105="FF",1000))),"")</f>
        <v/>
      </c>
    </row>
    <row r="106" spans="1:22" x14ac:dyDescent="0.25">
      <c r="A106" s="31"/>
      <c r="B106" s="31"/>
      <c r="C106" s="31"/>
      <c r="D106" s="31"/>
      <c r="E106" s="31"/>
      <c r="F106" s="3"/>
      <c r="G106" s="16">
        <f t="shared" si="28"/>
        <v>0</v>
      </c>
      <c r="H106" s="16">
        <f t="shared" si="29"/>
        <v>0</v>
      </c>
      <c r="I106" s="9">
        <f t="shared" si="16"/>
        <v>0</v>
      </c>
      <c r="J106" s="9">
        <f t="shared" si="17"/>
        <v>0</v>
      </c>
      <c r="K106" s="9">
        <f t="shared" si="18"/>
        <v>0</v>
      </c>
      <c r="L106" s="9">
        <f t="shared" si="19"/>
        <v>0</v>
      </c>
      <c r="M106" s="9" t="str">
        <f t="shared" si="20"/>
        <v/>
      </c>
      <c r="N106" s="9" t="str">
        <f t="shared" si="21"/>
        <v/>
      </c>
      <c r="O106" s="9" t="str">
        <f t="shared" si="22"/>
        <v/>
      </c>
      <c r="P106" s="9" t="str">
        <f t="shared" si="23"/>
        <v/>
      </c>
      <c r="Q106" s="9" t="str">
        <f t="shared" si="24"/>
        <v/>
      </c>
      <c r="R106" s="9" t="str">
        <f t="shared" si="25"/>
        <v/>
      </c>
      <c r="S106" s="9" t="str">
        <f t="shared" si="26"/>
        <v/>
      </c>
      <c r="T106" s="9" t="str">
        <f t="shared" si="27"/>
        <v/>
      </c>
      <c r="U106" s="9" t="str">
        <f t="array" ref="U106">IF(AND(F106&lt;&gt;"",F106&lt;&gt;"GR"),IF(COUNTIF($J$2:$J$1000,"&gt;=50")&gt;=10,IF(F106&lt;&gt;"GR",IF(AND(F106&gt;=55,J106&gt;=50),_xlfn.IFS(AND(J106&gt;=$AH$11,J106&gt;$AG$10,J106&gt;$AF$10,J106&gt;$AE$10,J106&gt;$AD$10,J106&gt;$AC$10,J106&gt;$AB$10),"AA",AND(J106&gt;=$AG$11,J106&gt;$AF$10,J106&gt;$AE$10,J106&gt;$AD$10,J106&gt;$AC$10,J106&gt;$AB$10),"BA",AND(J106&gt;=$AF$11,J106&gt;$AE$10,J106&gt;$AD$10,J106&gt;$AC$10,J106&gt;$AB$10),"BB",AND(J106&gt;=$AE$11,J106&gt;$AD$10,J106&gt;$AC$10,J106&gt;$AB$10),"CB",AND(J106&gt;=$AD$11,J106&gt;$AC$10,J106&gt;$AB$10),"CC",AND(J106&gt;=$AC$11,J106&gt;$AB$10),"DC",J106&gt;=50,"DD"),IF(J106&gt;=$AA$9,"FD","FF")),T106),IF(L106&gt;=$Z$32,$Z$30,IF(L106&gt;=$AA$32,$AA$30,IF(L106&gt;=$AB$32,$AB$30,IF(L106&gt;=$AC$32,$AC$30,IF(L106&gt;=$AD$32,$AD$30,IF(L106&gt;=$AE$32,$AE$30,IF(L106&gt;=$AF$32,$AF$30,IF(L106&gt;=$AG$32,$AG$30,$AH$30))))))))),T106)</f>
        <v/>
      </c>
      <c r="V106" s="9" t="str">
        <f t="array" ref="V106">IF(A106&lt;&gt;"",IF(_xlfn.BITOR(F106&lt;&gt;"GR",F106&lt;&gt;""),IF(AND(L106&gt;=50,F106&gt;=55),_xlfn.RANK.EQ(L106,$L$2:$L$1000,0),_xlfn.IFS(U106="FD",999,U106="FF",1000)),IF(AND(L106&gt;=50,H106&gt;=55),_xlfn.RANK.EQ(L106,$L$2:$L$326,0),_xlfn.IFS(U106="FD",999,U106="FF",1000))),"")</f>
        <v/>
      </c>
    </row>
    <row r="107" spans="1:22" x14ac:dyDescent="0.25">
      <c r="A107" s="31"/>
      <c r="B107" s="31"/>
      <c r="C107" s="31"/>
      <c r="D107" s="31"/>
      <c r="E107" s="31"/>
      <c r="F107" s="3"/>
      <c r="G107" s="16">
        <f t="shared" si="28"/>
        <v>0</v>
      </c>
      <c r="H107" s="16">
        <f t="shared" si="29"/>
        <v>0</v>
      </c>
      <c r="I107" s="9">
        <f t="shared" si="16"/>
        <v>0</v>
      </c>
      <c r="J107" s="9">
        <f t="shared" si="17"/>
        <v>0</v>
      </c>
      <c r="K107" s="9">
        <f t="shared" si="18"/>
        <v>0</v>
      </c>
      <c r="L107" s="9">
        <f t="shared" si="19"/>
        <v>0</v>
      </c>
      <c r="M107" s="9" t="str">
        <f t="shared" si="20"/>
        <v/>
      </c>
      <c r="N107" s="9" t="str">
        <f t="shared" si="21"/>
        <v/>
      </c>
      <c r="O107" s="9" t="str">
        <f t="shared" si="22"/>
        <v/>
      </c>
      <c r="P107" s="9" t="str">
        <f t="shared" si="23"/>
        <v/>
      </c>
      <c r="Q107" s="9" t="str">
        <f t="shared" si="24"/>
        <v/>
      </c>
      <c r="R107" s="9" t="str">
        <f t="shared" si="25"/>
        <v/>
      </c>
      <c r="S107" s="9" t="str">
        <f t="shared" si="26"/>
        <v/>
      </c>
      <c r="T107" s="9" t="str">
        <f t="shared" si="27"/>
        <v/>
      </c>
      <c r="U107" s="9" t="str">
        <f t="array" ref="U107">IF(AND(F107&lt;&gt;"",F107&lt;&gt;"GR"),IF(COUNTIF($J$2:$J$1000,"&gt;=50")&gt;=10,IF(F107&lt;&gt;"GR",IF(AND(F107&gt;=55,J107&gt;=50),_xlfn.IFS(AND(J107&gt;=$AH$11,J107&gt;$AG$10,J107&gt;$AF$10,J107&gt;$AE$10,J107&gt;$AD$10,J107&gt;$AC$10,J107&gt;$AB$10),"AA",AND(J107&gt;=$AG$11,J107&gt;$AF$10,J107&gt;$AE$10,J107&gt;$AD$10,J107&gt;$AC$10,J107&gt;$AB$10),"BA",AND(J107&gt;=$AF$11,J107&gt;$AE$10,J107&gt;$AD$10,J107&gt;$AC$10,J107&gt;$AB$10),"BB",AND(J107&gt;=$AE$11,J107&gt;$AD$10,J107&gt;$AC$10,J107&gt;$AB$10),"CB",AND(J107&gt;=$AD$11,J107&gt;$AC$10,J107&gt;$AB$10),"CC",AND(J107&gt;=$AC$11,J107&gt;$AB$10),"DC",J107&gt;=50,"DD"),IF(J107&gt;=$AA$9,"FD","FF")),T107),IF(L107&gt;=$Z$32,$Z$30,IF(L107&gt;=$AA$32,$AA$30,IF(L107&gt;=$AB$32,$AB$30,IF(L107&gt;=$AC$32,$AC$30,IF(L107&gt;=$AD$32,$AD$30,IF(L107&gt;=$AE$32,$AE$30,IF(L107&gt;=$AF$32,$AF$30,IF(L107&gt;=$AG$32,$AG$30,$AH$30))))))))),T107)</f>
        <v/>
      </c>
      <c r="V107" s="9" t="str">
        <f t="array" ref="V107">IF(A107&lt;&gt;"",IF(_xlfn.BITOR(F107&lt;&gt;"GR",F107&lt;&gt;""),IF(AND(L107&gt;=50,F107&gt;=55),_xlfn.RANK.EQ(L107,$L$2:$L$1000,0),_xlfn.IFS(U107="FD",999,U107="FF",1000)),IF(AND(L107&gt;=50,H107&gt;=55),_xlfn.RANK.EQ(L107,$L$2:$L$326,0),_xlfn.IFS(U107="FD",999,U107="FF",1000))),"")</f>
        <v/>
      </c>
    </row>
    <row r="108" spans="1:22" x14ac:dyDescent="0.25">
      <c r="A108" s="31"/>
      <c r="B108" s="31"/>
      <c r="C108" s="31"/>
      <c r="D108" s="31"/>
      <c r="E108" s="31"/>
      <c r="F108" s="3"/>
      <c r="G108" s="16">
        <f t="shared" si="28"/>
        <v>0</v>
      </c>
      <c r="H108" s="16">
        <f t="shared" si="29"/>
        <v>0</v>
      </c>
      <c r="I108" s="9">
        <f t="shared" si="16"/>
        <v>0</v>
      </c>
      <c r="J108" s="9">
        <f t="shared" si="17"/>
        <v>0</v>
      </c>
      <c r="K108" s="9">
        <f t="shared" si="18"/>
        <v>0</v>
      </c>
      <c r="L108" s="9">
        <f t="shared" si="19"/>
        <v>0</v>
      </c>
      <c r="M108" s="9" t="str">
        <f t="shared" si="20"/>
        <v/>
      </c>
      <c r="N108" s="9" t="str">
        <f t="shared" si="21"/>
        <v/>
      </c>
      <c r="O108" s="9" t="str">
        <f t="shared" si="22"/>
        <v/>
      </c>
      <c r="P108" s="9" t="str">
        <f t="shared" si="23"/>
        <v/>
      </c>
      <c r="Q108" s="9" t="str">
        <f t="shared" si="24"/>
        <v/>
      </c>
      <c r="R108" s="9" t="str">
        <f t="shared" si="25"/>
        <v/>
      </c>
      <c r="S108" s="9" t="str">
        <f t="shared" si="26"/>
        <v/>
      </c>
      <c r="T108" s="9" t="str">
        <f t="shared" si="27"/>
        <v/>
      </c>
      <c r="U108" s="9" t="str">
        <f t="array" ref="U108">IF(AND(F108&lt;&gt;"",F108&lt;&gt;"GR"),IF(COUNTIF($J$2:$J$1000,"&gt;=50")&gt;=10,IF(F108&lt;&gt;"GR",IF(AND(F108&gt;=55,J108&gt;=50),_xlfn.IFS(AND(J108&gt;=$AH$11,J108&gt;$AG$10,J108&gt;$AF$10,J108&gt;$AE$10,J108&gt;$AD$10,J108&gt;$AC$10,J108&gt;$AB$10),"AA",AND(J108&gt;=$AG$11,J108&gt;$AF$10,J108&gt;$AE$10,J108&gt;$AD$10,J108&gt;$AC$10,J108&gt;$AB$10),"BA",AND(J108&gt;=$AF$11,J108&gt;$AE$10,J108&gt;$AD$10,J108&gt;$AC$10,J108&gt;$AB$10),"BB",AND(J108&gt;=$AE$11,J108&gt;$AD$10,J108&gt;$AC$10,J108&gt;$AB$10),"CB",AND(J108&gt;=$AD$11,J108&gt;$AC$10,J108&gt;$AB$10),"CC",AND(J108&gt;=$AC$11,J108&gt;$AB$10),"DC",J108&gt;=50,"DD"),IF(J108&gt;=$AA$9,"FD","FF")),T108),IF(L108&gt;=$Z$32,$Z$30,IF(L108&gt;=$AA$32,$AA$30,IF(L108&gt;=$AB$32,$AB$30,IF(L108&gt;=$AC$32,$AC$30,IF(L108&gt;=$AD$32,$AD$30,IF(L108&gt;=$AE$32,$AE$30,IF(L108&gt;=$AF$32,$AF$30,IF(L108&gt;=$AG$32,$AG$30,$AH$30))))))))),T108)</f>
        <v/>
      </c>
      <c r="V108" s="9" t="str">
        <f t="array" ref="V108">IF(A108&lt;&gt;"",IF(_xlfn.BITOR(F108&lt;&gt;"GR",F108&lt;&gt;""),IF(AND(L108&gt;=50,F108&gt;=55),_xlfn.RANK.EQ(L108,$L$2:$L$1000,0),_xlfn.IFS(U108="FD",999,U108="FF",1000)),IF(AND(L108&gt;=50,H108&gt;=55),_xlfn.RANK.EQ(L108,$L$2:$L$326,0),_xlfn.IFS(U108="FD",999,U108="FF",1000))),"")</f>
        <v/>
      </c>
    </row>
    <row r="109" spans="1:22" x14ac:dyDescent="0.25">
      <c r="A109" s="31"/>
      <c r="B109" s="31"/>
      <c r="C109" s="31"/>
      <c r="D109" s="31"/>
      <c r="E109" s="31"/>
      <c r="F109" s="3"/>
      <c r="G109" s="16">
        <f t="shared" si="28"/>
        <v>0</v>
      </c>
      <c r="H109" s="16">
        <f t="shared" si="29"/>
        <v>0</v>
      </c>
      <c r="I109" s="9">
        <f t="shared" si="16"/>
        <v>0</v>
      </c>
      <c r="J109" s="9">
        <f t="shared" si="17"/>
        <v>0</v>
      </c>
      <c r="K109" s="9">
        <f t="shared" si="18"/>
        <v>0</v>
      </c>
      <c r="L109" s="9">
        <f t="shared" si="19"/>
        <v>0</v>
      </c>
      <c r="M109" s="9" t="str">
        <f t="shared" si="20"/>
        <v/>
      </c>
      <c r="N109" s="9" t="str">
        <f t="shared" si="21"/>
        <v/>
      </c>
      <c r="O109" s="9" t="str">
        <f t="shared" si="22"/>
        <v/>
      </c>
      <c r="P109" s="9" t="str">
        <f t="shared" si="23"/>
        <v/>
      </c>
      <c r="Q109" s="9" t="str">
        <f t="shared" si="24"/>
        <v/>
      </c>
      <c r="R109" s="9" t="str">
        <f t="shared" si="25"/>
        <v/>
      </c>
      <c r="S109" s="9" t="str">
        <f t="shared" si="26"/>
        <v/>
      </c>
      <c r="T109" s="9" t="str">
        <f t="shared" si="27"/>
        <v/>
      </c>
      <c r="U109" s="9" t="str">
        <f t="array" ref="U109">IF(AND(F109&lt;&gt;"",F109&lt;&gt;"GR"),IF(COUNTIF($J$2:$J$1000,"&gt;=50")&gt;=10,IF(F109&lt;&gt;"GR",IF(AND(F109&gt;=55,J109&gt;=50),_xlfn.IFS(AND(J109&gt;=$AH$11,J109&gt;$AG$10,J109&gt;$AF$10,J109&gt;$AE$10,J109&gt;$AD$10,J109&gt;$AC$10,J109&gt;$AB$10),"AA",AND(J109&gt;=$AG$11,J109&gt;$AF$10,J109&gt;$AE$10,J109&gt;$AD$10,J109&gt;$AC$10,J109&gt;$AB$10),"BA",AND(J109&gt;=$AF$11,J109&gt;$AE$10,J109&gt;$AD$10,J109&gt;$AC$10,J109&gt;$AB$10),"BB",AND(J109&gt;=$AE$11,J109&gt;$AD$10,J109&gt;$AC$10,J109&gt;$AB$10),"CB",AND(J109&gt;=$AD$11,J109&gt;$AC$10,J109&gt;$AB$10),"CC",AND(J109&gt;=$AC$11,J109&gt;$AB$10),"DC",J109&gt;=50,"DD"),IF(J109&gt;=$AA$9,"FD","FF")),T109),IF(L109&gt;=$Z$32,$Z$30,IF(L109&gt;=$AA$32,$AA$30,IF(L109&gt;=$AB$32,$AB$30,IF(L109&gt;=$AC$32,$AC$30,IF(L109&gt;=$AD$32,$AD$30,IF(L109&gt;=$AE$32,$AE$30,IF(L109&gt;=$AF$32,$AF$30,IF(L109&gt;=$AG$32,$AG$30,$AH$30))))))))),T109)</f>
        <v/>
      </c>
      <c r="V109" s="9" t="str">
        <f t="array" ref="V109">IF(A109&lt;&gt;"",IF(_xlfn.BITOR(F109&lt;&gt;"GR",F109&lt;&gt;""),IF(AND(L109&gt;=50,F109&gt;=55),_xlfn.RANK.EQ(L109,$L$2:$L$1000,0),_xlfn.IFS(U109="FD",999,U109="FF",1000)),IF(AND(L109&gt;=50,H109&gt;=55),_xlfn.RANK.EQ(L109,$L$2:$L$326,0),_xlfn.IFS(U109="FD",999,U109="FF",1000))),"")</f>
        <v/>
      </c>
    </row>
    <row r="110" spans="1:22" x14ac:dyDescent="0.25">
      <c r="A110" s="31"/>
      <c r="B110" s="31"/>
      <c r="C110" s="31"/>
      <c r="D110" s="31"/>
      <c r="E110" s="31"/>
      <c r="F110" s="3"/>
      <c r="G110" s="16">
        <f t="shared" si="28"/>
        <v>0</v>
      </c>
      <c r="H110" s="16">
        <f t="shared" si="29"/>
        <v>0</v>
      </c>
      <c r="I110" s="9">
        <f t="shared" si="16"/>
        <v>0</v>
      </c>
      <c r="J110" s="9">
        <f t="shared" si="17"/>
        <v>0</v>
      </c>
      <c r="K110" s="9">
        <f t="shared" si="18"/>
        <v>0</v>
      </c>
      <c r="L110" s="9">
        <f t="shared" si="19"/>
        <v>0</v>
      </c>
      <c r="M110" s="9" t="str">
        <f t="shared" si="20"/>
        <v/>
      </c>
      <c r="N110" s="9" t="str">
        <f t="shared" si="21"/>
        <v/>
      </c>
      <c r="O110" s="9" t="str">
        <f t="shared" si="22"/>
        <v/>
      </c>
      <c r="P110" s="9" t="str">
        <f t="shared" si="23"/>
        <v/>
      </c>
      <c r="Q110" s="9" t="str">
        <f t="shared" si="24"/>
        <v/>
      </c>
      <c r="R110" s="9" t="str">
        <f t="shared" si="25"/>
        <v/>
      </c>
      <c r="S110" s="9" t="str">
        <f t="shared" si="26"/>
        <v/>
      </c>
      <c r="T110" s="9" t="str">
        <f t="shared" si="27"/>
        <v/>
      </c>
      <c r="U110" s="9" t="str">
        <f t="array" ref="U110">IF(AND(F110&lt;&gt;"",F110&lt;&gt;"GR"),IF(COUNTIF($J$2:$J$1000,"&gt;=50")&gt;=10,IF(F110&lt;&gt;"GR",IF(AND(F110&gt;=55,J110&gt;=50),_xlfn.IFS(AND(J110&gt;=$AH$11,J110&gt;$AG$10,J110&gt;$AF$10,J110&gt;$AE$10,J110&gt;$AD$10,J110&gt;$AC$10,J110&gt;$AB$10),"AA",AND(J110&gt;=$AG$11,J110&gt;$AF$10,J110&gt;$AE$10,J110&gt;$AD$10,J110&gt;$AC$10,J110&gt;$AB$10),"BA",AND(J110&gt;=$AF$11,J110&gt;$AE$10,J110&gt;$AD$10,J110&gt;$AC$10,J110&gt;$AB$10),"BB",AND(J110&gt;=$AE$11,J110&gt;$AD$10,J110&gt;$AC$10,J110&gt;$AB$10),"CB",AND(J110&gt;=$AD$11,J110&gt;$AC$10,J110&gt;$AB$10),"CC",AND(J110&gt;=$AC$11,J110&gt;$AB$10),"DC",J110&gt;=50,"DD"),IF(J110&gt;=$AA$9,"FD","FF")),T110),IF(L110&gt;=$Z$32,$Z$30,IF(L110&gt;=$AA$32,$AA$30,IF(L110&gt;=$AB$32,$AB$30,IF(L110&gt;=$AC$32,$AC$30,IF(L110&gt;=$AD$32,$AD$30,IF(L110&gt;=$AE$32,$AE$30,IF(L110&gt;=$AF$32,$AF$30,IF(L110&gt;=$AG$32,$AG$30,$AH$30))))))))),T110)</f>
        <v/>
      </c>
      <c r="V110" s="9" t="str">
        <f t="array" ref="V110">IF(A110&lt;&gt;"",IF(_xlfn.BITOR(F110&lt;&gt;"GR",F110&lt;&gt;""),IF(AND(L110&gt;=50,F110&gt;=55),_xlfn.RANK.EQ(L110,$L$2:$L$1000,0),_xlfn.IFS(U110="FD",999,U110="FF",1000)),IF(AND(L110&gt;=50,H110&gt;=55),_xlfn.RANK.EQ(L110,$L$2:$L$326,0),_xlfn.IFS(U110="FD",999,U110="FF",1000))),"")</f>
        <v/>
      </c>
    </row>
    <row r="111" spans="1:22" x14ac:dyDescent="0.25">
      <c r="A111" s="31"/>
      <c r="B111" s="31"/>
      <c r="C111" s="31"/>
      <c r="D111" s="31"/>
      <c r="E111" s="31"/>
      <c r="F111" s="3"/>
      <c r="G111" s="16">
        <f t="shared" si="28"/>
        <v>0</v>
      </c>
      <c r="H111" s="16">
        <f t="shared" si="29"/>
        <v>0</v>
      </c>
      <c r="I111" s="9">
        <f t="shared" si="16"/>
        <v>0</v>
      </c>
      <c r="J111" s="9">
        <f t="shared" si="17"/>
        <v>0</v>
      </c>
      <c r="K111" s="9">
        <f t="shared" si="18"/>
        <v>0</v>
      </c>
      <c r="L111" s="9">
        <f t="shared" si="19"/>
        <v>0</v>
      </c>
      <c r="M111" s="9" t="str">
        <f t="shared" si="20"/>
        <v/>
      </c>
      <c r="N111" s="9" t="str">
        <f t="shared" si="21"/>
        <v/>
      </c>
      <c r="O111" s="9" t="str">
        <f t="shared" si="22"/>
        <v/>
      </c>
      <c r="P111" s="9" t="str">
        <f t="shared" si="23"/>
        <v/>
      </c>
      <c r="Q111" s="9" t="str">
        <f t="shared" si="24"/>
        <v/>
      </c>
      <c r="R111" s="9" t="str">
        <f t="shared" si="25"/>
        <v/>
      </c>
      <c r="S111" s="9" t="str">
        <f t="shared" si="26"/>
        <v/>
      </c>
      <c r="T111" s="9" t="str">
        <f t="shared" si="27"/>
        <v/>
      </c>
      <c r="U111" s="9" t="str">
        <f t="array" ref="U111">IF(AND(F111&lt;&gt;"",F111&lt;&gt;"GR"),IF(COUNTIF($J$2:$J$1000,"&gt;=50")&gt;=10,IF(F111&lt;&gt;"GR",IF(AND(F111&gt;=55,J111&gt;=50),_xlfn.IFS(AND(J111&gt;=$AH$11,J111&gt;$AG$10,J111&gt;$AF$10,J111&gt;$AE$10,J111&gt;$AD$10,J111&gt;$AC$10,J111&gt;$AB$10),"AA",AND(J111&gt;=$AG$11,J111&gt;$AF$10,J111&gt;$AE$10,J111&gt;$AD$10,J111&gt;$AC$10,J111&gt;$AB$10),"BA",AND(J111&gt;=$AF$11,J111&gt;$AE$10,J111&gt;$AD$10,J111&gt;$AC$10,J111&gt;$AB$10),"BB",AND(J111&gt;=$AE$11,J111&gt;$AD$10,J111&gt;$AC$10,J111&gt;$AB$10),"CB",AND(J111&gt;=$AD$11,J111&gt;$AC$10,J111&gt;$AB$10),"CC",AND(J111&gt;=$AC$11,J111&gt;$AB$10),"DC",J111&gt;=50,"DD"),IF(J111&gt;=$AA$9,"FD","FF")),T111),IF(L111&gt;=$Z$32,$Z$30,IF(L111&gt;=$AA$32,$AA$30,IF(L111&gt;=$AB$32,$AB$30,IF(L111&gt;=$AC$32,$AC$30,IF(L111&gt;=$AD$32,$AD$30,IF(L111&gt;=$AE$32,$AE$30,IF(L111&gt;=$AF$32,$AF$30,IF(L111&gt;=$AG$32,$AG$30,$AH$30))))))))),T111)</f>
        <v/>
      </c>
      <c r="V111" s="9" t="str">
        <f t="array" ref="V111">IF(A111&lt;&gt;"",IF(_xlfn.BITOR(F111&lt;&gt;"GR",F111&lt;&gt;""),IF(AND(L111&gt;=50,F111&gt;=55),_xlfn.RANK.EQ(L111,$L$2:$L$1000,0),_xlfn.IFS(U111="FD",999,U111="FF",1000)),IF(AND(L111&gt;=50,H111&gt;=55),_xlfn.RANK.EQ(L111,$L$2:$L$326,0),_xlfn.IFS(U111="FD",999,U111="FF",1000))),"")</f>
        <v/>
      </c>
    </row>
    <row r="112" spans="1:22" x14ac:dyDescent="0.25">
      <c r="A112" s="31"/>
      <c r="B112" s="31"/>
      <c r="C112" s="31"/>
      <c r="D112" s="31"/>
      <c r="E112" s="31"/>
      <c r="F112" s="3"/>
      <c r="G112" s="16">
        <f t="shared" si="28"/>
        <v>0</v>
      </c>
      <c r="H112" s="16">
        <f t="shared" si="29"/>
        <v>0</v>
      </c>
      <c r="I112" s="9">
        <f t="shared" si="16"/>
        <v>0</v>
      </c>
      <c r="J112" s="9">
        <f t="shared" si="17"/>
        <v>0</v>
      </c>
      <c r="K112" s="9">
        <f t="shared" si="18"/>
        <v>0</v>
      </c>
      <c r="L112" s="9">
        <f t="shared" si="19"/>
        <v>0</v>
      </c>
      <c r="M112" s="9" t="str">
        <f t="shared" si="20"/>
        <v/>
      </c>
      <c r="N112" s="9" t="str">
        <f t="shared" si="21"/>
        <v/>
      </c>
      <c r="O112" s="9" t="str">
        <f t="shared" si="22"/>
        <v/>
      </c>
      <c r="P112" s="9" t="str">
        <f t="shared" si="23"/>
        <v/>
      </c>
      <c r="Q112" s="9" t="str">
        <f t="shared" si="24"/>
        <v/>
      </c>
      <c r="R112" s="9" t="str">
        <f t="shared" si="25"/>
        <v/>
      </c>
      <c r="S112" s="9" t="str">
        <f t="shared" si="26"/>
        <v/>
      </c>
      <c r="T112" s="9" t="str">
        <f t="shared" si="27"/>
        <v/>
      </c>
      <c r="U112" s="9" t="str">
        <f t="array" ref="U112">IF(AND(F112&lt;&gt;"",F112&lt;&gt;"GR"),IF(COUNTIF($J$2:$J$1000,"&gt;=50")&gt;=10,IF(F112&lt;&gt;"GR",IF(AND(F112&gt;=55,J112&gt;=50),_xlfn.IFS(AND(J112&gt;=$AH$11,J112&gt;$AG$10,J112&gt;$AF$10,J112&gt;$AE$10,J112&gt;$AD$10,J112&gt;$AC$10,J112&gt;$AB$10),"AA",AND(J112&gt;=$AG$11,J112&gt;$AF$10,J112&gt;$AE$10,J112&gt;$AD$10,J112&gt;$AC$10,J112&gt;$AB$10),"BA",AND(J112&gt;=$AF$11,J112&gt;$AE$10,J112&gt;$AD$10,J112&gt;$AC$10,J112&gt;$AB$10),"BB",AND(J112&gt;=$AE$11,J112&gt;$AD$10,J112&gt;$AC$10,J112&gt;$AB$10),"CB",AND(J112&gt;=$AD$11,J112&gt;$AC$10,J112&gt;$AB$10),"CC",AND(J112&gt;=$AC$11,J112&gt;$AB$10),"DC",J112&gt;=50,"DD"),IF(J112&gt;=$AA$9,"FD","FF")),T112),IF(L112&gt;=$Z$32,$Z$30,IF(L112&gt;=$AA$32,$AA$30,IF(L112&gt;=$AB$32,$AB$30,IF(L112&gt;=$AC$32,$AC$30,IF(L112&gt;=$AD$32,$AD$30,IF(L112&gt;=$AE$32,$AE$30,IF(L112&gt;=$AF$32,$AF$30,IF(L112&gt;=$AG$32,$AG$30,$AH$30))))))))),T112)</f>
        <v/>
      </c>
      <c r="V112" s="9" t="str">
        <f t="array" ref="V112">IF(A112&lt;&gt;"",IF(_xlfn.BITOR(F112&lt;&gt;"GR",F112&lt;&gt;""),IF(AND(L112&gt;=50,F112&gt;=55),_xlfn.RANK.EQ(L112,$L$2:$L$1000,0),_xlfn.IFS(U112="FD",999,U112="FF",1000)),IF(AND(L112&gt;=50,H112&gt;=55),_xlfn.RANK.EQ(L112,$L$2:$L$326,0),_xlfn.IFS(U112="FD",999,U112="FF",1000))),"")</f>
        <v/>
      </c>
    </row>
    <row r="113" spans="1:22" x14ac:dyDescent="0.25">
      <c r="A113" s="31"/>
      <c r="B113" s="31"/>
      <c r="C113" s="31"/>
      <c r="D113" s="31"/>
      <c r="E113" s="31"/>
      <c r="F113" s="3"/>
      <c r="G113" s="16">
        <f t="shared" si="28"/>
        <v>0</v>
      </c>
      <c r="H113" s="16">
        <f t="shared" si="29"/>
        <v>0</v>
      </c>
      <c r="I113" s="9">
        <f t="shared" si="16"/>
        <v>0</v>
      </c>
      <c r="J113" s="9">
        <f t="shared" si="17"/>
        <v>0</v>
      </c>
      <c r="K113" s="9">
        <f t="shared" si="18"/>
        <v>0</v>
      </c>
      <c r="L113" s="9">
        <f t="shared" si="19"/>
        <v>0</v>
      </c>
      <c r="M113" s="9" t="str">
        <f t="shared" si="20"/>
        <v/>
      </c>
      <c r="N113" s="9" t="str">
        <f t="shared" si="21"/>
        <v/>
      </c>
      <c r="O113" s="9" t="str">
        <f t="shared" si="22"/>
        <v/>
      </c>
      <c r="P113" s="9" t="str">
        <f t="shared" si="23"/>
        <v/>
      </c>
      <c r="Q113" s="9" t="str">
        <f t="shared" si="24"/>
        <v/>
      </c>
      <c r="R113" s="9" t="str">
        <f t="shared" si="25"/>
        <v/>
      </c>
      <c r="S113" s="9" t="str">
        <f t="shared" si="26"/>
        <v/>
      </c>
      <c r="T113" s="9" t="str">
        <f t="shared" si="27"/>
        <v/>
      </c>
      <c r="U113" s="9" t="str">
        <f t="array" ref="U113">IF(AND(F113&lt;&gt;"",F113&lt;&gt;"GR"),IF(COUNTIF($J$2:$J$1000,"&gt;=50")&gt;=10,IF(F113&lt;&gt;"GR",IF(AND(F113&gt;=55,J113&gt;=50),_xlfn.IFS(AND(J113&gt;=$AH$11,J113&gt;$AG$10,J113&gt;$AF$10,J113&gt;$AE$10,J113&gt;$AD$10,J113&gt;$AC$10,J113&gt;$AB$10),"AA",AND(J113&gt;=$AG$11,J113&gt;$AF$10,J113&gt;$AE$10,J113&gt;$AD$10,J113&gt;$AC$10,J113&gt;$AB$10),"BA",AND(J113&gt;=$AF$11,J113&gt;$AE$10,J113&gt;$AD$10,J113&gt;$AC$10,J113&gt;$AB$10),"BB",AND(J113&gt;=$AE$11,J113&gt;$AD$10,J113&gt;$AC$10,J113&gt;$AB$10),"CB",AND(J113&gt;=$AD$11,J113&gt;$AC$10,J113&gt;$AB$10),"CC",AND(J113&gt;=$AC$11,J113&gt;$AB$10),"DC",J113&gt;=50,"DD"),IF(J113&gt;=$AA$9,"FD","FF")),T113),IF(L113&gt;=$Z$32,$Z$30,IF(L113&gt;=$AA$32,$AA$30,IF(L113&gt;=$AB$32,$AB$30,IF(L113&gt;=$AC$32,$AC$30,IF(L113&gt;=$AD$32,$AD$30,IF(L113&gt;=$AE$32,$AE$30,IF(L113&gt;=$AF$32,$AF$30,IF(L113&gt;=$AG$32,$AG$30,$AH$30))))))))),T113)</f>
        <v/>
      </c>
      <c r="V113" s="9" t="str">
        <f t="array" ref="V113">IF(A113&lt;&gt;"",IF(_xlfn.BITOR(F113&lt;&gt;"GR",F113&lt;&gt;""),IF(AND(L113&gt;=50,F113&gt;=55),_xlfn.RANK.EQ(L113,$L$2:$L$1000,0),_xlfn.IFS(U113="FD",999,U113="FF",1000)),IF(AND(L113&gt;=50,H113&gt;=55),_xlfn.RANK.EQ(L113,$L$2:$L$326,0),_xlfn.IFS(U113="FD",999,U113="FF",1000))),"")</f>
        <v/>
      </c>
    </row>
    <row r="114" spans="1:22" x14ac:dyDescent="0.25">
      <c r="A114" s="31"/>
      <c r="B114" s="31"/>
      <c r="C114" s="31"/>
      <c r="D114" s="31"/>
      <c r="E114" s="31"/>
      <c r="F114" s="3"/>
      <c r="G114" s="16">
        <f t="shared" si="28"/>
        <v>0</v>
      </c>
      <c r="H114" s="16">
        <f t="shared" si="29"/>
        <v>0</v>
      </c>
      <c r="I114" s="9">
        <f t="shared" si="16"/>
        <v>0</v>
      </c>
      <c r="J114" s="9">
        <f t="shared" si="17"/>
        <v>0</v>
      </c>
      <c r="K114" s="9">
        <f t="shared" si="18"/>
        <v>0</v>
      </c>
      <c r="L114" s="9">
        <f t="shared" si="19"/>
        <v>0</v>
      </c>
      <c r="M114" s="9" t="str">
        <f t="shared" si="20"/>
        <v/>
      </c>
      <c r="N114" s="9" t="str">
        <f t="shared" si="21"/>
        <v/>
      </c>
      <c r="O114" s="9" t="str">
        <f t="shared" si="22"/>
        <v/>
      </c>
      <c r="P114" s="9" t="str">
        <f t="shared" si="23"/>
        <v/>
      </c>
      <c r="Q114" s="9" t="str">
        <f t="shared" si="24"/>
        <v/>
      </c>
      <c r="R114" s="9" t="str">
        <f t="shared" si="25"/>
        <v/>
      </c>
      <c r="S114" s="9" t="str">
        <f t="shared" si="26"/>
        <v/>
      </c>
      <c r="T114" s="9" t="str">
        <f t="shared" si="27"/>
        <v/>
      </c>
      <c r="U114" s="9" t="str">
        <f t="array" ref="U114">IF(AND(F114&lt;&gt;"",F114&lt;&gt;"GR"),IF(COUNTIF($J$2:$J$1000,"&gt;=50")&gt;=10,IF(F114&lt;&gt;"GR",IF(AND(F114&gt;=55,J114&gt;=50),_xlfn.IFS(AND(J114&gt;=$AH$11,J114&gt;$AG$10,J114&gt;$AF$10,J114&gt;$AE$10,J114&gt;$AD$10,J114&gt;$AC$10,J114&gt;$AB$10),"AA",AND(J114&gt;=$AG$11,J114&gt;$AF$10,J114&gt;$AE$10,J114&gt;$AD$10,J114&gt;$AC$10,J114&gt;$AB$10),"BA",AND(J114&gt;=$AF$11,J114&gt;$AE$10,J114&gt;$AD$10,J114&gt;$AC$10,J114&gt;$AB$10),"BB",AND(J114&gt;=$AE$11,J114&gt;$AD$10,J114&gt;$AC$10,J114&gt;$AB$10),"CB",AND(J114&gt;=$AD$11,J114&gt;$AC$10,J114&gt;$AB$10),"CC",AND(J114&gt;=$AC$11,J114&gt;$AB$10),"DC",J114&gt;=50,"DD"),IF(J114&gt;=$AA$9,"FD","FF")),T114),IF(L114&gt;=$Z$32,$Z$30,IF(L114&gt;=$AA$32,$AA$30,IF(L114&gt;=$AB$32,$AB$30,IF(L114&gt;=$AC$32,$AC$30,IF(L114&gt;=$AD$32,$AD$30,IF(L114&gt;=$AE$32,$AE$30,IF(L114&gt;=$AF$32,$AF$30,IF(L114&gt;=$AG$32,$AG$30,$AH$30))))))))),T114)</f>
        <v/>
      </c>
      <c r="V114" s="9" t="str">
        <f t="array" ref="V114">IF(A114&lt;&gt;"",IF(_xlfn.BITOR(F114&lt;&gt;"GR",F114&lt;&gt;""),IF(AND(L114&gt;=50,F114&gt;=55),_xlfn.RANK.EQ(L114,$L$2:$L$1000,0),_xlfn.IFS(U114="FD",999,U114="FF",1000)),IF(AND(L114&gt;=50,H114&gt;=55),_xlfn.RANK.EQ(L114,$L$2:$L$326,0),_xlfn.IFS(U114="FD",999,U114="FF",1000))),"")</f>
        <v/>
      </c>
    </row>
    <row r="115" spans="1:22" x14ac:dyDescent="0.25">
      <c r="A115" s="31"/>
      <c r="B115" s="31"/>
      <c r="C115" s="31"/>
      <c r="D115" s="31"/>
      <c r="E115" s="31"/>
      <c r="F115" s="3"/>
      <c r="G115" s="16">
        <f t="shared" si="28"/>
        <v>0</v>
      </c>
      <c r="H115" s="16">
        <f t="shared" si="29"/>
        <v>0</v>
      </c>
      <c r="I115" s="9">
        <f t="shared" si="16"/>
        <v>0</v>
      </c>
      <c r="J115" s="9">
        <f t="shared" si="17"/>
        <v>0</v>
      </c>
      <c r="K115" s="9">
        <f t="shared" si="18"/>
        <v>0</v>
      </c>
      <c r="L115" s="9">
        <f t="shared" si="19"/>
        <v>0</v>
      </c>
      <c r="M115" s="9" t="str">
        <f t="shared" si="20"/>
        <v/>
      </c>
      <c r="N115" s="9" t="str">
        <f t="shared" si="21"/>
        <v/>
      </c>
      <c r="O115" s="9" t="str">
        <f t="shared" si="22"/>
        <v/>
      </c>
      <c r="P115" s="9" t="str">
        <f t="shared" si="23"/>
        <v/>
      </c>
      <c r="Q115" s="9" t="str">
        <f t="shared" si="24"/>
        <v/>
      </c>
      <c r="R115" s="9" t="str">
        <f t="shared" si="25"/>
        <v/>
      </c>
      <c r="S115" s="9" t="str">
        <f t="shared" si="26"/>
        <v/>
      </c>
      <c r="T115" s="9" t="str">
        <f t="shared" si="27"/>
        <v/>
      </c>
      <c r="U115" s="9" t="str">
        <f t="array" ref="U115">IF(AND(F115&lt;&gt;"",F115&lt;&gt;"GR"),IF(COUNTIF($J$2:$J$1000,"&gt;=50")&gt;=10,IF(F115&lt;&gt;"GR",IF(AND(F115&gt;=55,J115&gt;=50),_xlfn.IFS(AND(J115&gt;=$AH$11,J115&gt;$AG$10,J115&gt;$AF$10,J115&gt;$AE$10,J115&gt;$AD$10,J115&gt;$AC$10,J115&gt;$AB$10),"AA",AND(J115&gt;=$AG$11,J115&gt;$AF$10,J115&gt;$AE$10,J115&gt;$AD$10,J115&gt;$AC$10,J115&gt;$AB$10),"BA",AND(J115&gt;=$AF$11,J115&gt;$AE$10,J115&gt;$AD$10,J115&gt;$AC$10,J115&gt;$AB$10),"BB",AND(J115&gt;=$AE$11,J115&gt;$AD$10,J115&gt;$AC$10,J115&gt;$AB$10),"CB",AND(J115&gt;=$AD$11,J115&gt;$AC$10,J115&gt;$AB$10),"CC",AND(J115&gt;=$AC$11,J115&gt;$AB$10),"DC",J115&gt;=50,"DD"),IF(J115&gt;=$AA$9,"FD","FF")),T115),IF(L115&gt;=$Z$32,$Z$30,IF(L115&gt;=$AA$32,$AA$30,IF(L115&gt;=$AB$32,$AB$30,IF(L115&gt;=$AC$32,$AC$30,IF(L115&gt;=$AD$32,$AD$30,IF(L115&gt;=$AE$32,$AE$30,IF(L115&gt;=$AF$32,$AF$30,IF(L115&gt;=$AG$32,$AG$30,$AH$30))))))))),T115)</f>
        <v/>
      </c>
      <c r="V115" s="9" t="str">
        <f t="array" ref="V115">IF(A115&lt;&gt;"",IF(_xlfn.BITOR(F115&lt;&gt;"GR",F115&lt;&gt;""),IF(AND(L115&gt;=50,F115&gt;=55),_xlfn.RANK.EQ(L115,$L$2:$L$1000,0),_xlfn.IFS(U115="FD",999,U115="FF",1000)),IF(AND(L115&gt;=50,H115&gt;=55),_xlfn.RANK.EQ(L115,$L$2:$L$326,0),_xlfn.IFS(U115="FD",999,U115="FF",1000))),"")</f>
        <v/>
      </c>
    </row>
    <row r="116" spans="1:22" x14ac:dyDescent="0.25">
      <c r="A116" s="31"/>
      <c r="B116" s="31"/>
      <c r="C116" s="31"/>
      <c r="D116" s="31"/>
      <c r="E116" s="31"/>
      <c r="F116" s="3"/>
      <c r="G116" s="16">
        <f t="shared" si="28"/>
        <v>0</v>
      </c>
      <c r="H116" s="16">
        <f t="shared" si="29"/>
        <v>0</v>
      </c>
      <c r="I116" s="9">
        <f t="shared" si="16"/>
        <v>0</v>
      </c>
      <c r="J116" s="9">
        <f t="shared" si="17"/>
        <v>0</v>
      </c>
      <c r="K116" s="9">
        <f t="shared" si="18"/>
        <v>0</v>
      </c>
      <c r="L116" s="9">
        <f t="shared" si="19"/>
        <v>0</v>
      </c>
      <c r="M116" s="9" t="str">
        <f t="shared" si="20"/>
        <v/>
      </c>
      <c r="N116" s="9" t="str">
        <f t="shared" si="21"/>
        <v/>
      </c>
      <c r="O116" s="9" t="str">
        <f t="shared" si="22"/>
        <v/>
      </c>
      <c r="P116" s="9" t="str">
        <f t="shared" si="23"/>
        <v/>
      </c>
      <c r="Q116" s="9" t="str">
        <f t="shared" si="24"/>
        <v/>
      </c>
      <c r="R116" s="9" t="str">
        <f t="shared" si="25"/>
        <v/>
      </c>
      <c r="S116" s="9" t="str">
        <f t="shared" si="26"/>
        <v/>
      </c>
      <c r="T116" s="9" t="str">
        <f t="shared" si="27"/>
        <v/>
      </c>
      <c r="U116" s="9" t="str">
        <f t="array" ref="U116">IF(AND(F116&lt;&gt;"",F116&lt;&gt;"GR"),IF(COUNTIF($J$2:$J$1000,"&gt;=50")&gt;=10,IF(F116&lt;&gt;"GR",IF(AND(F116&gt;=55,J116&gt;=50),_xlfn.IFS(AND(J116&gt;=$AH$11,J116&gt;$AG$10,J116&gt;$AF$10,J116&gt;$AE$10,J116&gt;$AD$10,J116&gt;$AC$10,J116&gt;$AB$10),"AA",AND(J116&gt;=$AG$11,J116&gt;$AF$10,J116&gt;$AE$10,J116&gt;$AD$10,J116&gt;$AC$10,J116&gt;$AB$10),"BA",AND(J116&gt;=$AF$11,J116&gt;$AE$10,J116&gt;$AD$10,J116&gt;$AC$10,J116&gt;$AB$10),"BB",AND(J116&gt;=$AE$11,J116&gt;$AD$10,J116&gt;$AC$10,J116&gt;$AB$10),"CB",AND(J116&gt;=$AD$11,J116&gt;$AC$10,J116&gt;$AB$10),"CC",AND(J116&gt;=$AC$11,J116&gt;$AB$10),"DC",J116&gt;=50,"DD"),IF(J116&gt;=$AA$9,"FD","FF")),T116),IF(L116&gt;=$Z$32,$Z$30,IF(L116&gt;=$AA$32,$AA$30,IF(L116&gt;=$AB$32,$AB$30,IF(L116&gt;=$AC$32,$AC$30,IF(L116&gt;=$AD$32,$AD$30,IF(L116&gt;=$AE$32,$AE$30,IF(L116&gt;=$AF$32,$AF$30,IF(L116&gt;=$AG$32,$AG$30,$AH$30))))))))),T116)</f>
        <v/>
      </c>
      <c r="V116" s="9" t="str">
        <f t="array" ref="V116">IF(A116&lt;&gt;"",IF(_xlfn.BITOR(F116&lt;&gt;"GR",F116&lt;&gt;""),IF(AND(L116&gt;=50,F116&gt;=55),_xlfn.RANK.EQ(L116,$L$2:$L$1000,0),_xlfn.IFS(U116="FD",999,U116="FF",1000)),IF(AND(L116&gt;=50,H116&gt;=55),_xlfn.RANK.EQ(L116,$L$2:$L$326,0),_xlfn.IFS(U116="FD",999,U116="FF",1000))),"")</f>
        <v/>
      </c>
    </row>
    <row r="117" spans="1:22" x14ac:dyDescent="0.25">
      <c r="A117" s="31"/>
      <c r="B117" s="31"/>
      <c r="C117" s="31"/>
      <c r="D117" s="31"/>
      <c r="E117" s="31"/>
      <c r="F117" s="3"/>
      <c r="G117" s="16">
        <f t="shared" si="28"/>
        <v>0</v>
      </c>
      <c r="H117" s="16">
        <f t="shared" si="29"/>
        <v>0</v>
      </c>
      <c r="I117" s="9">
        <f t="shared" si="16"/>
        <v>0</v>
      </c>
      <c r="J117" s="9">
        <f t="shared" si="17"/>
        <v>0</v>
      </c>
      <c r="K117" s="9">
        <f t="shared" si="18"/>
        <v>0</v>
      </c>
      <c r="L117" s="9">
        <f t="shared" si="19"/>
        <v>0</v>
      </c>
      <c r="M117" s="9" t="str">
        <f t="shared" si="20"/>
        <v/>
      </c>
      <c r="N117" s="9" t="str">
        <f t="shared" si="21"/>
        <v/>
      </c>
      <c r="O117" s="9" t="str">
        <f t="shared" si="22"/>
        <v/>
      </c>
      <c r="P117" s="9" t="str">
        <f t="shared" si="23"/>
        <v/>
      </c>
      <c r="Q117" s="9" t="str">
        <f t="shared" si="24"/>
        <v/>
      </c>
      <c r="R117" s="9" t="str">
        <f t="shared" si="25"/>
        <v/>
      </c>
      <c r="S117" s="9" t="str">
        <f t="shared" si="26"/>
        <v/>
      </c>
      <c r="T117" s="9" t="str">
        <f t="shared" si="27"/>
        <v/>
      </c>
      <c r="U117" s="9" t="str">
        <f t="array" ref="U117">IF(AND(F117&lt;&gt;"",F117&lt;&gt;"GR"),IF(COUNTIF($J$2:$J$1000,"&gt;=50")&gt;=10,IF(F117&lt;&gt;"GR",IF(AND(F117&gt;=55,J117&gt;=50),_xlfn.IFS(AND(J117&gt;=$AH$11,J117&gt;$AG$10,J117&gt;$AF$10,J117&gt;$AE$10,J117&gt;$AD$10,J117&gt;$AC$10,J117&gt;$AB$10),"AA",AND(J117&gt;=$AG$11,J117&gt;$AF$10,J117&gt;$AE$10,J117&gt;$AD$10,J117&gt;$AC$10,J117&gt;$AB$10),"BA",AND(J117&gt;=$AF$11,J117&gt;$AE$10,J117&gt;$AD$10,J117&gt;$AC$10,J117&gt;$AB$10),"BB",AND(J117&gt;=$AE$11,J117&gt;$AD$10,J117&gt;$AC$10,J117&gt;$AB$10),"CB",AND(J117&gt;=$AD$11,J117&gt;$AC$10,J117&gt;$AB$10),"CC",AND(J117&gt;=$AC$11,J117&gt;$AB$10),"DC",J117&gt;=50,"DD"),IF(J117&gt;=$AA$9,"FD","FF")),T117),IF(L117&gt;=$Z$32,$Z$30,IF(L117&gt;=$AA$32,$AA$30,IF(L117&gt;=$AB$32,$AB$30,IF(L117&gt;=$AC$32,$AC$30,IF(L117&gt;=$AD$32,$AD$30,IF(L117&gt;=$AE$32,$AE$30,IF(L117&gt;=$AF$32,$AF$30,IF(L117&gt;=$AG$32,$AG$30,$AH$30))))))))),T117)</f>
        <v/>
      </c>
      <c r="V117" s="9" t="str">
        <f t="array" ref="V117">IF(A117&lt;&gt;"",IF(_xlfn.BITOR(F117&lt;&gt;"GR",F117&lt;&gt;""),IF(AND(L117&gt;=50,F117&gt;=55),_xlfn.RANK.EQ(L117,$L$2:$L$1000,0),_xlfn.IFS(U117="FD",999,U117="FF",1000)),IF(AND(L117&gt;=50,H117&gt;=55),_xlfn.RANK.EQ(L117,$L$2:$L$326,0),_xlfn.IFS(U117="FD",999,U117="FF",1000))),"")</f>
        <v/>
      </c>
    </row>
    <row r="118" spans="1:22" x14ac:dyDescent="0.25">
      <c r="A118" s="31"/>
      <c r="B118" s="31"/>
      <c r="C118" s="31"/>
      <c r="D118" s="31"/>
      <c r="E118" s="31"/>
      <c r="F118" s="3"/>
      <c r="G118" s="16">
        <f t="shared" si="28"/>
        <v>0</v>
      </c>
      <c r="H118" s="16">
        <f t="shared" si="29"/>
        <v>0</v>
      </c>
      <c r="I118" s="9">
        <f t="shared" si="16"/>
        <v>0</v>
      </c>
      <c r="J118" s="9">
        <f t="shared" si="17"/>
        <v>0</v>
      </c>
      <c r="K118" s="9">
        <f t="shared" si="18"/>
        <v>0</v>
      </c>
      <c r="L118" s="9">
        <f t="shared" si="19"/>
        <v>0</v>
      </c>
      <c r="M118" s="9" t="str">
        <f t="shared" si="20"/>
        <v/>
      </c>
      <c r="N118" s="9" t="str">
        <f t="shared" si="21"/>
        <v/>
      </c>
      <c r="O118" s="9" t="str">
        <f t="shared" si="22"/>
        <v/>
      </c>
      <c r="P118" s="9" t="str">
        <f t="shared" si="23"/>
        <v/>
      </c>
      <c r="Q118" s="9" t="str">
        <f t="shared" si="24"/>
        <v/>
      </c>
      <c r="R118" s="9" t="str">
        <f t="shared" si="25"/>
        <v/>
      </c>
      <c r="S118" s="9" t="str">
        <f t="shared" si="26"/>
        <v/>
      </c>
      <c r="T118" s="9" t="str">
        <f t="shared" si="27"/>
        <v/>
      </c>
      <c r="U118" s="9" t="str">
        <f t="array" ref="U118">IF(AND(F118&lt;&gt;"",F118&lt;&gt;"GR"),IF(COUNTIF($J$2:$J$1000,"&gt;=50")&gt;=10,IF(F118&lt;&gt;"GR",IF(AND(F118&gt;=55,J118&gt;=50),_xlfn.IFS(AND(J118&gt;=$AH$11,J118&gt;$AG$10,J118&gt;$AF$10,J118&gt;$AE$10,J118&gt;$AD$10,J118&gt;$AC$10,J118&gt;$AB$10),"AA",AND(J118&gt;=$AG$11,J118&gt;$AF$10,J118&gt;$AE$10,J118&gt;$AD$10,J118&gt;$AC$10,J118&gt;$AB$10),"BA",AND(J118&gt;=$AF$11,J118&gt;$AE$10,J118&gt;$AD$10,J118&gt;$AC$10,J118&gt;$AB$10),"BB",AND(J118&gt;=$AE$11,J118&gt;$AD$10,J118&gt;$AC$10,J118&gt;$AB$10),"CB",AND(J118&gt;=$AD$11,J118&gt;$AC$10,J118&gt;$AB$10),"CC",AND(J118&gt;=$AC$11,J118&gt;$AB$10),"DC",J118&gt;=50,"DD"),IF(J118&gt;=$AA$9,"FD","FF")),T118),IF(L118&gt;=$Z$32,$Z$30,IF(L118&gt;=$AA$32,$AA$30,IF(L118&gt;=$AB$32,$AB$30,IF(L118&gt;=$AC$32,$AC$30,IF(L118&gt;=$AD$32,$AD$30,IF(L118&gt;=$AE$32,$AE$30,IF(L118&gt;=$AF$32,$AF$30,IF(L118&gt;=$AG$32,$AG$30,$AH$30))))))))),T118)</f>
        <v/>
      </c>
      <c r="V118" s="9" t="str">
        <f t="array" ref="V118">IF(A118&lt;&gt;"",IF(_xlfn.BITOR(F118&lt;&gt;"GR",F118&lt;&gt;""),IF(AND(L118&gt;=50,F118&gt;=55),_xlfn.RANK.EQ(L118,$L$2:$L$1000,0),_xlfn.IFS(U118="FD",999,U118="FF",1000)),IF(AND(L118&gt;=50,H118&gt;=55),_xlfn.RANK.EQ(L118,$L$2:$L$326,0),_xlfn.IFS(U118="FD",999,U118="FF",1000))),"")</f>
        <v/>
      </c>
    </row>
    <row r="119" spans="1:22" x14ac:dyDescent="0.25">
      <c r="A119" s="31"/>
      <c r="B119" s="31"/>
      <c r="C119" s="31"/>
      <c r="D119" s="31"/>
      <c r="E119" s="31"/>
      <c r="F119" s="3"/>
      <c r="G119" s="16">
        <f t="shared" si="28"/>
        <v>0</v>
      </c>
      <c r="H119" s="16">
        <f t="shared" si="29"/>
        <v>0</v>
      </c>
      <c r="I119" s="9">
        <f t="shared" si="16"/>
        <v>0</v>
      </c>
      <c r="J119" s="9">
        <f t="shared" si="17"/>
        <v>0</v>
      </c>
      <c r="K119" s="9">
        <f t="shared" si="18"/>
        <v>0</v>
      </c>
      <c r="L119" s="9">
        <f t="shared" si="19"/>
        <v>0</v>
      </c>
      <c r="M119" s="9" t="str">
        <f t="shared" si="20"/>
        <v/>
      </c>
      <c r="N119" s="9" t="str">
        <f t="shared" si="21"/>
        <v/>
      </c>
      <c r="O119" s="9" t="str">
        <f t="shared" si="22"/>
        <v/>
      </c>
      <c r="P119" s="9" t="str">
        <f t="shared" si="23"/>
        <v/>
      </c>
      <c r="Q119" s="9" t="str">
        <f t="shared" si="24"/>
        <v/>
      </c>
      <c r="R119" s="9" t="str">
        <f t="shared" si="25"/>
        <v/>
      </c>
      <c r="S119" s="9" t="str">
        <f t="shared" si="26"/>
        <v/>
      </c>
      <c r="T119" s="9" t="str">
        <f t="shared" si="27"/>
        <v/>
      </c>
      <c r="U119" s="9" t="str">
        <f t="array" ref="U119">IF(AND(F119&lt;&gt;"",F119&lt;&gt;"GR"),IF(COUNTIF($J$2:$J$1000,"&gt;=50")&gt;=10,IF(F119&lt;&gt;"GR",IF(AND(F119&gt;=55,J119&gt;=50),_xlfn.IFS(AND(J119&gt;=$AH$11,J119&gt;$AG$10,J119&gt;$AF$10,J119&gt;$AE$10,J119&gt;$AD$10,J119&gt;$AC$10,J119&gt;$AB$10),"AA",AND(J119&gt;=$AG$11,J119&gt;$AF$10,J119&gt;$AE$10,J119&gt;$AD$10,J119&gt;$AC$10,J119&gt;$AB$10),"BA",AND(J119&gt;=$AF$11,J119&gt;$AE$10,J119&gt;$AD$10,J119&gt;$AC$10,J119&gt;$AB$10),"BB",AND(J119&gt;=$AE$11,J119&gt;$AD$10,J119&gt;$AC$10,J119&gt;$AB$10),"CB",AND(J119&gt;=$AD$11,J119&gt;$AC$10,J119&gt;$AB$10),"CC",AND(J119&gt;=$AC$11,J119&gt;$AB$10),"DC",J119&gt;=50,"DD"),IF(J119&gt;=$AA$9,"FD","FF")),T119),IF(L119&gt;=$Z$32,$Z$30,IF(L119&gt;=$AA$32,$AA$30,IF(L119&gt;=$AB$32,$AB$30,IF(L119&gt;=$AC$32,$AC$30,IF(L119&gt;=$AD$32,$AD$30,IF(L119&gt;=$AE$32,$AE$30,IF(L119&gt;=$AF$32,$AF$30,IF(L119&gt;=$AG$32,$AG$30,$AH$30))))))))),T119)</f>
        <v/>
      </c>
      <c r="V119" s="9" t="str">
        <f t="array" ref="V119">IF(A119&lt;&gt;"",IF(_xlfn.BITOR(F119&lt;&gt;"GR",F119&lt;&gt;""),IF(AND(L119&gt;=50,F119&gt;=55),_xlfn.RANK.EQ(L119,$L$2:$L$1000,0),_xlfn.IFS(U119="FD",999,U119="FF",1000)),IF(AND(L119&gt;=50,H119&gt;=55),_xlfn.RANK.EQ(L119,$L$2:$L$326,0),_xlfn.IFS(U119="FD",999,U119="FF",1000))),"")</f>
        <v/>
      </c>
    </row>
    <row r="120" spans="1:22" x14ac:dyDescent="0.25">
      <c r="A120" s="31"/>
      <c r="B120" s="31"/>
      <c r="C120" s="31"/>
      <c r="D120" s="31"/>
      <c r="E120" s="31"/>
      <c r="F120" s="3"/>
      <c r="G120" s="16">
        <f t="shared" si="28"/>
        <v>0</v>
      </c>
      <c r="H120" s="16">
        <f t="shared" si="29"/>
        <v>0</v>
      </c>
      <c r="I120" s="9">
        <f t="shared" si="16"/>
        <v>0</v>
      </c>
      <c r="J120" s="9">
        <f t="shared" si="17"/>
        <v>0</v>
      </c>
      <c r="K120" s="9">
        <f t="shared" si="18"/>
        <v>0</v>
      </c>
      <c r="L120" s="9">
        <f t="shared" si="19"/>
        <v>0</v>
      </c>
      <c r="M120" s="9" t="str">
        <f t="shared" si="20"/>
        <v/>
      </c>
      <c r="N120" s="9" t="str">
        <f t="shared" si="21"/>
        <v/>
      </c>
      <c r="O120" s="9" t="str">
        <f t="shared" si="22"/>
        <v/>
      </c>
      <c r="P120" s="9" t="str">
        <f t="shared" si="23"/>
        <v/>
      </c>
      <c r="Q120" s="9" t="str">
        <f t="shared" si="24"/>
        <v/>
      </c>
      <c r="R120" s="9" t="str">
        <f t="shared" si="25"/>
        <v/>
      </c>
      <c r="S120" s="9" t="str">
        <f t="shared" si="26"/>
        <v/>
      </c>
      <c r="T120" s="9" t="str">
        <f t="shared" si="27"/>
        <v/>
      </c>
      <c r="U120" s="9" t="str">
        <f t="array" ref="U120">IF(AND(F120&lt;&gt;"",F120&lt;&gt;"GR"),IF(COUNTIF($J$2:$J$1000,"&gt;=50")&gt;=10,IF(F120&lt;&gt;"GR",IF(AND(F120&gt;=55,J120&gt;=50),_xlfn.IFS(AND(J120&gt;=$AH$11,J120&gt;$AG$10,J120&gt;$AF$10,J120&gt;$AE$10,J120&gt;$AD$10,J120&gt;$AC$10,J120&gt;$AB$10),"AA",AND(J120&gt;=$AG$11,J120&gt;$AF$10,J120&gt;$AE$10,J120&gt;$AD$10,J120&gt;$AC$10,J120&gt;$AB$10),"BA",AND(J120&gt;=$AF$11,J120&gt;$AE$10,J120&gt;$AD$10,J120&gt;$AC$10,J120&gt;$AB$10),"BB",AND(J120&gt;=$AE$11,J120&gt;$AD$10,J120&gt;$AC$10,J120&gt;$AB$10),"CB",AND(J120&gt;=$AD$11,J120&gt;$AC$10,J120&gt;$AB$10),"CC",AND(J120&gt;=$AC$11,J120&gt;$AB$10),"DC",J120&gt;=50,"DD"),IF(J120&gt;=$AA$9,"FD","FF")),T120),IF(L120&gt;=$Z$32,$Z$30,IF(L120&gt;=$AA$32,$AA$30,IF(L120&gt;=$AB$32,$AB$30,IF(L120&gt;=$AC$32,$AC$30,IF(L120&gt;=$AD$32,$AD$30,IF(L120&gt;=$AE$32,$AE$30,IF(L120&gt;=$AF$32,$AF$30,IF(L120&gt;=$AG$32,$AG$30,$AH$30))))))))),T120)</f>
        <v/>
      </c>
      <c r="V120" s="9" t="str">
        <f t="array" ref="V120">IF(A120&lt;&gt;"",IF(_xlfn.BITOR(F120&lt;&gt;"GR",F120&lt;&gt;""),IF(AND(L120&gt;=50,F120&gt;=55),_xlfn.RANK.EQ(L120,$L$2:$L$1000,0),_xlfn.IFS(U120="FD",999,U120="FF",1000)),IF(AND(L120&gt;=50,H120&gt;=55),_xlfn.RANK.EQ(L120,$L$2:$L$326,0),_xlfn.IFS(U120="FD",999,U120="FF",1000))),"")</f>
        <v/>
      </c>
    </row>
    <row r="121" spans="1:22" x14ac:dyDescent="0.25">
      <c r="A121" s="31"/>
      <c r="B121" s="31"/>
      <c r="C121" s="31"/>
      <c r="D121" s="31"/>
      <c r="E121" s="31"/>
      <c r="F121" s="3"/>
      <c r="G121" s="16">
        <f t="shared" si="28"/>
        <v>0</v>
      </c>
      <c r="H121" s="16">
        <f t="shared" si="29"/>
        <v>0</v>
      </c>
      <c r="I121" s="9">
        <f t="shared" si="16"/>
        <v>0</v>
      </c>
      <c r="J121" s="9">
        <f t="shared" si="17"/>
        <v>0</v>
      </c>
      <c r="K121" s="9">
        <f t="shared" si="18"/>
        <v>0</v>
      </c>
      <c r="L121" s="9">
        <f t="shared" si="19"/>
        <v>0</v>
      </c>
      <c r="M121" s="9" t="str">
        <f t="shared" si="20"/>
        <v/>
      </c>
      <c r="N121" s="9" t="str">
        <f t="shared" si="21"/>
        <v/>
      </c>
      <c r="O121" s="9" t="str">
        <f t="shared" si="22"/>
        <v/>
      </c>
      <c r="P121" s="9" t="str">
        <f t="shared" si="23"/>
        <v/>
      </c>
      <c r="Q121" s="9" t="str">
        <f t="shared" si="24"/>
        <v/>
      </c>
      <c r="R121" s="9" t="str">
        <f t="shared" si="25"/>
        <v/>
      </c>
      <c r="S121" s="9" t="str">
        <f t="shared" si="26"/>
        <v/>
      </c>
      <c r="T121" s="9" t="str">
        <f t="shared" si="27"/>
        <v/>
      </c>
      <c r="U121" s="9" t="str">
        <f t="array" ref="U121">IF(AND(F121&lt;&gt;"",F121&lt;&gt;"GR"),IF(COUNTIF($J$2:$J$1000,"&gt;=50")&gt;=10,IF(F121&lt;&gt;"GR",IF(AND(F121&gt;=55,J121&gt;=50),_xlfn.IFS(AND(J121&gt;=$AH$11,J121&gt;$AG$10,J121&gt;$AF$10,J121&gt;$AE$10,J121&gt;$AD$10,J121&gt;$AC$10,J121&gt;$AB$10),"AA",AND(J121&gt;=$AG$11,J121&gt;$AF$10,J121&gt;$AE$10,J121&gt;$AD$10,J121&gt;$AC$10,J121&gt;$AB$10),"BA",AND(J121&gt;=$AF$11,J121&gt;$AE$10,J121&gt;$AD$10,J121&gt;$AC$10,J121&gt;$AB$10),"BB",AND(J121&gt;=$AE$11,J121&gt;$AD$10,J121&gt;$AC$10,J121&gt;$AB$10),"CB",AND(J121&gt;=$AD$11,J121&gt;$AC$10,J121&gt;$AB$10),"CC",AND(J121&gt;=$AC$11,J121&gt;$AB$10),"DC",J121&gt;=50,"DD"),IF(J121&gt;=$AA$9,"FD","FF")),T121),IF(L121&gt;=$Z$32,$Z$30,IF(L121&gt;=$AA$32,$AA$30,IF(L121&gt;=$AB$32,$AB$30,IF(L121&gt;=$AC$32,$AC$30,IF(L121&gt;=$AD$32,$AD$30,IF(L121&gt;=$AE$32,$AE$30,IF(L121&gt;=$AF$32,$AF$30,IF(L121&gt;=$AG$32,$AG$30,$AH$30))))))))),T121)</f>
        <v/>
      </c>
      <c r="V121" s="9" t="str">
        <f t="array" ref="V121">IF(A121&lt;&gt;"",IF(_xlfn.BITOR(F121&lt;&gt;"GR",F121&lt;&gt;""),IF(AND(L121&gt;=50,F121&gt;=55),_xlfn.RANK.EQ(L121,$L$2:$L$1000,0),_xlfn.IFS(U121="FD",999,U121="FF",1000)),IF(AND(L121&gt;=50,H121&gt;=55),_xlfn.RANK.EQ(L121,$L$2:$L$326,0),_xlfn.IFS(U121="FD",999,U121="FF",1000))),"")</f>
        <v/>
      </c>
    </row>
    <row r="122" spans="1:22" x14ac:dyDescent="0.25">
      <c r="A122" s="31"/>
      <c r="B122" s="31"/>
      <c r="C122" s="31"/>
      <c r="D122" s="31"/>
      <c r="E122" s="31"/>
      <c r="F122" s="3"/>
      <c r="G122" s="16">
        <f t="shared" si="28"/>
        <v>0</v>
      </c>
      <c r="H122" s="16">
        <f t="shared" si="29"/>
        <v>0</v>
      </c>
      <c r="I122" s="9">
        <f t="shared" si="16"/>
        <v>0</v>
      </c>
      <c r="J122" s="9">
        <f t="shared" si="17"/>
        <v>0</v>
      </c>
      <c r="K122" s="9">
        <f t="shared" si="18"/>
        <v>0</v>
      </c>
      <c r="L122" s="9">
        <f t="shared" si="19"/>
        <v>0</v>
      </c>
      <c r="M122" s="9" t="str">
        <f t="shared" si="20"/>
        <v/>
      </c>
      <c r="N122" s="9" t="str">
        <f t="shared" si="21"/>
        <v/>
      </c>
      <c r="O122" s="9" t="str">
        <f t="shared" si="22"/>
        <v/>
      </c>
      <c r="P122" s="9" t="str">
        <f t="shared" si="23"/>
        <v/>
      </c>
      <c r="Q122" s="9" t="str">
        <f t="shared" si="24"/>
        <v/>
      </c>
      <c r="R122" s="9" t="str">
        <f t="shared" si="25"/>
        <v/>
      </c>
      <c r="S122" s="9" t="str">
        <f t="shared" si="26"/>
        <v/>
      </c>
      <c r="T122" s="9" t="str">
        <f t="shared" si="27"/>
        <v/>
      </c>
      <c r="U122" s="9" t="str">
        <f t="array" ref="U122">IF(AND(F122&lt;&gt;"",F122&lt;&gt;"GR"),IF(COUNTIF($J$2:$J$1000,"&gt;=50")&gt;=10,IF(F122&lt;&gt;"GR",IF(AND(F122&gt;=55,J122&gt;=50),_xlfn.IFS(AND(J122&gt;=$AH$11,J122&gt;$AG$10,J122&gt;$AF$10,J122&gt;$AE$10,J122&gt;$AD$10,J122&gt;$AC$10,J122&gt;$AB$10),"AA",AND(J122&gt;=$AG$11,J122&gt;$AF$10,J122&gt;$AE$10,J122&gt;$AD$10,J122&gt;$AC$10,J122&gt;$AB$10),"BA",AND(J122&gt;=$AF$11,J122&gt;$AE$10,J122&gt;$AD$10,J122&gt;$AC$10,J122&gt;$AB$10),"BB",AND(J122&gt;=$AE$11,J122&gt;$AD$10,J122&gt;$AC$10,J122&gt;$AB$10),"CB",AND(J122&gt;=$AD$11,J122&gt;$AC$10,J122&gt;$AB$10),"CC",AND(J122&gt;=$AC$11,J122&gt;$AB$10),"DC",J122&gt;=50,"DD"),IF(J122&gt;=$AA$9,"FD","FF")),T122),IF(L122&gt;=$Z$32,$Z$30,IF(L122&gt;=$AA$32,$AA$30,IF(L122&gt;=$AB$32,$AB$30,IF(L122&gt;=$AC$32,$AC$30,IF(L122&gt;=$AD$32,$AD$30,IF(L122&gt;=$AE$32,$AE$30,IF(L122&gt;=$AF$32,$AF$30,IF(L122&gt;=$AG$32,$AG$30,$AH$30))))))))),T122)</f>
        <v/>
      </c>
      <c r="V122" s="9" t="str">
        <f t="array" ref="V122">IF(A122&lt;&gt;"",IF(_xlfn.BITOR(F122&lt;&gt;"GR",F122&lt;&gt;""),IF(AND(L122&gt;=50,F122&gt;=55),_xlfn.RANK.EQ(L122,$L$2:$L$1000,0),_xlfn.IFS(U122="FD",999,U122="FF",1000)),IF(AND(L122&gt;=50,H122&gt;=55),_xlfn.RANK.EQ(L122,$L$2:$L$326,0),_xlfn.IFS(U122="FD",999,U122="FF",1000))),"")</f>
        <v/>
      </c>
    </row>
    <row r="123" spans="1:22" x14ac:dyDescent="0.25">
      <c r="A123" s="31"/>
      <c r="B123" s="31"/>
      <c r="C123" s="31"/>
      <c r="D123" s="31"/>
      <c r="E123" s="31"/>
      <c r="F123" s="3"/>
      <c r="G123" s="16">
        <f t="shared" si="28"/>
        <v>0</v>
      </c>
      <c r="H123" s="16">
        <f t="shared" si="29"/>
        <v>0</v>
      </c>
      <c r="I123" s="9">
        <f t="shared" si="16"/>
        <v>0</v>
      </c>
      <c r="J123" s="9">
        <f t="shared" si="17"/>
        <v>0</v>
      </c>
      <c r="K123" s="9">
        <f t="shared" si="18"/>
        <v>0</v>
      </c>
      <c r="L123" s="9">
        <f t="shared" si="19"/>
        <v>0</v>
      </c>
      <c r="M123" s="9" t="str">
        <f t="shared" si="20"/>
        <v/>
      </c>
      <c r="N123" s="9" t="str">
        <f t="shared" si="21"/>
        <v/>
      </c>
      <c r="O123" s="9" t="str">
        <f t="shared" si="22"/>
        <v/>
      </c>
      <c r="P123" s="9" t="str">
        <f t="shared" si="23"/>
        <v/>
      </c>
      <c r="Q123" s="9" t="str">
        <f t="shared" si="24"/>
        <v/>
      </c>
      <c r="R123" s="9" t="str">
        <f t="shared" si="25"/>
        <v/>
      </c>
      <c r="S123" s="9" t="str">
        <f t="shared" si="26"/>
        <v/>
      </c>
      <c r="T123" s="9" t="str">
        <f t="shared" si="27"/>
        <v/>
      </c>
      <c r="U123" s="9" t="str">
        <f t="array" ref="U123">IF(AND(F123&lt;&gt;"",F123&lt;&gt;"GR"),IF(COUNTIF($J$2:$J$1000,"&gt;=50")&gt;=10,IF(F123&lt;&gt;"GR",IF(AND(F123&gt;=55,J123&gt;=50),_xlfn.IFS(AND(J123&gt;=$AH$11,J123&gt;$AG$10,J123&gt;$AF$10,J123&gt;$AE$10,J123&gt;$AD$10,J123&gt;$AC$10,J123&gt;$AB$10),"AA",AND(J123&gt;=$AG$11,J123&gt;$AF$10,J123&gt;$AE$10,J123&gt;$AD$10,J123&gt;$AC$10,J123&gt;$AB$10),"BA",AND(J123&gt;=$AF$11,J123&gt;$AE$10,J123&gt;$AD$10,J123&gt;$AC$10,J123&gt;$AB$10),"BB",AND(J123&gt;=$AE$11,J123&gt;$AD$10,J123&gt;$AC$10,J123&gt;$AB$10),"CB",AND(J123&gt;=$AD$11,J123&gt;$AC$10,J123&gt;$AB$10),"CC",AND(J123&gt;=$AC$11,J123&gt;$AB$10),"DC",J123&gt;=50,"DD"),IF(J123&gt;=$AA$9,"FD","FF")),T123),IF(L123&gt;=$Z$32,$Z$30,IF(L123&gt;=$AA$32,$AA$30,IF(L123&gt;=$AB$32,$AB$30,IF(L123&gt;=$AC$32,$AC$30,IF(L123&gt;=$AD$32,$AD$30,IF(L123&gt;=$AE$32,$AE$30,IF(L123&gt;=$AF$32,$AF$30,IF(L123&gt;=$AG$32,$AG$30,$AH$30))))))))),T123)</f>
        <v/>
      </c>
      <c r="V123" s="9" t="str">
        <f t="array" ref="V123">IF(A123&lt;&gt;"",IF(_xlfn.BITOR(F123&lt;&gt;"GR",F123&lt;&gt;""),IF(AND(L123&gt;=50,F123&gt;=55),_xlfn.RANK.EQ(L123,$L$2:$L$1000,0),_xlfn.IFS(U123="FD",999,U123="FF",1000)),IF(AND(L123&gt;=50,H123&gt;=55),_xlfn.RANK.EQ(L123,$L$2:$L$326,0),_xlfn.IFS(U123="FD",999,U123="FF",1000))),"")</f>
        <v/>
      </c>
    </row>
    <row r="124" spans="1:22" x14ac:dyDescent="0.25">
      <c r="A124" s="31"/>
      <c r="B124" s="31"/>
      <c r="C124" s="31"/>
      <c r="D124" s="31"/>
      <c r="E124" s="31"/>
      <c r="F124" s="3"/>
      <c r="G124" s="16">
        <f t="shared" si="28"/>
        <v>0</v>
      </c>
      <c r="H124" s="16">
        <f t="shared" si="29"/>
        <v>0</v>
      </c>
      <c r="I124" s="9">
        <f t="shared" si="16"/>
        <v>0</v>
      </c>
      <c r="J124" s="9">
        <f t="shared" si="17"/>
        <v>0</v>
      </c>
      <c r="K124" s="9">
        <f t="shared" si="18"/>
        <v>0</v>
      </c>
      <c r="L124" s="9">
        <f t="shared" si="19"/>
        <v>0</v>
      </c>
      <c r="M124" s="9" t="str">
        <f t="shared" si="20"/>
        <v/>
      </c>
      <c r="N124" s="9" t="str">
        <f t="shared" si="21"/>
        <v/>
      </c>
      <c r="O124" s="9" t="str">
        <f t="shared" si="22"/>
        <v/>
      </c>
      <c r="P124" s="9" t="str">
        <f t="shared" si="23"/>
        <v/>
      </c>
      <c r="Q124" s="9" t="str">
        <f t="shared" si="24"/>
        <v/>
      </c>
      <c r="R124" s="9" t="str">
        <f t="shared" si="25"/>
        <v/>
      </c>
      <c r="S124" s="9" t="str">
        <f t="shared" si="26"/>
        <v/>
      </c>
      <c r="T124" s="9" t="str">
        <f t="shared" si="27"/>
        <v/>
      </c>
      <c r="U124" s="9" t="str">
        <f t="array" ref="U124">IF(AND(F124&lt;&gt;"",F124&lt;&gt;"GR"),IF(COUNTIF($J$2:$J$1000,"&gt;=50")&gt;=10,IF(F124&lt;&gt;"GR",IF(AND(F124&gt;=55,J124&gt;=50),_xlfn.IFS(AND(J124&gt;=$AH$11,J124&gt;$AG$10,J124&gt;$AF$10,J124&gt;$AE$10,J124&gt;$AD$10,J124&gt;$AC$10,J124&gt;$AB$10),"AA",AND(J124&gt;=$AG$11,J124&gt;$AF$10,J124&gt;$AE$10,J124&gt;$AD$10,J124&gt;$AC$10,J124&gt;$AB$10),"BA",AND(J124&gt;=$AF$11,J124&gt;$AE$10,J124&gt;$AD$10,J124&gt;$AC$10,J124&gt;$AB$10),"BB",AND(J124&gt;=$AE$11,J124&gt;$AD$10,J124&gt;$AC$10,J124&gt;$AB$10),"CB",AND(J124&gt;=$AD$11,J124&gt;$AC$10,J124&gt;$AB$10),"CC",AND(J124&gt;=$AC$11,J124&gt;$AB$10),"DC",J124&gt;=50,"DD"),IF(J124&gt;=$AA$9,"FD","FF")),T124),IF(L124&gt;=$Z$32,$Z$30,IF(L124&gt;=$AA$32,$AA$30,IF(L124&gt;=$AB$32,$AB$30,IF(L124&gt;=$AC$32,$AC$30,IF(L124&gt;=$AD$32,$AD$30,IF(L124&gt;=$AE$32,$AE$30,IF(L124&gt;=$AF$32,$AF$30,IF(L124&gt;=$AG$32,$AG$30,$AH$30))))))))),T124)</f>
        <v/>
      </c>
      <c r="V124" s="9" t="str">
        <f t="array" ref="V124">IF(A124&lt;&gt;"",IF(_xlfn.BITOR(F124&lt;&gt;"GR",F124&lt;&gt;""),IF(AND(L124&gt;=50,F124&gt;=55),_xlfn.RANK.EQ(L124,$L$2:$L$1000,0),_xlfn.IFS(U124="FD",999,U124="FF",1000)),IF(AND(L124&gt;=50,H124&gt;=55),_xlfn.RANK.EQ(L124,$L$2:$L$326,0),_xlfn.IFS(U124="FD",999,U124="FF",1000))),"")</f>
        <v/>
      </c>
    </row>
    <row r="125" spans="1:22" x14ac:dyDescent="0.25">
      <c r="A125" s="31"/>
      <c r="B125" s="31"/>
      <c r="C125" s="31"/>
      <c r="D125" s="31"/>
      <c r="E125" s="31"/>
      <c r="F125" s="3"/>
      <c r="G125" s="16">
        <f t="shared" si="28"/>
        <v>0</v>
      </c>
      <c r="H125" s="16">
        <f t="shared" si="29"/>
        <v>0</v>
      </c>
      <c r="I125" s="9">
        <f t="shared" si="16"/>
        <v>0</v>
      </c>
      <c r="J125" s="9">
        <f t="shared" si="17"/>
        <v>0</v>
      </c>
      <c r="K125" s="9">
        <f t="shared" si="18"/>
        <v>0</v>
      </c>
      <c r="L125" s="9">
        <f t="shared" si="19"/>
        <v>0</v>
      </c>
      <c r="M125" s="9" t="str">
        <f t="shared" si="20"/>
        <v/>
      </c>
      <c r="N125" s="9" t="str">
        <f t="shared" si="21"/>
        <v/>
      </c>
      <c r="O125" s="9" t="str">
        <f t="shared" si="22"/>
        <v/>
      </c>
      <c r="P125" s="9" t="str">
        <f t="shared" si="23"/>
        <v/>
      </c>
      <c r="Q125" s="9" t="str">
        <f t="shared" si="24"/>
        <v/>
      </c>
      <c r="R125" s="9" t="str">
        <f t="shared" si="25"/>
        <v/>
      </c>
      <c r="S125" s="9" t="str">
        <f t="shared" si="26"/>
        <v/>
      </c>
      <c r="T125" s="9" t="str">
        <f t="shared" si="27"/>
        <v/>
      </c>
      <c r="U125" s="9" t="str">
        <f t="array" ref="U125">IF(AND(F125&lt;&gt;"",F125&lt;&gt;"GR"),IF(COUNTIF($J$2:$J$1000,"&gt;=50")&gt;=10,IF(F125&lt;&gt;"GR",IF(AND(F125&gt;=55,J125&gt;=50),_xlfn.IFS(AND(J125&gt;=$AH$11,J125&gt;$AG$10,J125&gt;$AF$10,J125&gt;$AE$10,J125&gt;$AD$10,J125&gt;$AC$10,J125&gt;$AB$10),"AA",AND(J125&gt;=$AG$11,J125&gt;$AF$10,J125&gt;$AE$10,J125&gt;$AD$10,J125&gt;$AC$10,J125&gt;$AB$10),"BA",AND(J125&gt;=$AF$11,J125&gt;$AE$10,J125&gt;$AD$10,J125&gt;$AC$10,J125&gt;$AB$10),"BB",AND(J125&gt;=$AE$11,J125&gt;$AD$10,J125&gt;$AC$10,J125&gt;$AB$10),"CB",AND(J125&gt;=$AD$11,J125&gt;$AC$10,J125&gt;$AB$10),"CC",AND(J125&gt;=$AC$11,J125&gt;$AB$10),"DC",J125&gt;=50,"DD"),IF(J125&gt;=$AA$9,"FD","FF")),T125),IF(L125&gt;=$Z$32,$Z$30,IF(L125&gt;=$AA$32,$AA$30,IF(L125&gt;=$AB$32,$AB$30,IF(L125&gt;=$AC$32,$AC$30,IF(L125&gt;=$AD$32,$AD$30,IF(L125&gt;=$AE$32,$AE$30,IF(L125&gt;=$AF$32,$AF$30,IF(L125&gt;=$AG$32,$AG$30,$AH$30))))))))),T125)</f>
        <v/>
      </c>
      <c r="V125" s="9" t="str">
        <f t="array" ref="V125">IF(A125&lt;&gt;"",IF(_xlfn.BITOR(F125&lt;&gt;"GR",F125&lt;&gt;""),IF(AND(L125&gt;=50,F125&gt;=55),_xlfn.RANK.EQ(L125,$L$2:$L$1000,0),_xlfn.IFS(U125="FD",999,U125="FF",1000)),IF(AND(L125&gt;=50,H125&gt;=55),_xlfn.RANK.EQ(L125,$L$2:$L$326,0),_xlfn.IFS(U125="FD",999,U125="FF",1000))),"")</f>
        <v/>
      </c>
    </row>
    <row r="126" spans="1:22" x14ac:dyDescent="0.25">
      <c r="A126" s="31"/>
      <c r="B126" s="31"/>
      <c r="C126" s="31"/>
      <c r="D126" s="31"/>
      <c r="E126" s="31"/>
      <c r="F126" s="3"/>
      <c r="G126" s="16">
        <f t="shared" si="28"/>
        <v>0</v>
      </c>
      <c r="H126" s="16">
        <f t="shared" si="29"/>
        <v>0</v>
      </c>
      <c r="I126" s="9">
        <f t="shared" si="16"/>
        <v>0</v>
      </c>
      <c r="J126" s="9">
        <f t="shared" si="17"/>
        <v>0</v>
      </c>
      <c r="K126" s="9">
        <f t="shared" si="18"/>
        <v>0</v>
      </c>
      <c r="L126" s="9">
        <f t="shared" si="19"/>
        <v>0</v>
      </c>
      <c r="M126" s="9" t="str">
        <f t="shared" si="20"/>
        <v/>
      </c>
      <c r="N126" s="9" t="str">
        <f t="shared" si="21"/>
        <v/>
      </c>
      <c r="O126" s="9" t="str">
        <f t="shared" si="22"/>
        <v/>
      </c>
      <c r="P126" s="9" t="str">
        <f t="shared" si="23"/>
        <v/>
      </c>
      <c r="Q126" s="9" t="str">
        <f t="shared" si="24"/>
        <v/>
      </c>
      <c r="R126" s="9" t="str">
        <f t="shared" si="25"/>
        <v/>
      </c>
      <c r="S126" s="9" t="str">
        <f t="shared" si="26"/>
        <v/>
      </c>
      <c r="T126" s="9" t="str">
        <f t="shared" si="27"/>
        <v/>
      </c>
      <c r="U126" s="9" t="str">
        <f t="array" ref="U126">IF(AND(F126&lt;&gt;"",F126&lt;&gt;"GR"),IF(COUNTIF($J$2:$J$1000,"&gt;=50")&gt;=10,IF(F126&lt;&gt;"GR",IF(AND(F126&gt;=55,J126&gt;=50),_xlfn.IFS(AND(J126&gt;=$AH$11,J126&gt;$AG$10,J126&gt;$AF$10,J126&gt;$AE$10,J126&gt;$AD$10,J126&gt;$AC$10,J126&gt;$AB$10),"AA",AND(J126&gt;=$AG$11,J126&gt;$AF$10,J126&gt;$AE$10,J126&gt;$AD$10,J126&gt;$AC$10,J126&gt;$AB$10),"BA",AND(J126&gt;=$AF$11,J126&gt;$AE$10,J126&gt;$AD$10,J126&gt;$AC$10,J126&gt;$AB$10),"BB",AND(J126&gt;=$AE$11,J126&gt;$AD$10,J126&gt;$AC$10,J126&gt;$AB$10),"CB",AND(J126&gt;=$AD$11,J126&gt;$AC$10,J126&gt;$AB$10),"CC",AND(J126&gt;=$AC$11,J126&gt;$AB$10),"DC",J126&gt;=50,"DD"),IF(J126&gt;=$AA$9,"FD","FF")),T126),IF(L126&gt;=$Z$32,$Z$30,IF(L126&gt;=$AA$32,$AA$30,IF(L126&gt;=$AB$32,$AB$30,IF(L126&gt;=$AC$32,$AC$30,IF(L126&gt;=$AD$32,$AD$30,IF(L126&gt;=$AE$32,$AE$30,IF(L126&gt;=$AF$32,$AF$30,IF(L126&gt;=$AG$32,$AG$30,$AH$30))))))))),T126)</f>
        <v/>
      </c>
      <c r="V126" s="9" t="str">
        <f t="array" ref="V126">IF(A126&lt;&gt;"",IF(_xlfn.BITOR(F126&lt;&gt;"GR",F126&lt;&gt;""),IF(AND(L126&gt;=50,F126&gt;=55),_xlfn.RANK.EQ(L126,$L$2:$L$1000,0),_xlfn.IFS(U126="FD",999,U126="FF",1000)),IF(AND(L126&gt;=50,H126&gt;=55),_xlfn.RANK.EQ(L126,$L$2:$L$326,0),_xlfn.IFS(U126="FD",999,U126="FF",1000))),"")</f>
        <v/>
      </c>
    </row>
    <row r="127" spans="1:22" x14ac:dyDescent="0.25">
      <c r="A127" s="31"/>
      <c r="B127" s="31"/>
      <c r="C127" s="31"/>
      <c r="D127" s="31"/>
      <c r="E127" s="31"/>
      <c r="F127" s="3"/>
      <c r="G127" s="16">
        <f t="shared" si="28"/>
        <v>0</v>
      </c>
      <c r="H127" s="16">
        <f t="shared" si="29"/>
        <v>0</v>
      </c>
      <c r="I127" s="9">
        <f t="shared" si="16"/>
        <v>0</v>
      </c>
      <c r="J127" s="9">
        <f t="shared" si="17"/>
        <v>0</v>
      </c>
      <c r="K127" s="9">
        <f t="shared" si="18"/>
        <v>0</v>
      </c>
      <c r="L127" s="9">
        <f t="shared" si="19"/>
        <v>0</v>
      </c>
      <c r="M127" s="9" t="str">
        <f t="shared" si="20"/>
        <v/>
      </c>
      <c r="N127" s="9" t="str">
        <f t="shared" si="21"/>
        <v/>
      </c>
      <c r="O127" s="9" t="str">
        <f t="shared" si="22"/>
        <v/>
      </c>
      <c r="P127" s="9" t="str">
        <f t="shared" si="23"/>
        <v/>
      </c>
      <c r="Q127" s="9" t="str">
        <f t="shared" si="24"/>
        <v/>
      </c>
      <c r="R127" s="9" t="str">
        <f t="shared" si="25"/>
        <v/>
      </c>
      <c r="S127" s="9" t="str">
        <f t="shared" si="26"/>
        <v/>
      </c>
      <c r="T127" s="9" t="str">
        <f t="shared" si="27"/>
        <v/>
      </c>
      <c r="U127" s="9" t="str">
        <f t="array" ref="U127">IF(AND(F127&lt;&gt;"",F127&lt;&gt;"GR"),IF(COUNTIF($J$2:$J$1000,"&gt;=50")&gt;=10,IF(F127&lt;&gt;"GR",IF(AND(F127&gt;=55,J127&gt;=50),_xlfn.IFS(AND(J127&gt;=$AH$11,J127&gt;$AG$10,J127&gt;$AF$10,J127&gt;$AE$10,J127&gt;$AD$10,J127&gt;$AC$10,J127&gt;$AB$10),"AA",AND(J127&gt;=$AG$11,J127&gt;$AF$10,J127&gt;$AE$10,J127&gt;$AD$10,J127&gt;$AC$10,J127&gt;$AB$10),"BA",AND(J127&gt;=$AF$11,J127&gt;$AE$10,J127&gt;$AD$10,J127&gt;$AC$10,J127&gt;$AB$10),"BB",AND(J127&gt;=$AE$11,J127&gt;$AD$10,J127&gt;$AC$10,J127&gt;$AB$10),"CB",AND(J127&gt;=$AD$11,J127&gt;$AC$10,J127&gt;$AB$10),"CC",AND(J127&gt;=$AC$11,J127&gt;$AB$10),"DC",J127&gt;=50,"DD"),IF(J127&gt;=$AA$9,"FD","FF")),T127),IF(L127&gt;=$Z$32,$Z$30,IF(L127&gt;=$AA$32,$AA$30,IF(L127&gt;=$AB$32,$AB$30,IF(L127&gt;=$AC$32,$AC$30,IF(L127&gt;=$AD$32,$AD$30,IF(L127&gt;=$AE$32,$AE$30,IF(L127&gt;=$AF$32,$AF$30,IF(L127&gt;=$AG$32,$AG$30,$AH$30))))))))),T127)</f>
        <v/>
      </c>
      <c r="V127" s="9" t="str">
        <f t="array" ref="V127">IF(A127&lt;&gt;"",IF(_xlfn.BITOR(F127&lt;&gt;"GR",F127&lt;&gt;""),IF(AND(L127&gt;=50,F127&gt;=55),_xlfn.RANK.EQ(L127,$L$2:$L$1000,0),_xlfn.IFS(U127="FD",999,U127="FF",1000)),IF(AND(L127&gt;=50,H127&gt;=55),_xlfn.RANK.EQ(L127,$L$2:$L$326,0),_xlfn.IFS(U127="FD",999,U127="FF",1000))),"")</f>
        <v/>
      </c>
    </row>
    <row r="128" spans="1:22" x14ac:dyDescent="0.25">
      <c r="A128" s="31"/>
      <c r="B128" s="31"/>
      <c r="C128" s="31"/>
      <c r="D128" s="31"/>
      <c r="E128" s="31"/>
      <c r="F128" s="3"/>
      <c r="G128" s="16">
        <f t="shared" si="28"/>
        <v>0</v>
      </c>
      <c r="H128" s="16">
        <f t="shared" si="29"/>
        <v>0</v>
      </c>
      <c r="I128" s="9">
        <f t="shared" si="16"/>
        <v>0</v>
      </c>
      <c r="J128" s="9">
        <f t="shared" si="17"/>
        <v>0</v>
      </c>
      <c r="K128" s="9">
        <f t="shared" si="18"/>
        <v>0</v>
      </c>
      <c r="L128" s="9">
        <f t="shared" si="19"/>
        <v>0</v>
      </c>
      <c r="M128" s="9" t="str">
        <f t="shared" si="20"/>
        <v/>
      </c>
      <c r="N128" s="9" t="str">
        <f t="shared" si="21"/>
        <v/>
      </c>
      <c r="O128" s="9" t="str">
        <f t="shared" si="22"/>
        <v/>
      </c>
      <c r="P128" s="9" t="str">
        <f t="shared" si="23"/>
        <v/>
      </c>
      <c r="Q128" s="9" t="str">
        <f t="shared" si="24"/>
        <v/>
      </c>
      <c r="R128" s="9" t="str">
        <f t="shared" si="25"/>
        <v/>
      </c>
      <c r="S128" s="9" t="str">
        <f t="shared" si="26"/>
        <v/>
      </c>
      <c r="T128" s="9" t="str">
        <f t="shared" si="27"/>
        <v/>
      </c>
      <c r="U128" s="9" t="str">
        <f t="array" ref="U128">IF(AND(F128&lt;&gt;"",F128&lt;&gt;"GR"),IF(COUNTIF($J$2:$J$1000,"&gt;=50")&gt;=10,IF(F128&lt;&gt;"GR",IF(AND(F128&gt;=55,J128&gt;=50),_xlfn.IFS(AND(J128&gt;=$AH$11,J128&gt;$AG$10,J128&gt;$AF$10,J128&gt;$AE$10,J128&gt;$AD$10,J128&gt;$AC$10,J128&gt;$AB$10),"AA",AND(J128&gt;=$AG$11,J128&gt;$AF$10,J128&gt;$AE$10,J128&gt;$AD$10,J128&gt;$AC$10,J128&gt;$AB$10),"BA",AND(J128&gt;=$AF$11,J128&gt;$AE$10,J128&gt;$AD$10,J128&gt;$AC$10,J128&gt;$AB$10),"BB",AND(J128&gt;=$AE$11,J128&gt;$AD$10,J128&gt;$AC$10,J128&gt;$AB$10),"CB",AND(J128&gt;=$AD$11,J128&gt;$AC$10,J128&gt;$AB$10),"CC",AND(J128&gt;=$AC$11,J128&gt;$AB$10),"DC",J128&gt;=50,"DD"),IF(J128&gt;=$AA$9,"FD","FF")),T128),IF(L128&gt;=$Z$32,$Z$30,IF(L128&gt;=$AA$32,$AA$30,IF(L128&gt;=$AB$32,$AB$30,IF(L128&gt;=$AC$32,$AC$30,IF(L128&gt;=$AD$32,$AD$30,IF(L128&gt;=$AE$32,$AE$30,IF(L128&gt;=$AF$32,$AF$30,IF(L128&gt;=$AG$32,$AG$30,$AH$30))))))))),T128)</f>
        <v/>
      </c>
      <c r="V128" s="9" t="str">
        <f t="array" ref="V128">IF(A128&lt;&gt;"",IF(_xlfn.BITOR(F128&lt;&gt;"GR",F128&lt;&gt;""),IF(AND(L128&gt;=50,F128&gt;=55),_xlfn.RANK.EQ(L128,$L$2:$L$1000,0),_xlfn.IFS(U128="FD",999,U128="FF",1000)),IF(AND(L128&gt;=50,H128&gt;=55),_xlfn.RANK.EQ(L128,$L$2:$L$326,0),_xlfn.IFS(U128="FD",999,U128="FF",1000))),"")</f>
        <v/>
      </c>
    </row>
    <row r="129" spans="1:22" x14ac:dyDescent="0.25">
      <c r="A129" s="31"/>
      <c r="B129" s="31"/>
      <c r="C129" s="31"/>
      <c r="D129" s="31"/>
      <c r="E129" s="31"/>
      <c r="F129" s="3"/>
      <c r="G129" s="16">
        <f t="shared" si="28"/>
        <v>0</v>
      </c>
      <c r="H129" s="16">
        <f t="shared" si="29"/>
        <v>0</v>
      </c>
      <c r="I129" s="9">
        <f t="shared" si="16"/>
        <v>0</v>
      </c>
      <c r="J129" s="9">
        <f t="shared" si="17"/>
        <v>0</v>
      </c>
      <c r="K129" s="9">
        <f t="shared" si="18"/>
        <v>0</v>
      </c>
      <c r="L129" s="9">
        <f t="shared" si="19"/>
        <v>0</v>
      </c>
      <c r="M129" s="9" t="str">
        <f t="shared" si="20"/>
        <v/>
      </c>
      <c r="N129" s="9" t="str">
        <f t="shared" si="21"/>
        <v/>
      </c>
      <c r="O129" s="9" t="str">
        <f t="shared" si="22"/>
        <v/>
      </c>
      <c r="P129" s="9" t="str">
        <f t="shared" si="23"/>
        <v/>
      </c>
      <c r="Q129" s="9" t="str">
        <f t="shared" si="24"/>
        <v/>
      </c>
      <c r="R129" s="9" t="str">
        <f t="shared" si="25"/>
        <v/>
      </c>
      <c r="S129" s="9" t="str">
        <f t="shared" si="26"/>
        <v/>
      </c>
      <c r="T129" s="9" t="str">
        <f t="shared" si="27"/>
        <v/>
      </c>
      <c r="U129" s="9" t="str">
        <f t="array" ref="U129">IF(AND(F129&lt;&gt;"",F129&lt;&gt;"GR"),IF(COUNTIF($J$2:$J$1000,"&gt;=50")&gt;=10,IF(F129&lt;&gt;"GR",IF(AND(F129&gt;=55,J129&gt;=50),_xlfn.IFS(AND(J129&gt;=$AH$11,J129&gt;$AG$10,J129&gt;$AF$10,J129&gt;$AE$10,J129&gt;$AD$10,J129&gt;$AC$10,J129&gt;$AB$10),"AA",AND(J129&gt;=$AG$11,J129&gt;$AF$10,J129&gt;$AE$10,J129&gt;$AD$10,J129&gt;$AC$10,J129&gt;$AB$10),"BA",AND(J129&gt;=$AF$11,J129&gt;$AE$10,J129&gt;$AD$10,J129&gt;$AC$10,J129&gt;$AB$10),"BB",AND(J129&gt;=$AE$11,J129&gt;$AD$10,J129&gt;$AC$10,J129&gt;$AB$10),"CB",AND(J129&gt;=$AD$11,J129&gt;$AC$10,J129&gt;$AB$10),"CC",AND(J129&gt;=$AC$11,J129&gt;$AB$10),"DC",J129&gt;=50,"DD"),IF(J129&gt;=$AA$9,"FD","FF")),T129),IF(L129&gt;=$Z$32,$Z$30,IF(L129&gt;=$AA$32,$AA$30,IF(L129&gt;=$AB$32,$AB$30,IF(L129&gt;=$AC$32,$AC$30,IF(L129&gt;=$AD$32,$AD$30,IF(L129&gt;=$AE$32,$AE$30,IF(L129&gt;=$AF$32,$AF$30,IF(L129&gt;=$AG$32,$AG$30,$AH$30))))))))),T129)</f>
        <v/>
      </c>
      <c r="V129" s="9" t="str">
        <f t="array" ref="V129">IF(A129&lt;&gt;"",IF(_xlfn.BITOR(F129&lt;&gt;"GR",F129&lt;&gt;""),IF(AND(L129&gt;=50,F129&gt;=55),_xlfn.RANK.EQ(L129,$L$2:$L$1000,0),_xlfn.IFS(U129="FD",999,U129="FF",1000)),IF(AND(L129&gt;=50,H129&gt;=55),_xlfn.RANK.EQ(L129,$L$2:$L$326,0),_xlfn.IFS(U129="FD",999,U129="FF",1000))),"")</f>
        <v/>
      </c>
    </row>
    <row r="130" spans="1:22" x14ac:dyDescent="0.25">
      <c r="A130" s="31"/>
      <c r="B130" s="31"/>
      <c r="C130" s="31"/>
      <c r="D130" s="31"/>
      <c r="E130" s="31"/>
      <c r="F130" s="3"/>
      <c r="G130" s="16">
        <f t="shared" si="28"/>
        <v>0</v>
      </c>
      <c r="H130" s="16">
        <f t="shared" si="29"/>
        <v>0</v>
      </c>
      <c r="I130" s="9">
        <f t="shared" ref="I130:I193" si="30">(G130*0.4)+(H130*0.6)</f>
        <v>0</v>
      </c>
      <c r="J130" s="9">
        <f t="shared" si="17"/>
        <v>0</v>
      </c>
      <c r="K130" s="9">
        <f t="shared" si="18"/>
        <v>0</v>
      </c>
      <c r="L130" s="9">
        <f t="shared" si="19"/>
        <v>0</v>
      </c>
      <c r="M130" s="9" t="str">
        <f t="shared" si="20"/>
        <v/>
      </c>
      <c r="N130" s="9" t="str">
        <f t="shared" si="21"/>
        <v/>
      </c>
      <c r="O130" s="9" t="str">
        <f t="shared" si="22"/>
        <v/>
      </c>
      <c r="P130" s="9" t="str">
        <f t="shared" si="23"/>
        <v/>
      </c>
      <c r="Q130" s="9" t="str">
        <f t="shared" si="24"/>
        <v/>
      </c>
      <c r="R130" s="9" t="str">
        <f t="shared" si="25"/>
        <v/>
      </c>
      <c r="S130" s="9" t="str">
        <f t="shared" si="26"/>
        <v/>
      </c>
      <c r="T130" s="9" t="str">
        <f t="shared" si="27"/>
        <v/>
      </c>
      <c r="U130" s="9" t="str">
        <f t="array" ref="U130">IF(AND(F130&lt;&gt;"",F130&lt;&gt;"GR"),IF(COUNTIF($J$2:$J$1000,"&gt;=50")&gt;=10,IF(F130&lt;&gt;"GR",IF(AND(F130&gt;=55,J130&gt;=50),_xlfn.IFS(AND(J130&gt;=$AH$11,J130&gt;$AG$10,J130&gt;$AF$10,J130&gt;$AE$10,J130&gt;$AD$10,J130&gt;$AC$10,J130&gt;$AB$10),"AA",AND(J130&gt;=$AG$11,J130&gt;$AF$10,J130&gt;$AE$10,J130&gt;$AD$10,J130&gt;$AC$10,J130&gt;$AB$10),"BA",AND(J130&gt;=$AF$11,J130&gt;$AE$10,J130&gt;$AD$10,J130&gt;$AC$10,J130&gt;$AB$10),"BB",AND(J130&gt;=$AE$11,J130&gt;$AD$10,J130&gt;$AC$10,J130&gt;$AB$10),"CB",AND(J130&gt;=$AD$11,J130&gt;$AC$10,J130&gt;$AB$10),"CC",AND(J130&gt;=$AC$11,J130&gt;$AB$10),"DC",J130&gt;=50,"DD"),IF(J130&gt;=$AA$9,"FD","FF")),T130),IF(L130&gt;=$Z$32,$Z$30,IF(L130&gt;=$AA$32,$AA$30,IF(L130&gt;=$AB$32,$AB$30,IF(L130&gt;=$AC$32,$AC$30,IF(L130&gt;=$AD$32,$AD$30,IF(L130&gt;=$AE$32,$AE$30,IF(L130&gt;=$AF$32,$AF$30,IF(L130&gt;=$AG$32,$AG$30,$AH$30))))))))),T130)</f>
        <v/>
      </c>
      <c r="V130" s="9" t="str">
        <f t="array" ref="V130">IF(A130&lt;&gt;"",IF(_xlfn.BITOR(F130&lt;&gt;"GR",F130&lt;&gt;""),IF(AND(L130&gt;=50,F130&gt;=55),_xlfn.RANK.EQ(L130,$L$2:$L$1000,0),_xlfn.IFS(U130="FD",999,U130="FF",1000)),IF(AND(L130&gt;=50,H130&gt;=55),_xlfn.RANK.EQ(L130,$L$2:$L$326,0),_xlfn.IFS(U130="FD",999,U130="FF",1000))),"")</f>
        <v/>
      </c>
    </row>
    <row r="131" spans="1:22" x14ac:dyDescent="0.25">
      <c r="A131" s="31"/>
      <c r="B131" s="31"/>
      <c r="C131" s="31"/>
      <c r="D131" s="31"/>
      <c r="E131" s="31"/>
      <c r="F131" s="3"/>
      <c r="G131" s="16">
        <f t="shared" si="28"/>
        <v>0</v>
      </c>
      <c r="H131" s="16">
        <f t="shared" si="29"/>
        <v>0</v>
      </c>
      <c r="I131" s="9">
        <f t="shared" si="30"/>
        <v>0</v>
      </c>
      <c r="J131" s="9">
        <f t="shared" ref="J131:J194" si="31">IF(AND(F131&lt;&gt;"",F131&lt;&gt;"GR"),(G131*0.4)+(F131*0.6),I131)</f>
        <v>0</v>
      </c>
      <c r="K131" s="9">
        <f t="shared" ref="K131:K194" si="32">ROUND(I131,0)</f>
        <v>0</v>
      </c>
      <c r="L131" s="9">
        <f t="shared" ref="L131:L194" si="33">ROUND(J131,0)</f>
        <v>0</v>
      </c>
      <c r="M131" s="9" t="str">
        <f t="shared" ref="M131:M194" si="34">IF(AND(I131&gt;=50,H131&gt;=55),I131,"")</f>
        <v/>
      </c>
      <c r="N131" s="9" t="str">
        <f t="shared" ref="N131:N194" si="35">IF(M131&lt;&gt;"",IF(_xlfn.RANK.EQ(M131,$M$2:$M$326,0)&lt;=ROUND(COUNTIFS($I$2:$I$326,"&gt;=50",$H$2:$H$326,"&gt;=55")/100*$AH$9,0),"",I131),"")</f>
        <v/>
      </c>
      <c r="O131" s="9" t="str">
        <f t="shared" ref="O131:O194" si="36">IF(N131&lt;&gt;"",IF(_xlfn.RANK.EQ(N131,$N$2:$N$326,0)&lt;=ROUND(COUNTIFS($I$2:$I$326,"&gt;=50",$H$2:$H$326,"&gt;=55")/100*$AG$9,0),"",I131),"")</f>
        <v/>
      </c>
      <c r="P131" s="9" t="str">
        <f t="shared" ref="P131:P194" si="37">IF(O131&lt;&gt;"",IF(_xlfn.RANK.EQ(O131,$O$2:$O$326,0)&lt;=ROUND(COUNTIFS($I$2:$I$326,"&gt;=50",$H$2:$H$326,"&gt;=55")/100*$AF$9,0),"",I131),"")</f>
        <v/>
      </c>
      <c r="Q131" s="9" t="str">
        <f t="shared" ref="Q131:Q194" si="38">IF(P131&lt;&gt;"",IF(_xlfn.RANK.EQ(P131,$P$2:$P$326,0)&lt;=ROUND(COUNTIFS($I$2:$I$326,"&gt;=50",$H$2:$H$326,"&gt;=55")/100*$AE$9,0),"",I131),"")</f>
        <v/>
      </c>
      <c r="R131" s="9" t="str">
        <f t="shared" ref="R131:R194" si="39">IF(Q131&lt;&gt;"",IF(_xlfn.RANK.EQ(Q131,$Q$2:$Q$326,0)&lt;=ROUND(COUNTIFS($I$2:$I$326,"&gt;=50",$H$2:$H$326,"&gt;=55")/100*$AD$9,0),"",I131),"")</f>
        <v/>
      </c>
      <c r="S131" s="9" t="str">
        <f t="shared" ref="S131:S194" si="40">IF(R131&lt;&gt;"",IF(_xlfn.RANK.EQ(R131,$R$2:$R$326,0)&lt;=ROUND(COUNTIFS($I$2:$I$326,"&gt;=50",$H$2:$H$326,"&gt;=55")/100*$AC$9,0),"",I131),"")</f>
        <v/>
      </c>
      <c r="T131" s="9" t="str">
        <f t="shared" ref="T131:T194" si="41">IF(A131&lt;&gt;"",IF(COUNTIF($I$2:$I$1000,"&gt;=50")&gt;=10,IF(AND(H131&gt;=55,I131&gt;=50),IF(_xlfn.RANK.EQ(M131,$M$2:$M$1000,0)&lt;=ROUND(COUNTIFS($I$2:$I$1000,"&gt;=50",$H$2:$H$1000,"&gt;=55")/100*$AH$9,0),$AH$8,IF(_xlfn.RANK.EQ(N131,$N$2:$N$1000,0)&lt;=ROUND(COUNTIFS($I$2:$I$1000,"&gt;=50",$H$2:$H$1000,"&gt;=55")/100*$AG$9,0),$AG$8,IF(_xlfn.RANK.EQ(O131,$O$2:$O$1000,0)&lt;=ROUND(COUNTIFS($I$2:$I$1000,"&gt;=50",$H$2:$H$1000,"&gt;=55")/100*$AF$9,0),$AF$8,IF(_xlfn.RANK.EQ(P131,$P$2:$P$1000,0)&lt;=ROUND(COUNTIFS($I$2:$I$1000,"&gt;=50",$H$2:$H$1000,"&gt;=55")/100*$AE$9,0),$AE$8,IF(_xlfn.RANK.EQ(Q131,$Q$2:$Q$1000,0)&lt;=ROUND(COUNTIFS($I$2:$I$1000,"&gt;=50",$H$2:$H$1000,"&gt;=55")/100*$AD$9,0),$AD$8,IF(_xlfn.RANK.EQ(R131,$R$2:$R$1000,0)&lt;=ROUND(COUNTIFS($I$2:$I$1000,"&gt;=50",$H$2:$H$1000,"&gt;=55")/100*$AC$9,0),$AC$8,$AB$8)))))),IF(K131&gt;=$AA$9,$AA$8,$Z$8)),IF(K131&gt;=$Z$32,$Z$30,IF(K131&gt;=$AA$32,$AA$30,IF(K131&gt;=$AB$32,$AB$30,IF(K131&gt;=$AC$32,$AC$30,IF(K131&gt;=$AD$32,$AD$30,IF(K131&gt;=$AE$32,$AE$30,IF(K131&gt;=$AF$32,$AF$30,IF(K131&gt;=$AG$32,$AG$30,$AH$30))))))))),"")</f>
        <v/>
      </c>
      <c r="U131" s="9" t="str">
        <f t="array" ref="U131">IF(AND(F131&lt;&gt;"",F131&lt;&gt;"GR"),IF(COUNTIF($J$2:$J$1000,"&gt;=50")&gt;=10,IF(F131&lt;&gt;"GR",IF(AND(F131&gt;=55,J131&gt;=50),_xlfn.IFS(AND(J131&gt;=$AH$11,J131&gt;$AG$10,J131&gt;$AF$10,J131&gt;$AE$10,J131&gt;$AD$10,J131&gt;$AC$10,J131&gt;$AB$10),"AA",AND(J131&gt;=$AG$11,J131&gt;$AF$10,J131&gt;$AE$10,J131&gt;$AD$10,J131&gt;$AC$10,J131&gt;$AB$10),"BA",AND(J131&gt;=$AF$11,J131&gt;$AE$10,J131&gt;$AD$10,J131&gt;$AC$10,J131&gt;$AB$10),"BB",AND(J131&gt;=$AE$11,J131&gt;$AD$10,J131&gt;$AC$10,J131&gt;$AB$10),"CB",AND(J131&gt;=$AD$11,J131&gt;$AC$10,J131&gt;$AB$10),"CC",AND(J131&gt;=$AC$11,J131&gt;$AB$10),"DC",J131&gt;=50,"DD"),IF(J131&gt;=$AA$9,"FD","FF")),T131),IF(L131&gt;=$Z$32,$Z$30,IF(L131&gt;=$AA$32,$AA$30,IF(L131&gt;=$AB$32,$AB$30,IF(L131&gt;=$AC$32,$AC$30,IF(L131&gt;=$AD$32,$AD$30,IF(L131&gt;=$AE$32,$AE$30,IF(L131&gt;=$AF$32,$AF$30,IF(L131&gt;=$AG$32,$AG$30,$AH$30))))))))),T131)</f>
        <v/>
      </c>
      <c r="V131" s="9" t="str">
        <f t="array" ref="V131">IF(A131&lt;&gt;"",IF(_xlfn.BITOR(F131&lt;&gt;"GR",F131&lt;&gt;""),IF(AND(L131&gt;=50,F131&gt;=55),_xlfn.RANK.EQ(L131,$L$2:$L$1000,0),_xlfn.IFS(U131="FD",999,U131="FF",1000)),IF(AND(L131&gt;=50,H131&gt;=55),_xlfn.RANK.EQ(L131,$L$2:$L$326,0),_xlfn.IFS(U131="FD",999,U131="FF",1000))),"")</f>
        <v/>
      </c>
    </row>
    <row r="132" spans="1:22" x14ac:dyDescent="0.25">
      <c r="A132" s="31"/>
      <c r="B132" s="31"/>
      <c r="C132" s="31"/>
      <c r="D132" s="31"/>
      <c r="E132" s="31"/>
      <c r="F132" s="3"/>
      <c r="G132" s="16">
        <f t="shared" si="28"/>
        <v>0</v>
      </c>
      <c r="H132" s="16">
        <f t="shared" si="29"/>
        <v>0</v>
      </c>
      <c r="I132" s="9">
        <f t="shared" si="30"/>
        <v>0</v>
      </c>
      <c r="J132" s="9">
        <f t="shared" si="31"/>
        <v>0</v>
      </c>
      <c r="K132" s="9">
        <f t="shared" si="32"/>
        <v>0</v>
      </c>
      <c r="L132" s="9">
        <f t="shared" si="33"/>
        <v>0</v>
      </c>
      <c r="M132" s="9" t="str">
        <f t="shared" si="34"/>
        <v/>
      </c>
      <c r="N132" s="9" t="str">
        <f t="shared" si="35"/>
        <v/>
      </c>
      <c r="O132" s="9" t="str">
        <f t="shared" si="36"/>
        <v/>
      </c>
      <c r="P132" s="9" t="str">
        <f t="shared" si="37"/>
        <v/>
      </c>
      <c r="Q132" s="9" t="str">
        <f t="shared" si="38"/>
        <v/>
      </c>
      <c r="R132" s="9" t="str">
        <f t="shared" si="39"/>
        <v/>
      </c>
      <c r="S132" s="9" t="str">
        <f t="shared" si="40"/>
        <v/>
      </c>
      <c r="T132" s="9" t="str">
        <f t="shared" si="41"/>
        <v/>
      </c>
      <c r="U132" s="9" t="str">
        <f t="array" ref="U132">IF(AND(F132&lt;&gt;"",F132&lt;&gt;"GR"),IF(COUNTIF($J$2:$J$1000,"&gt;=50")&gt;=10,IF(F132&lt;&gt;"GR",IF(AND(F132&gt;=55,J132&gt;=50),_xlfn.IFS(AND(J132&gt;=$AH$11,J132&gt;$AG$10,J132&gt;$AF$10,J132&gt;$AE$10,J132&gt;$AD$10,J132&gt;$AC$10,J132&gt;$AB$10),"AA",AND(J132&gt;=$AG$11,J132&gt;$AF$10,J132&gt;$AE$10,J132&gt;$AD$10,J132&gt;$AC$10,J132&gt;$AB$10),"BA",AND(J132&gt;=$AF$11,J132&gt;$AE$10,J132&gt;$AD$10,J132&gt;$AC$10,J132&gt;$AB$10),"BB",AND(J132&gt;=$AE$11,J132&gt;$AD$10,J132&gt;$AC$10,J132&gt;$AB$10),"CB",AND(J132&gt;=$AD$11,J132&gt;$AC$10,J132&gt;$AB$10),"CC",AND(J132&gt;=$AC$11,J132&gt;$AB$10),"DC",J132&gt;=50,"DD"),IF(J132&gt;=$AA$9,"FD","FF")),T132),IF(L132&gt;=$Z$32,$Z$30,IF(L132&gt;=$AA$32,$AA$30,IF(L132&gt;=$AB$32,$AB$30,IF(L132&gt;=$AC$32,$AC$30,IF(L132&gt;=$AD$32,$AD$30,IF(L132&gt;=$AE$32,$AE$30,IF(L132&gt;=$AF$32,$AF$30,IF(L132&gt;=$AG$32,$AG$30,$AH$30))))))))),T132)</f>
        <v/>
      </c>
      <c r="V132" s="9" t="str">
        <f t="array" ref="V132">IF(A132&lt;&gt;"",IF(_xlfn.BITOR(F132&lt;&gt;"GR",F132&lt;&gt;""),IF(AND(L132&gt;=50,F132&gt;=55),_xlfn.RANK.EQ(L132,$L$2:$L$1000,0),_xlfn.IFS(U132="FD",999,U132="FF",1000)),IF(AND(L132&gt;=50,H132&gt;=55),_xlfn.RANK.EQ(L132,$L$2:$L$326,0),_xlfn.IFS(U132="FD",999,U132="FF",1000))),"")</f>
        <v/>
      </c>
    </row>
    <row r="133" spans="1:22" x14ac:dyDescent="0.25">
      <c r="A133" s="31"/>
      <c r="B133" s="31"/>
      <c r="C133" s="31"/>
      <c r="D133" s="31"/>
      <c r="E133" s="31"/>
      <c r="F133" s="3"/>
      <c r="G133" s="16">
        <f t="shared" si="28"/>
        <v>0</v>
      </c>
      <c r="H133" s="16">
        <f t="shared" si="29"/>
        <v>0</v>
      </c>
      <c r="I133" s="9">
        <f t="shared" si="30"/>
        <v>0</v>
      </c>
      <c r="J133" s="9">
        <f t="shared" si="31"/>
        <v>0</v>
      </c>
      <c r="K133" s="9">
        <f t="shared" si="32"/>
        <v>0</v>
      </c>
      <c r="L133" s="9">
        <f t="shared" si="33"/>
        <v>0</v>
      </c>
      <c r="M133" s="9" t="str">
        <f t="shared" si="34"/>
        <v/>
      </c>
      <c r="N133" s="9" t="str">
        <f t="shared" si="35"/>
        <v/>
      </c>
      <c r="O133" s="9" t="str">
        <f t="shared" si="36"/>
        <v/>
      </c>
      <c r="P133" s="9" t="str">
        <f t="shared" si="37"/>
        <v/>
      </c>
      <c r="Q133" s="9" t="str">
        <f t="shared" si="38"/>
        <v/>
      </c>
      <c r="R133" s="9" t="str">
        <f t="shared" si="39"/>
        <v/>
      </c>
      <c r="S133" s="9" t="str">
        <f t="shared" si="40"/>
        <v/>
      </c>
      <c r="T133" s="9" t="str">
        <f t="shared" si="41"/>
        <v/>
      </c>
      <c r="U133" s="9" t="str">
        <f t="array" ref="U133">IF(AND(F133&lt;&gt;"",F133&lt;&gt;"GR"),IF(COUNTIF($J$2:$J$1000,"&gt;=50")&gt;=10,IF(F133&lt;&gt;"GR",IF(AND(F133&gt;=55,J133&gt;=50),_xlfn.IFS(AND(J133&gt;=$AH$11,J133&gt;$AG$10,J133&gt;$AF$10,J133&gt;$AE$10,J133&gt;$AD$10,J133&gt;$AC$10,J133&gt;$AB$10),"AA",AND(J133&gt;=$AG$11,J133&gt;$AF$10,J133&gt;$AE$10,J133&gt;$AD$10,J133&gt;$AC$10,J133&gt;$AB$10),"BA",AND(J133&gt;=$AF$11,J133&gt;$AE$10,J133&gt;$AD$10,J133&gt;$AC$10,J133&gt;$AB$10),"BB",AND(J133&gt;=$AE$11,J133&gt;$AD$10,J133&gt;$AC$10,J133&gt;$AB$10),"CB",AND(J133&gt;=$AD$11,J133&gt;$AC$10,J133&gt;$AB$10),"CC",AND(J133&gt;=$AC$11,J133&gt;$AB$10),"DC",J133&gt;=50,"DD"),IF(J133&gt;=$AA$9,"FD","FF")),T133),IF(L133&gt;=$Z$32,$Z$30,IF(L133&gt;=$AA$32,$AA$30,IF(L133&gt;=$AB$32,$AB$30,IF(L133&gt;=$AC$32,$AC$30,IF(L133&gt;=$AD$32,$AD$30,IF(L133&gt;=$AE$32,$AE$30,IF(L133&gt;=$AF$32,$AF$30,IF(L133&gt;=$AG$32,$AG$30,$AH$30))))))))),T133)</f>
        <v/>
      </c>
      <c r="V133" s="9" t="str">
        <f t="array" ref="V133">IF(A133&lt;&gt;"",IF(_xlfn.BITOR(F133&lt;&gt;"GR",F133&lt;&gt;""),IF(AND(L133&gt;=50,F133&gt;=55),_xlfn.RANK.EQ(L133,$L$2:$L$1000,0),_xlfn.IFS(U133="FD",999,U133="FF",1000)),IF(AND(L133&gt;=50,H133&gt;=55),_xlfn.RANK.EQ(L133,$L$2:$L$326,0),_xlfn.IFS(U133="FD",999,U133="FF",1000))),"")</f>
        <v/>
      </c>
    </row>
    <row r="134" spans="1:22" x14ac:dyDescent="0.25">
      <c r="A134" s="31"/>
      <c r="B134" s="31"/>
      <c r="C134" s="31"/>
      <c r="D134" s="31"/>
      <c r="E134" s="31"/>
      <c r="F134" s="3"/>
      <c r="G134" s="16">
        <f t="shared" si="28"/>
        <v>0</v>
      </c>
      <c r="H134" s="16">
        <f t="shared" si="29"/>
        <v>0</v>
      </c>
      <c r="I134" s="9">
        <f t="shared" si="30"/>
        <v>0</v>
      </c>
      <c r="J134" s="9">
        <f t="shared" si="31"/>
        <v>0</v>
      </c>
      <c r="K134" s="9">
        <f t="shared" si="32"/>
        <v>0</v>
      </c>
      <c r="L134" s="9">
        <f t="shared" si="33"/>
        <v>0</v>
      </c>
      <c r="M134" s="9" t="str">
        <f t="shared" si="34"/>
        <v/>
      </c>
      <c r="N134" s="9" t="str">
        <f t="shared" si="35"/>
        <v/>
      </c>
      <c r="O134" s="9" t="str">
        <f t="shared" si="36"/>
        <v/>
      </c>
      <c r="P134" s="9" t="str">
        <f t="shared" si="37"/>
        <v/>
      </c>
      <c r="Q134" s="9" t="str">
        <f t="shared" si="38"/>
        <v/>
      </c>
      <c r="R134" s="9" t="str">
        <f t="shared" si="39"/>
        <v/>
      </c>
      <c r="S134" s="9" t="str">
        <f t="shared" si="40"/>
        <v/>
      </c>
      <c r="T134" s="9" t="str">
        <f t="shared" si="41"/>
        <v/>
      </c>
      <c r="U134" s="9" t="str">
        <f t="array" ref="U134">IF(AND(F134&lt;&gt;"",F134&lt;&gt;"GR"),IF(COUNTIF($J$2:$J$1000,"&gt;=50")&gt;=10,IF(F134&lt;&gt;"GR",IF(AND(F134&gt;=55,J134&gt;=50),_xlfn.IFS(AND(J134&gt;=$AH$11,J134&gt;$AG$10,J134&gt;$AF$10,J134&gt;$AE$10,J134&gt;$AD$10,J134&gt;$AC$10,J134&gt;$AB$10),"AA",AND(J134&gt;=$AG$11,J134&gt;$AF$10,J134&gt;$AE$10,J134&gt;$AD$10,J134&gt;$AC$10,J134&gt;$AB$10),"BA",AND(J134&gt;=$AF$11,J134&gt;$AE$10,J134&gt;$AD$10,J134&gt;$AC$10,J134&gt;$AB$10),"BB",AND(J134&gt;=$AE$11,J134&gt;$AD$10,J134&gt;$AC$10,J134&gt;$AB$10),"CB",AND(J134&gt;=$AD$11,J134&gt;$AC$10,J134&gt;$AB$10),"CC",AND(J134&gt;=$AC$11,J134&gt;$AB$10),"DC",J134&gt;=50,"DD"),IF(J134&gt;=$AA$9,"FD","FF")),T134),IF(L134&gt;=$Z$32,$Z$30,IF(L134&gt;=$AA$32,$AA$30,IF(L134&gt;=$AB$32,$AB$30,IF(L134&gt;=$AC$32,$AC$30,IF(L134&gt;=$AD$32,$AD$30,IF(L134&gt;=$AE$32,$AE$30,IF(L134&gt;=$AF$32,$AF$30,IF(L134&gt;=$AG$32,$AG$30,$AH$30))))))))),T134)</f>
        <v/>
      </c>
      <c r="V134" s="9" t="str">
        <f t="array" ref="V134">IF(A134&lt;&gt;"",IF(_xlfn.BITOR(F134&lt;&gt;"GR",F134&lt;&gt;""),IF(AND(L134&gt;=50,F134&gt;=55),_xlfn.RANK.EQ(L134,$L$2:$L$1000,0),_xlfn.IFS(U134="FD",999,U134="FF",1000)),IF(AND(L134&gt;=50,H134&gt;=55),_xlfn.RANK.EQ(L134,$L$2:$L$326,0),_xlfn.IFS(U134="FD",999,U134="FF",1000))),"")</f>
        <v/>
      </c>
    </row>
    <row r="135" spans="1:22" x14ac:dyDescent="0.25">
      <c r="A135" s="31"/>
      <c r="B135" s="31"/>
      <c r="C135" s="31"/>
      <c r="D135" s="31"/>
      <c r="E135" s="31"/>
      <c r="F135" s="3"/>
      <c r="G135" s="16">
        <f t="shared" si="28"/>
        <v>0</v>
      </c>
      <c r="H135" s="16">
        <f t="shared" si="29"/>
        <v>0</v>
      </c>
      <c r="I135" s="9">
        <f t="shared" si="30"/>
        <v>0</v>
      </c>
      <c r="J135" s="9">
        <f t="shared" si="31"/>
        <v>0</v>
      </c>
      <c r="K135" s="9">
        <f t="shared" si="32"/>
        <v>0</v>
      </c>
      <c r="L135" s="9">
        <f t="shared" si="33"/>
        <v>0</v>
      </c>
      <c r="M135" s="9" t="str">
        <f t="shared" si="34"/>
        <v/>
      </c>
      <c r="N135" s="9" t="str">
        <f t="shared" si="35"/>
        <v/>
      </c>
      <c r="O135" s="9" t="str">
        <f t="shared" si="36"/>
        <v/>
      </c>
      <c r="P135" s="9" t="str">
        <f t="shared" si="37"/>
        <v/>
      </c>
      <c r="Q135" s="9" t="str">
        <f t="shared" si="38"/>
        <v/>
      </c>
      <c r="R135" s="9" t="str">
        <f t="shared" si="39"/>
        <v/>
      </c>
      <c r="S135" s="9" t="str">
        <f t="shared" si="40"/>
        <v/>
      </c>
      <c r="T135" s="9" t="str">
        <f t="shared" si="41"/>
        <v/>
      </c>
      <c r="U135" s="9" t="str">
        <f t="array" ref="U135">IF(AND(F135&lt;&gt;"",F135&lt;&gt;"GR"),IF(COUNTIF($J$2:$J$1000,"&gt;=50")&gt;=10,IF(F135&lt;&gt;"GR",IF(AND(F135&gt;=55,J135&gt;=50),_xlfn.IFS(AND(J135&gt;=$AH$11,J135&gt;$AG$10,J135&gt;$AF$10,J135&gt;$AE$10,J135&gt;$AD$10,J135&gt;$AC$10,J135&gt;$AB$10),"AA",AND(J135&gt;=$AG$11,J135&gt;$AF$10,J135&gt;$AE$10,J135&gt;$AD$10,J135&gt;$AC$10,J135&gt;$AB$10),"BA",AND(J135&gt;=$AF$11,J135&gt;$AE$10,J135&gt;$AD$10,J135&gt;$AC$10,J135&gt;$AB$10),"BB",AND(J135&gt;=$AE$11,J135&gt;$AD$10,J135&gt;$AC$10,J135&gt;$AB$10),"CB",AND(J135&gt;=$AD$11,J135&gt;$AC$10,J135&gt;$AB$10),"CC",AND(J135&gt;=$AC$11,J135&gt;$AB$10),"DC",J135&gt;=50,"DD"),IF(J135&gt;=$AA$9,"FD","FF")),T135),IF(L135&gt;=$Z$32,$Z$30,IF(L135&gt;=$AA$32,$AA$30,IF(L135&gt;=$AB$32,$AB$30,IF(L135&gt;=$AC$32,$AC$30,IF(L135&gt;=$AD$32,$AD$30,IF(L135&gt;=$AE$32,$AE$30,IF(L135&gt;=$AF$32,$AF$30,IF(L135&gt;=$AG$32,$AG$30,$AH$30))))))))),T135)</f>
        <v/>
      </c>
      <c r="V135" s="9" t="str">
        <f t="array" ref="V135">IF(A135&lt;&gt;"",IF(_xlfn.BITOR(F135&lt;&gt;"GR",F135&lt;&gt;""),IF(AND(L135&gt;=50,F135&gt;=55),_xlfn.RANK.EQ(L135,$L$2:$L$1000,0),_xlfn.IFS(U135="FD",999,U135="FF",1000)),IF(AND(L135&gt;=50,H135&gt;=55),_xlfn.RANK.EQ(L135,$L$2:$L$326,0),_xlfn.IFS(U135="FD",999,U135="FF",1000))),"")</f>
        <v/>
      </c>
    </row>
    <row r="136" spans="1:22" x14ac:dyDescent="0.25">
      <c r="A136" s="31"/>
      <c r="B136" s="31"/>
      <c r="C136" s="31"/>
      <c r="D136" s="31"/>
      <c r="E136" s="31"/>
      <c r="F136" s="3"/>
      <c r="G136" s="16">
        <f t="shared" si="28"/>
        <v>0</v>
      </c>
      <c r="H136" s="16">
        <f t="shared" si="29"/>
        <v>0</v>
      </c>
      <c r="I136" s="9">
        <f t="shared" si="30"/>
        <v>0</v>
      </c>
      <c r="J136" s="9">
        <f t="shared" si="31"/>
        <v>0</v>
      </c>
      <c r="K136" s="9">
        <f t="shared" si="32"/>
        <v>0</v>
      </c>
      <c r="L136" s="9">
        <f t="shared" si="33"/>
        <v>0</v>
      </c>
      <c r="M136" s="9" t="str">
        <f t="shared" si="34"/>
        <v/>
      </c>
      <c r="N136" s="9" t="str">
        <f t="shared" si="35"/>
        <v/>
      </c>
      <c r="O136" s="9" t="str">
        <f t="shared" si="36"/>
        <v/>
      </c>
      <c r="P136" s="9" t="str">
        <f t="shared" si="37"/>
        <v/>
      </c>
      <c r="Q136" s="9" t="str">
        <f t="shared" si="38"/>
        <v/>
      </c>
      <c r="R136" s="9" t="str">
        <f t="shared" si="39"/>
        <v/>
      </c>
      <c r="S136" s="9" t="str">
        <f t="shared" si="40"/>
        <v/>
      </c>
      <c r="T136" s="9" t="str">
        <f t="shared" si="41"/>
        <v/>
      </c>
      <c r="U136" s="9" t="str">
        <f t="array" ref="U136">IF(AND(F136&lt;&gt;"",F136&lt;&gt;"GR"),IF(COUNTIF($J$2:$J$1000,"&gt;=50")&gt;=10,IF(F136&lt;&gt;"GR",IF(AND(F136&gt;=55,J136&gt;=50),_xlfn.IFS(AND(J136&gt;=$AH$11,J136&gt;$AG$10,J136&gt;$AF$10,J136&gt;$AE$10,J136&gt;$AD$10,J136&gt;$AC$10,J136&gt;$AB$10),"AA",AND(J136&gt;=$AG$11,J136&gt;$AF$10,J136&gt;$AE$10,J136&gt;$AD$10,J136&gt;$AC$10,J136&gt;$AB$10),"BA",AND(J136&gt;=$AF$11,J136&gt;$AE$10,J136&gt;$AD$10,J136&gt;$AC$10,J136&gt;$AB$10),"BB",AND(J136&gt;=$AE$11,J136&gt;$AD$10,J136&gt;$AC$10,J136&gt;$AB$10),"CB",AND(J136&gt;=$AD$11,J136&gt;$AC$10,J136&gt;$AB$10),"CC",AND(J136&gt;=$AC$11,J136&gt;$AB$10),"DC",J136&gt;=50,"DD"),IF(J136&gt;=$AA$9,"FD","FF")),T136),IF(L136&gt;=$Z$32,$Z$30,IF(L136&gt;=$AA$32,$AA$30,IF(L136&gt;=$AB$32,$AB$30,IF(L136&gt;=$AC$32,$AC$30,IF(L136&gt;=$AD$32,$AD$30,IF(L136&gt;=$AE$32,$AE$30,IF(L136&gt;=$AF$32,$AF$30,IF(L136&gt;=$AG$32,$AG$30,$AH$30))))))))),T136)</f>
        <v/>
      </c>
      <c r="V136" s="9" t="str">
        <f t="array" ref="V136">IF(A136&lt;&gt;"",IF(_xlfn.BITOR(F136&lt;&gt;"GR",F136&lt;&gt;""),IF(AND(L136&gt;=50,F136&gt;=55),_xlfn.RANK.EQ(L136,$L$2:$L$1000,0),_xlfn.IFS(U136="FD",999,U136="FF",1000)),IF(AND(L136&gt;=50,H136&gt;=55),_xlfn.RANK.EQ(L136,$L$2:$L$326,0),_xlfn.IFS(U136="FD",999,U136="FF",1000))),"")</f>
        <v/>
      </c>
    </row>
    <row r="137" spans="1:22" x14ac:dyDescent="0.25">
      <c r="A137" s="31"/>
      <c r="B137" s="31"/>
      <c r="C137" s="31"/>
      <c r="D137" s="31"/>
      <c r="E137" s="31"/>
      <c r="F137" s="3"/>
      <c r="G137" s="16">
        <f t="shared" si="28"/>
        <v>0</v>
      </c>
      <c r="H137" s="16">
        <f t="shared" si="29"/>
        <v>0</v>
      </c>
      <c r="I137" s="9">
        <f t="shared" si="30"/>
        <v>0</v>
      </c>
      <c r="J137" s="9">
        <f t="shared" si="31"/>
        <v>0</v>
      </c>
      <c r="K137" s="9">
        <f t="shared" si="32"/>
        <v>0</v>
      </c>
      <c r="L137" s="9">
        <f t="shared" si="33"/>
        <v>0</v>
      </c>
      <c r="M137" s="9" t="str">
        <f t="shared" si="34"/>
        <v/>
      </c>
      <c r="N137" s="9" t="str">
        <f t="shared" si="35"/>
        <v/>
      </c>
      <c r="O137" s="9" t="str">
        <f t="shared" si="36"/>
        <v/>
      </c>
      <c r="P137" s="9" t="str">
        <f t="shared" si="37"/>
        <v/>
      </c>
      <c r="Q137" s="9" t="str">
        <f t="shared" si="38"/>
        <v/>
      </c>
      <c r="R137" s="9" t="str">
        <f t="shared" si="39"/>
        <v/>
      </c>
      <c r="S137" s="9" t="str">
        <f t="shared" si="40"/>
        <v/>
      </c>
      <c r="T137" s="9" t="str">
        <f t="shared" si="41"/>
        <v/>
      </c>
      <c r="U137" s="9" t="str">
        <f t="array" ref="U137">IF(AND(F137&lt;&gt;"",F137&lt;&gt;"GR"),IF(COUNTIF($J$2:$J$1000,"&gt;=50")&gt;=10,IF(F137&lt;&gt;"GR",IF(AND(F137&gt;=55,J137&gt;=50),_xlfn.IFS(AND(J137&gt;=$AH$11,J137&gt;$AG$10,J137&gt;$AF$10,J137&gt;$AE$10,J137&gt;$AD$10,J137&gt;$AC$10,J137&gt;$AB$10),"AA",AND(J137&gt;=$AG$11,J137&gt;$AF$10,J137&gt;$AE$10,J137&gt;$AD$10,J137&gt;$AC$10,J137&gt;$AB$10),"BA",AND(J137&gt;=$AF$11,J137&gt;$AE$10,J137&gt;$AD$10,J137&gt;$AC$10,J137&gt;$AB$10),"BB",AND(J137&gt;=$AE$11,J137&gt;$AD$10,J137&gt;$AC$10,J137&gt;$AB$10),"CB",AND(J137&gt;=$AD$11,J137&gt;$AC$10,J137&gt;$AB$10),"CC",AND(J137&gt;=$AC$11,J137&gt;$AB$10),"DC",J137&gt;=50,"DD"),IF(J137&gt;=$AA$9,"FD","FF")),T137),IF(L137&gt;=$Z$32,$Z$30,IF(L137&gt;=$AA$32,$AA$30,IF(L137&gt;=$AB$32,$AB$30,IF(L137&gt;=$AC$32,$AC$30,IF(L137&gt;=$AD$32,$AD$30,IF(L137&gt;=$AE$32,$AE$30,IF(L137&gt;=$AF$32,$AF$30,IF(L137&gt;=$AG$32,$AG$30,$AH$30))))))))),T137)</f>
        <v/>
      </c>
      <c r="V137" s="9" t="str">
        <f t="array" ref="V137">IF(A137&lt;&gt;"",IF(_xlfn.BITOR(F137&lt;&gt;"GR",F137&lt;&gt;""),IF(AND(L137&gt;=50,F137&gt;=55),_xlfn.RANK.EQ(L137,$L$2:$L$1000,0),_xlfn.IFS(U137="FD",999,U137="FF",1000)),IF(AND(L137&gt;=50,H137&gt;=55),_xlfn.RANK.EQ(L137,$L$2:$L$326,0),_xlfn.IFS(U137="FD",999,U137="FF",1000))),"")</f>
        <v/>
      </c>
    </row>
    <row r="138" spans="1:22" x14ac:dyDescent="0.25">
      <c r="A138" s="31"/>
      <c r="B138" s="31"/>
      <c r="C138" s="31"/>
      <c r="D138" s="31"/>
      <c r="E138" s="31"/>
      <c r="F138" s="3"/>
      <c r="G138" s="16">
        <f t="shared" si="28"/>
        <v>0</v>
      </c>
      <c r="H138" s="16">
        <f t="shared" si="29"/>
        <v>0</v>
      </c>
      <c r="I138" s="9">
        <f t="shared" si="30"/>
        <v>0</v>
      </c>
      <c r="J138" s="9">
        <f t="shared" si="31"/>
        <v>0</v>
      </c>
      <c r="K138" s="9">
        <f t="shared" si="32"/>
        <v>0</v>
      </c>
      <c r="L138" s="9">
        <f t="shared" si="33"/>
        <v>0</v>
      </c>
      <c r="M138" s="9" t="str">
        <f t="shared" si="34"/>
        <v/>
      </c>
      <c r="N138" s="9" t="str">
        <f t="shared" si="35"/>
        <v/>
      </c>
      <c r="O138" s="9" t="str">
        <f t="shared" si="36"/>
        <v/>
      </c>
      <c r="P138" s="9" t="str">
        <f t="shared" si="37"/>
        <v/>
      </c>
      <c r="Q138" s="9" t="str">
        <f t="shared" si="38"/>
        <v/>
      </c>
      <c r="R138" s="9" t="str">
        <f t="shared" si="39"/>
        <v/>
      </c>
      <c r="S138" s="9" t="str">
        <f t="shared" si="40"/>
        <v/>
      </c>
      <c r="T138" s="9" t="str">
        <f t="shared" si="41"/>
        <v/>
      </c>
      <c r="U138" s="9" t="str">
        <f t="array" ref="U138">IF(AND(F138&lt;&gt;"",F138&lt;&gt;"GR"),IF(COUNTIF($J$2:$J$1000,"&gt;=50")&gt;=10,IF(F138&lt;&gt;"GR",IF(AND(F138&gt;=55,J138&gt;=50),_xlfn.IFS(AND(J138&gt;=$AH$11,J138&gt;$AG$10,J138&gt;$AF$10,J138&gt;$AE$10,J138&gt;$AD$10,J138&gt;$AC$10,J138&gt;$AB$10),"AA",AND(J138&gt;=$AG$11,J138&gt;$AF$10,J138&gt;$AE$10,J138&gt;$AD$10,J138&gt;$AC$10,J138&gt;$AB$10),"BA",AND(J138&gt;=$AF$11,J138&gt;$AE$10,J138&gt;$AD$10,J138&gt;$AC$10,J138&gt;$AB$10),"BB",AND(J138&gt;=$AE$11,J138&gt;$AD$10,J138&gt;$AC$10,J138&gt;$AB$10),"CB",AND(J138&gt;=$AD$11,J138&gt;$AC$10,J138&gt;$AB$10),"CC",AND(J138&gt;=$AC$11,J138&gt;$AB$10),"DC",J138&gt;=50,"DD"),IF(J138&gt;=$AA$9,"FD","FF")),T138),IF(L138&gt;=$Z$32,$Z$30,IF(L138&gt;=$AA$32,$AA$30,IF(L138&gt;=$AB$32,$AB$30,IF(L138&gt;=$AC$32,$AC$30,IF(L138&gt;=$AD$32,$AD$30,IF(L138&gt;=$AE$32,$AE$30,IF(L138&gt;=$AF$32,$AF$30,IF(L138&gt;=$AG$32,$AG$30,$AH$30))))))))),T138)</f>
        <v/>
      </c>
      <c r="V138" s="9" t="str">
        <f t="array" ref="V138">IF(A138&lt;&gt;"",IF(_xlfn.BITOR(F138&lt;&gt;"GR",F138&lt;&gt;""),IF(AND(L138&gt;=50,F138&gt;=55),_xlfn.RANK.EQ(L138,$L$2:$L$1000,0),_xlfn.IFS(U138="FD",999,U138="FF",1000)),IF(AND(L138&gt;=50,H138&gt;=55),_xlfn.RANK.EQ(L138,$L$2:$L$326,0),_xlfn.IFS(U138="FD",999,U138="FF",1000))),"")</f>
        <v/>
      </c>
    </row>
    <row r="139" spans="1:22" x14ac:dyDescent="0.25">
      <c r="A139" s="31"/>
      <c r="B139" s="31"/>
      <c r="C139" s="31"/>
      <c r="D139" s="31"/>
      <c r="E139" s="31"/>
      <c r="F139" s="3"/>
      <c r="G139" s="16">
        <f t="shared" si="28"/>
        <v>0</v>
      </c>
      <c r="H139" s="16">
        <f t="shared" si="29"/>
        <v>0</v>
      </c>
      <c r="I139" s="9">
        <f t="shared" si="30"/>
        <v>0</v>
      </c>
      <c r="J139" s="9">
        <f t="shared" si="31"/>
        <v>0</v>
      </c>
      <c r="K139" s="9">
        <f t="shared" si="32"/>
        <v>0</v>
      </c>
      <c r="L139" s="9">
        <f t="shared" si="33"/>
        <v>0</v>
      </c>
      <c r="M139" s="9" t="str">
        <f t="shared" si="34"/>
        <v/>
      </c>
      <c r="N139" s="9" t="str">
        <f t="shared" si="35"/>
        <v/>
      </c>
      <c r="O139" s="9" t="str">
        <f t="shared" si="36"/>
        <v/>
      </c>
      <c r="P139" s="9" t="str">
        <f t="shared" si="37"/>
        <v/>
      </c>
      <c r="Q139" s="9" t="str">
        <f t="shared" si="38"/>
        <v/>
      </c>
      <c r="R139" s="9" t="str">
        <f t="shared" si="39"/>
        <v/>
      </c>
      <c r="S139" s="9" t="str">
        <f t="shared" si="40"/>
        <v/>
      </c>
      <c r="T139" s="9" t="str">
        <f t="shared" si="41"/>
        <v/>
      </c>
      <c r="U139" s="9" t="str">
        <f t="array" ref="U139">IF(AND(F139&lt;&gt;"",F139&lt;&gt;"GR"),IF(COUNTIF($J$2:$J$1000,"&gt;=50")&gt;=10,IF(F139&lt;&gt;"GR",IF(AND(F139&gt;=55,J139&gt;=50),_xlfn.IFS(AND(J139&gt;=$AH$11,J139&gt;$AG$10,J139&gt;$AF$10,J139&gt;$AE$10,J139&gt;$AD$10,J139&gt;$AC$10,J139&gt;$AB$10),"AA",AND(J139&gt;=$AG$11,J139&gt;$AF$10,J139&gt;$AE$10,J139&gt;$AD$10,J139&gt;$AC$10,J139&gt;$AB$10),"BA",AND(J139&gt;=$AF$11,J139&gt;$AE$10,J139&gt;$AD$10,J139&gt;$AC$10,J139&gt;$AB$10),"BB",AND(J139&gt;=$AE$11,J139&gt;$AD$10,J139&gt;$AC$10,J139&gt;$AB$10),"CB",AND(J139&gt;=$AD$11,J139&gt;$AC$10,J139&gt;$AB$10),"CC",AND(J139&gt;=$AC$11,J139&gt;$AB$10),"DC",J139&gt;=50,"DD"),IF(J139&gt;=$AA$9,"FD","FF")),T139),IF(L139&gt;=$Z$32,$Z$30,IF(L139&gt;=$AA$32,$AA$30,IF(L139&gt;=$AB$32,$AB$30,IF(L139&gt;=$AC$32,$AC$30,IF(L139&gt;=$AD$32,$AD$30,IF(L139&gt;=$AE$32,$AE$30,IF(L139&gt;=$AF$32,$AF$30,IF(L139&gt;=$AG$32,$AG$30,$AH$30))))))))),T139)</f>
        <v/>
      </c>
      <c r="V139" s="9" t="str">
        <f t="array" ref="V139">IF(A139&lt;&gt;"",IF(_xlfn.BITOR(F139&lt;&gt;"GR",F139&lt;&gt;""),IF(AND(L139&gt;=50,F139&gt;=55),_xlfn.RANK.EQ(L139,$L$2:$L$1000,0),_xlfn.IFS(U139="FD",999,U139="FF",1000)),IF(AND(L139&gt;=50,H139&gt;=55),_xlfn.RANK.EQ(L139,$L$2:$L$326,0),_xlfn.IFS(U139="FD",999,U139="FF",1000))),"")</f>
        <v/>
      </c>
    </row>
    <row r="140" spans="1:22" x14ac:dyDescent="0.25">
      <c r="A140" s="31"/>
      <c r="B140" s="31"/>
      <c r="C140" s="31"/>
      <c r="D140" s="31"/>
      <c r="E140" s="31"/>
      <c r="F140" s="3"/>
      <c r="G140" s="16">
        <f t="shared" si="28"/>
        <v>0</v>
      </c>
      <c r="H140" s="16">
        <f t="shared" si="29"/>
        <v>0</v>
      </c>
      <c r="I140" s="9">
        <f t="shared" si="30"/>
        <v>0</v>
      </c>
      <c r="J140" s="9">
        <f t="shared" si="31"/>
        <v>0</v>
      </c>
      <c r="K140" s="9">
        <f t="shared" si="32"/>
        <v>0</v>
      </c>
      <c r="L140" s="9">
        <f t="shared" si="33"/>
        <v>0</v>
      </c>
      <c r="M140" s="9" t="str">
        <f t="shared" si="34"/>
        <v/>
      </c>
      <c r="N140" s="9" t="str">
        <f t="shared" si="35"/>
        <v/>
      </c>
      <c r="O140" s="9" t="str">
        <f t="shared" si="36"/>
        <v/>
      </c>
      <c r="P140" s="9" t="str">
        <f t="shared" si="37"/>
        <v/>
      </c>
      <c r="Q140" s="9" t="str">
        <f t="shared" si="38"/>
        <v/>
      </c>
      <c r="R140" s="9" t="str">
        <f t="shared" si="39"/>
        <v/>
      </c>
      <c r="S140" s="9" t="str">
        <f t="shared" si="40"/>
        <v/>
      </c>
      <c r="T140" s="9" t="str">
        <f t="shared" si="41"/>
        <v/>
      </c>
      <c r="U140" s="9" t="str">
        <f t="array" ref="U140">IF(AND(F140&lt;&gt;"",F140&lt;&gt;"GR"),IF(COUNTIF($J$2:$J$1000,"&gt;=50")&gt;=10,IF(F140&lt;&gt;"GR",IF(AND(F140&gt;=55,J140&gt;=50),_xlfn.IFS(AND(J140&gt;=$AH$11,J140&gt;$AG$10,J140&gt;$AF$10,J140&gt;$AE$10,J140&gt;$AD$10,J140&gt;$AC$10,J140&gt;$AB$10),"AA",AND(J140&gt;=$AG$11,J140&gt;$AF$10,J140&gt;$AE$10,J140&gt;$AD$10,J140&gt;$AC$10,J140&gt;$AB$10),"BA",AND(J140&gt;=$AF$11,J140&gt;$AE$10,J140&gt;$AD$10,J140&gt;$AC$10,J140&gt;$AB$10),"BB",AND(J140&gt;=$AE$11,J140&gt;$AD$10,J140&gt;$AC$10,J140&gt;$AB$10),"CB",AND(J140&gt;=$AD$11,J140&gt;$AC$10,J140&gt;$AB$10),"CC",AND(J140&gt;=$AC$11,J140&gt;$AB$10),"DC",J140&gt;=50,"DD"),IF(J140&gt;=$AA$9,"FD","FF")),T140),IF(L140&gt;=$Z$32,$Z$30,IF(L140&gt;=$AA$32,$AA$30,IF(L140&gt;=$AB$32,$AB$30,IF(L140&gt;=$AC$32,$AC$30,IF(L140&gt;=$AD$32,$AD$30,IF(L140&gt;=$AE$32,$AE$30,IF(L140&gt;=$AF$32,$AF$30,IF(L140&gt;=$AG$32,$AG$30,$AH$30))))))))),T140)</f>
        <v/>
      </c>
      <c r="V140" s="9" t="str">
        <f t="array" ref="V140">IF(A140&lt;&gt;"",IF(_xlfn.BITOR(F140&lt;&gt;"GR",F140&lt;&gt;""),IF(AND(L140&gt;=50,F140&gt;=55),_xlfn.RANK.EQ(L140,$L$2:$L$1000,0),_xlfn.IFS(U140="FD",999,U140="FF",1000)),IF(AND(L140&gt;=50,H140&gt;=55),_xlfn.RANK.EQ(L140,$L$2:$L$326,0),_xlfn.IFS(U140="FD",999,U140="FF",1000))),"")</f>
        <v/>
      </c>
    </row>
    <row r="141" spans="1:22" x14ac:dyDescent="0.25">
      <c r="A141" s="31"/>
      <c r="B141" s="31"/>
      <c r="C141" s="31"/>
      <c r="D141" s="31"/>
      <c r="E141" s="31"/>
      <c r="F141" s="3"/>
      <c r="G141" s="16">
        <f t="shared" si="28"/>
        <v>0</v>
      </c>
      <c r="H141" s="16">
        <f t="shared" si="29"/>
        <v>0</v>
      </c>
      <c r="I141" s="9">
        <f t="shared" si="30"/>
        <v>0</v>
      </c>
      <c r="J141" s="9">
        <f t="shared" si="31"/>
        <v>0</v>
      </c>
      <c r="K141" s="9">
        <f t="shared" si="32"/>
        <v>0</v>
      </c>
      <c r="L141" s="9">
        <f t="shared" si="33"/>
        <v>0</v>
      </c>
      <c r="M141" s="9" t="str">
        <f t="shared" si="34"/>
        <v/>
      </c>
      <c r="N141" s="9" t="str">
        <f t="shared" si="35"/>
        <v/>
      </c>
      <c r="O141" s="9" t="str">
        <f t="shared" si="36"/>
        <v/>
      </c>
      <c r="P141" s="9" t="str">
        <f t="shared" si="37"/>
        <v/>
      </c>
      <c r="Q141" s="9" t="str">
        <f t="shared" si="38"/>
        <v/>
      </c>
      <c r="R141" s="9" t="str">
        <f t="shared" si="39"/>
        <v/>
      </c>
      <c r="S141" s="9" t="str">
        <f t="shared" si="40"/>
        <v/>
      </c>
      <c r="T141" s="9" t="str">
        <f t="shared" si="41"/>
        <v/>
      </c>
      <c r="U141" s="9" t="str">
        <f t="array" ref="U141">IF(AND(F141&lt;&gt;"",F141&lt;&gt;"GR"),IF(COUNTIF($J$2:$J$1000,"&gt;=50")&gt;=10,IF(F141&lt;&gt;"GR",IF(AND(F141&gt;=55,J141&gt;=50),_xlfn.IFS(AND(J141&gt;=$AH$11,J141&gt;$AG$10,J141&gt;$AF$10,J141&gt;$AE$10,J141&gt;$AD$10,J141&gt;$AC$10,J141&gt;$AB$10),"AA",AND(J141&gt;=$AG$11,J141&gt;$AF$10,J141&gt;$AE$10,J141&gt;$AD$10,J141&gt;$AC$10,J141&gt;$AB$10),"BA",AND(J141&gt;=$AF$11,J141&gt;$AE$10,J141&gt;$AD$10,J141&gt;$AC$10,J141&gt;$AB$10),"BB",AND(J141&gt;=$AE$11,J141&gt;$AD$10,J141&gt;$AC$10,J141&gt;$AB$10),"CB",AND(J141&gt;=$AD$11,J141&gt;$AC$10,J141&gt;$AB$10),"CC",AND(J141&gt;=$AC$11,J141&gt;$AB$10),"DC",J141&gt;=50,"DD"),IF(J141&gt;=$AA$9,"FD","FF")),T141),IF(L141&gt;=$Z$32,$Z$30,IF(L141&gt;=$AA$32,$AA$30,IF(L141&gt;=$AB$32,$AB$30,IF(L141&gt;=$AC$32,$AC$30,IF(L141&gt;=$AD$32,$AD$30,IF(L141&gt;=$AE$32,$AE$30,IF(L141&gt;=$AF$32,$AF$30,IF(L141&gt;=$AG$32,$AG$30,$AH$30))))))))),T141)</f>
        <v/>
      </c>
      <c r="V141" s="9" t="str">
        <f t="array" ref="V141">IF(A141&lt;&gt;"",IF(_xlfn.BITOR(F141&lt;&gt;"GR",F141&lt;&gt;""),IF(AND(L141&gt;=50,F141&gt;=55),_xlfn.RANK.EQ(L141,$L$2:$L$1000,0),_xlfn.IFS(U141="FD",999,U141="FF",1000)),IF(AND(L141&gt;=50,H141&gt;=55),_xlfn.RANK.EQ(L141,$L$2:$L$326,0),_xlfn.IFS(U141="FD",999,U141="FF",1000))),"")</f>
        <v/>
      </c>
    </row>
    <row r="142" spans="1:22" x14ac:dyDescent="0.25">
      <c r="A142" s="31"/>
      <c r="B142" s="31"/>
      <c r="C142" s="31"/>
      <c r="D142" s="31"/>
      <c r="E142" s="31"/>
      <c r="F142" s="3"/>
      <c r="G142" s="16">
        <f t="shared" si="28"/>
        <v>0</v>
      </c>
      <c r="H142" s="16">
        <f t="shared" si="29"/>
        <v>0</v>
      </c>
      <c r="I142" s="9">
        <f t="shared" si="30"/>
        <v>0</v>
      </c>
      <c r="J142" s="9">
        <f t="shared" si="31"/>
        <v>0</v>
      </c>
      <c r="K142" s="9">
        <f t="shared" si="32"/>
        <v>0</v>
      </c>
      <c r="L142" s="9">
        <f t="shared" si="33"/>
        <v>0</v>
      </c>
      <c r="M142" s="9" t="str">
        <f t="shared" si="34"/>
        <v/>
      </c>
      <c r="N142" s="9" t="str">
        <f t="shared" si="35"/>
        <v/>
      </c>
      <c r="O142" s="9" t="str">
        <f t="shared" si="36"/>
        <v/>
      </c>
      <c r="P142" s="9" t="str">
        <f t="shared" si="37"/>
        <v/>
      </c>
      <c r="Q142" s="9" t="str">
        <f t="shared" si="38"/>
        <v/>
      </c>
      <c r="R142" s="9" t="str">
        <f t="shared" si="39"/>
        <v/>
      </c>
      <c r="S142" s="9" t="str">
        <f t="shared" si="40"/>
        <v/>
      </c>
      <c r="T142" s="9" t="str">
        <f t="shared" si="41"/>
        <v/>
      </c>
      <c r="U142" s="9" t="str">
        <f t="array" ref="U142">IF(AND(F142&lt;&gt;"",F142&lt;&gt;"GR"),IF(COUNTIF($J$2:$J$1000,"&gt;=50")&gt;=10,IF(F142&lt;&gt;"GR",IF(AND(F142&gt;=55,J142&gt;=50),_xlfn.IFS(AND(J142&gt;=$AH$11,J142&gt;$AG$10,J142&gt;$AF$10,J142&gt;$AE$10,J142&gt;$AD$10,J142&gt;$AC$10,J142&gt;$AB$10),"AA",AND(J142&gt;=$AG$11,J142&gt;$AF$10,J142&gt;$AE$10,J142&gt;$AD$10,J142&gt;$AC$10,J142&gt;$AB$10),"BA",AND(J142&gt;=$AF$11,J142&gt;$AE$10,J142&gt;$AD$10,J142&gt;$AC$10,J142&gt;$AB$10),"BB",AND(J142&gt;=$AE$11,J142&gt;$AD$10,J142&gt;$AC$10,J142&gt;$AB$10),"CB",AND(J142&gt;=$AD$11,J142&gt;$AC$10,J142&gt;$AB$10),"CC",AND(J142&gt;=$AC$11,J142&gt;$AB$10),"DC",J142&gt;=50,"DD"),IF(J142&gt;=$AA$9,"FD","FF")),T142),IF(L142&gt;=$Z$32,$Z$30,IF(L142&gt;=$AA$32,$AA$30,IF(L142&gt;=$AB$32,$AB$30,IF(L142&gt;=$AC$32,$AC$30,IF(L142&gt;=$AD$32,$AD$30,IF(L142&gt;=$AE$32,$AE$30,IF(L142&gt;=$AF$32,$AF$30,IF(L142&gt;=$AG$32,$AG$30,$AH$30))))))))),T142)</f>
        <v/>
      </c>
      <c r="V142" s="9" t="str">
        <f t="array" ref="V142">IF(A142&lt;&gt;"",IF(_xlfn.BITOR(F142&lt;&gt;"GR",F142&lt;&gt;""),IF(AND(L142&gt;=50,F142&gt;=55),_xlfn.RANK.EQ(L142,$L$2:$L$1000,0),_xlfn.IFS(U142="FD",999,U142="FF",1000)),IF(AND(L142&gt;=50,H142&gt;=55),_xlfn.RANK.EQ(L142,$L$2:$L$326,0),_xlfn.IFS(U142="FD",999,U142="FF",1000))),"")</f>
        <v/>
      </c>
    </row>
    <row r="143" spans="1:22" x14ac:dyDescent="0.25">
      <c r="A143" s="31"/>
      <c r="B143" s="31"/>
      <c r="C143" s="31"/>
      <c r="D143" s="31"/>
      <c r="E143" s="31"/>
      <c r="F143" s="3"/>
      <c r="G143" s="16">
        <f t="shared" si="28"/>
        <v>0</v>
      </c>
      <c r="H143" s="16">
        <f t="shared" si="29"/>
        <v>0</v>
      </c>
      <c r="I143" s="9">
        <f t="shared" si="30"/>
        <v>0</v>
      </c>
      <c r="J143" s="9">
        <f t="shared" si="31"/>
        <v>0</v>
      </c>
      <c r="K143" s="9">
        <f t="shared" si="32"/>
        <v>0</v>
      </c>
      <c r="L143" s="9">
        <f t="shared" si="33"/>
        <v>0</v>
      </c>
      <c r="M143" s="9" t="str">
        <f t="shared" si="34"/>
        <v/>
      </c>
      <c r="N143" s="9" t="str">
        <f t="shared" si="35"/>
        <v/>
      </c>
      <c r="O143" s="9" t="str">
        <f t="shared" si="36"/>
        <v/>
      </c>
      <c r="P143" s="9" t="str">
        <f t="shared" si="37"/>
        <v/>
      </c>
      <c r="Q143" s="9" t="str">
        <f t="shared" si="38"/>
        <v/>
      </c>
      <c r="R143" s="9" t="str">
        <f t="shared" si="39"/>
        <v/>
      </c>
      <c r="S143" s="9" t="str">
        <f t="shared" si="40"/>
        <v/>
      </c>
      <c r="T143" s="9" t="str">
        <f t="shared" si="41"/>
        <v/>
      </c>
      <c r="U143" s="9" t="str">
        <f t="array" ref="U143">IF(AND(F143&lt;&gt;"",F143&lt;&gt;"GR"),IF(COUNTIF($J$2:$J$1000,"&gt;=50")&gt;=10,IF(F143&lt;&gt;"GR",IF(AND(F143&gt;=55,J143&gt;=50),_xlfn.IFS(AND(J143&gt;=$AH$11,J143&gt;$AG$10,J143&gt;$AF$10,J143&gt;$AE$10,J143&gt;$AD$10,J143&gt;$AC$10,J143&gt;$AB$10),"AA",AND(J143&gt;=$AG$11,J143&gt;$AF$10,J143&gt;$AE$10,J143&gt;$AD$10,J143&gt;$AC$10,J143&gt;$AB$10),"BA",AND(J143&gt;=$AF$11,J143&gt;$AE$10,J143&gt;$AD$10,J143&gt;$AC$10,J143&gt;$AB$10),"BB",AND(J143&gt;=$AE$11,J143&gt;$AD$10,J143&gt;$AC$10,J143&gt;$AB$10),"CB",AND(J143&gt;=$AD$11,J143&gt;$AC$10,J143&gt;$AB$10),"CC",AND(J143&gt;=$AC$11,J143&gt;$AB$10),"DC",J143&gt;=50,"DD"),IF(J143&gt;=$AA$9,"FD","FF")),T143),IF(L143&gt;=$Z$32,$Z$30,IF(L143&gt;=$AA$32,$AA$30,IF(L143&gt;=$AB$32,$AB$30,IF(L143&gt;=$AC$32,$AC$30,IF(L143&gt;=$AD$32,$AD$30,IF(L143&gt;=$AE$32,$AE$30,IF(L143&gt;=$AF$32,$AF$30,IF(L143&gt;=$AG$32,$AG$30,$AH$30))))))))),T143)</f>
        <v/>
      </c>
      <c r="V143" s="9" t="str">
        <f t="array" ref="V143">IF(A143&lt;&gt;"",IF(_xlfn.BITOR(F143&lt;&gt;"GR",F143&lt;&gt;""),IF(AND(L143&gt;=50,F143&gt;=55),_xlfn.RANK.EQ(L143,$L$2:$L$1000,0),_xlfn.IFS(U143="FD",999,U143="FF",1000)),IF(AND(L143&gt;=50,H143&gt;=55),_xlfn.RANK.EQ(L143,$L$2:$L$326,0),_xlfn.IFS(U143="FD",999,U143="FF",1000))),"")</f>
        <v/>
      </c>
    </row>
    <row r="144" spans="1:22" x14ac:dyDescent="0.25">
      <c r="A144" s="31"/>
      <c r="B144" s="31"/>
      <c r="C144" s="31"/>
      <c r="D144" s="31"/>
      <c r="E144" s="31"/>
      <c r="F144" s="3"/>
      <c r="G144" s="16">
        <f t="shared" si="28"/>
        <v>0</v>
      </c>
      <c r="H144" s="16">
        <f t="shared" si="29"/>
        <v>0</v>
      </c>
      <c r="I144" s="9">
        <f t="shared" si="30"/>
        <v>0</v>
      </c>
      <c r="J144" s="9">
        <f t="shared" si="31"/>
        <v>0</v>
      </c>
      <c r="K144" s="9">
        <f t="shared" si="32"/>
        <v>0</v>
      </c>
      <c r="L144" s="9">
        <f t="shared" si="33"/>
        <v>0</v>
      </c>
      <c r="M144" s="9" t="str">
        <f t="shared" si="34"/>
        <v/>
      </c>
      <c r="N144" s="9" t="str">
        <f t="shared" si="35"/>
        <v/>
      </c>
      <c r="O144" s="9" t="str">
        <f t="shared" si="36"/>
        <v/>
      </c>
      <c r="P144" s="9" t="str">
        <f t="shared" si="37"/>
        <v/>
      </c>
      <c r="Q144" s="9" t="str">
        <f t="shared" si="38"/>
        <v/>
      </c>
      <c r="R144" s="9" t="str">
        <f t="shared" si="39"/>
        <v/>
      </c>
      <c r="S144" s="9" t="str">
        <f t="shared" si="40"/>
        <v/>
      </c>
      <c r="T144" s="9" t="str">
        <f t="shared" si="41"/>
        <v/>
      </c>
      <c r="U144" s="9" t="str">
        <f t="array" ref="U144">IF(AND(F144&lt;&gt;"",F144&lt;&gt;"GR"),IF(COUNTIF($J$2:$J$1000,"&gt;=50")&gt;=10,IF(F144&lt;&gt;"GR",IF(AND(F144&gt;=55,J144&gt;=50),_xlfn.IFS(AND(J144&gt;=$AH$11,J144&gt;$AG$10,J144&gt;$AF$10,J144&gt;$AE$10,J144&gt;$AD$10,J144&gt;$AC$10,J144&gt;$AB$10),"AA",AND(J144&gt;=$AG$11,J144&gt;$AF$10,J144&gt;$AE$10,J144&gt;$AD$10,J144&gt;$AC$10,J144&gt;$AB$10),"BA",AND(J144&gt;=$AF$11,J144&gt;$AE$10,J144&gt;$AD$10,J144&gt;$AC$10,J144&gt;$AB$10),"BB",AND(J144&gt;=$AE$11,J144&gt;$AD$10,J144&gt;$AC$10,J144&gt;$AB$10),"CB",AND(J144&gt;=$AD$11,J144&gt;$AC$10,J144&gt;$AB$10),"CC",AND(J144&gt;=$AC$11,J144&gt;$AB$10),"DC",J144&gt;=50,"DD"),IF(J144&gt;=$AA$9,"FD","FF")),T144),IF(L144&gt;=$Z$32,$Z$30,IF(L144&gt;=$AA$32,$AA$30,IF(L144&gt;=$AB$32,$AB$30,IF(L144&gt;=$AC$32,$AC$30,IF(L144&gt;=$AD$32,$AD$30,IF(L144&gt;=$AE$32,$AE$30,IF(L144&gt;=$AF$32,$AF$30,IF(L144&gt;=$AG$32,$AG$30,$AH$30))))))))),T144)</f>
        <v/>
      </c>
      <c r="V144" s="9" t="str">
        <f t="array" ref="V144">IF(A144&lt;&gt;"",IF(_xlfn.BITOR(F144&lt;&gt;"GR",F144&lt;&gt;""),IF(AND(L144&gt;=50,F144&gt;=55),_xlfn.RANK.EQ(L144,$L$2:$L$1000,0),_xlfn.IFS(U144="FD",999,U144="FF",1000)),IF(AND(L144&gt;=50,H144&gt;=55),_xlfn.RANK.EQ(L144,$L$2:$L$326,0),_xlfn.IFS(U144="FD",999,U144="FF",1000))),"")</f>
        <v/>
      </c>
    </row>
    <row r="145" spans="1:22" x14ac:dyDescent="0.25">
      <c r="A145" s="31"/>
      <c r="B145" s="31"/>
      <c r="C145" s="31"/>
      <c r="D145" s="31"/>
      <c r="E145" s="31"/>
      <c r="F145" s="3"/>
      <c r="G145" s="16">
        <f t="shared" si="28"/>
        <v>0</v>
      </c>
      <c r="H145" s="16">
        <f t="shared" si="29"/>
        <v>0</v>
      </c>
      <c r="I145" s="9">
        <f t="shared" si="30"/>
        <v>0</v>
      </c>
      <c r="J145" s="9">
        <f t="shared" si="31"/>
        <v>0</v>
      </c>
      <c r="K145" s="9">
        <f t="shared" si="32"/>
        <v>0</v>
      </c>
      <c r="L145" s="9">
        <f t="shared" si="33"/>
        <v>0</v>
      </c>
      <c r="M145" s="9" t="str">
        <f t="shared" si="34"/>
        <v/>
      </c>
      <c r="N145" s="9" t="str">
        <f t="shared" si="35"/>
        <v/>
      </c>
      <c r="O145" s="9" t="str">
        <f t="shared" si="36"/>
        <v/>
      </c>
      <c r="P145" s="9" t="str">
        <f t="shared" si="37"/>
        <v/>
      </c>
      <c r="Q145" s="9" t="str">
        <f t="shared" si="38"/>
        <v/>
      </c>
      <c r="R145" s="9" t="str">
        <f t="shared" si="39"/>
        <v/>
      </c>
      <c r="S145" s="9" t="str">
        <f t="shared" si="40"/>
        <v/>
      </c>
      <c r="T145" s="9" t="str">
        <f t="shared" si="41"/>
        <v/>
      </c>
      <c r="U145" s="9" t="str">
        <f t="array" ref="U145">IF(AND(F145&lt;&gt;"",F145&lt;&gt;"GR"),IF(COUNTIF($J$2:$J$1000,"&gt;=50")&gt;=10,IF(F145&lt;&gt;"GR",IF(AND(F145&gt;=55,J145&gt;=50),_xlfn.IFS(AND(J145&gt;=$AH$11,J145&gt;$AG$10,J145&gt;$AF$10,J145&gt;$AE$10,J145&gt;$AD$10,J145&gt;$AC$10,J145&gt;$AB$10),"AA",AND(J145&gt;=$AG$11,J145&gt;$AF$10,J145&gt;$AE$10,J145&gt;$AD$10,J145&gt;$AC$10,J145&gt;$AB$10),"BA",AND(J145&gt;=$AF$11,J145&gt;$AE$10,J145&gt;$AD$10,J145&gt;$AC$10,J145&gt;$AB$10),"BB",AND(J145&gt;=$AE$11,J145&gt;$AD$10,J145&gt;$AC$10,J145&gt;$AB$10),"CB",AND(J145&gt;=$AD$11,J145&gt;$AC$10,J145&gt;$AB$10),"CC",AND(J145&gt;=$AC$11,J145&gt;$AB$10),"DC",J145&gt;=50,"DD"),IF(J145&gt;=$AA$9,"FD","FF")),T145),IF(L145&gt;=$Z$32,$Z$30,IF(L145&gt;=$AA$32,$AA$30,IF(L145&gt;=$AB$32,$AB$30,IF(L145&gt;=$AC$32,$AC$30,IF(L145&gt;=$AD$32,$AD$30,IF(L145&gt;=$AE$32,$AE$30,IF(L145&gt;=$AF$32,$AF$30,IF(L145&gt;=$AG$32,$AG$30,$AH$30))))))))),T145)</f>
        <v/>
      </c>
      <c r="V145" s="9" t="str">
        <f t="array" ref="V145">IF(A145&lt;&gt;"",IF(_xlfn.BITOR(F145&lt;&gt;"GR",F145&lt;&gt;""),IF(AND(L145&gt;=50,F145&gt;=55),_xlfn.RANK.EQ(L145,$L$2:$L$1000,0),_xlfn.IFS(U145="FD",999,U145="FF",1000)),IF(AND(L145&gt;=50,H145&gt;=55),_xlfn.RANK.EQ(L145,$L$2:$L$326,0),_xlfn.IFS(U145="FD",999,U145="FF",1000))),"")</f>
        <v/>
      </c>
    </row>
    <row r="146" spans="1:22" x14ac:dyDescent="0.25">
      <c r="A146" s="31"/>
      <c r="B146" s="31"/>
      <c r="C146" s="31"/>
      <c r="D146" s="31"/>
      <c r="E146" s="31"/>
      <c r="F146" s="3"/>
      <c r="G146" s="16">
        <f t="shared" si="28"/>
        <v>0</v>
      </c>
      <c r="H146" s="16">
        <f t="shared" si="29"/>
        <v>0</v>
      </c>
      <c r="I146" s="9">
        <f t="shared" si="30"/>
        <v>0</v>
      </c>
      <c r="J146" s="9">
        <f t="shared" si="31"/>
        <v>0</v>
      </c>
      <c r="K146" s="9">
        <f t="shared" si="32"/>
        <v>0</v>
      </c>
      <c r="L146" s="9">
        <f t="shared" si="33"/>
        <v>0</v>
      </c>
      <c r="M146" s="9" t="str">
        <f t="shared" si="34"/>
        <v/>
      </c>
      <c r="N146" s="9" t="str">
        <f t="shared" si="35"/>
        <v/>
      </c>
      <c r="O146" s="9" t="str">
        <f t="shared" si="36"/>
        <v/>
      </c>
      <c r="P146" s="9" t="str">
        <f t="shared" si="37"/>
        <v/>
      </c>
      <c r="Q146" s="9" t="str">
        <f t="shared" si="38"/>
        <v/>
      </c>
      <c r="R146" s="9" t="str">
        <f t="shared" si="39"/>
        <v/>
      </c>
      <c r="S146" s="9" t="str">
        <f t="shared" si="40"/>
        <v/>
      </c>
      <c r="T146" s="9" t="str">
        <f t="shared" si="41"/>
        <v/>
      </c>
      <c r="U146" s="9" t="str">
        <f t="array" ref="U146">IF(AND(F146&lt;&gt;"",F146&lt;&gt;"GR"),IF(COUNTIF($J$2:$J$1000,"&gt;=50")&gt;=10,IF(F146&lt;&gt;"GR",IF(AND(F146&gt;=55,J146&gt;=50),_xlfn.IFS(AND(J146&gt;=$AH$11,J146&gt;$AG$10,J146&gt;$AF$10,J146&gt;$AE$10,J146&gt;$AD$10,J146&gt;$AC$10,J146&gt;$AB$10),"AA",AND(J146&gt;=$AG$11,J146&gt;$AF$10,J146&gt;$AE$10,J146&gt;$AD$10,J146&gt;$AC$10,J146&gt;$AB$10),"BA",AND(J146&gt;=$AF$11,J146&gt;$AE$10,J146&gt;$AD$10,J146&gt;$AC$10,J146&gt;$AB$10),"BB",AND(J146&gt;=$AE$11,J146&gt;$AD$10,J146&gt;$AC$10,J146&gt;$AB$10),"CB",AND(J146&gt;=$AD$11,J146&gt;$AC$10,J146&gt;$AB$10),"CC",AND(J146&gt;=$AC$11,J146&gt;$AB$10),"DC",J146&gt;=50,"DD"),IF(J146&gt;=$AA$9,"FD","FF")),T146),IF(L146&gt;=$Z$32,$Z$30,IF(L146&gt;=$AA$32,$AA$30,IF(L146&gt;=$AB$32,$AB$30,IF(L146&gt;=$AC$32,$AC$30,IF(L146&gt;=$AD$32,$AD$30,IF(L146&gt;=$AE$32,$AE$30,IF(L146&gt;=$AF$32,$AF$30,IF(L146&gt;=$AG$32,$AG$30,$AH$30))))))))),T146)</f>
        <v/>
      </c>
      <c r="V146" s="9" t="str">
        <f t="array" ref="V146">IF(A146&lt;&gt;"",IF(_xlfn.BITOR(F146&lt;&gt;"GR",F146&lt;&gt;""),IF(AND(L146&gt;=50,F146&gt;=55),_xlfn.RANK.EQ(L146,$L$2:$L$1000,0),_xlfn.IFS(U146="FD",999,U146="FF",1000)),IF(AND(L146&gt;=50,H146&gt;=55),_xlfn.RANK.EQ(L146,$L$2:$L$326,0),_xlfn.IFS(U146="FD",999,U146="FF",1000))),"")</f>
        <v/>
      </c>
    </row>
    <row r="147" spans="1:22" x14ac:dyDescent="0.25">
      <c r="A147" s="31"/>
      <c r="B147" s="31"/>
      <c r="C147" s="31"/>
      <c r="D147" s="31"/>
      <c r="E147" s="31"/>
      <c r="F147" s="3"/>
      <c r="G147" s="16">
        <f t="shared" si="28"/>
        <v>0</v>
      </c>
      <c r="H147" s="16">
        <f t="shared" si="29"/>
        <v>0</v>
      </c>
      <c r="I147" s="9">
        <f t="shared" si="30"/>
        <v>0</v>
      </c>
      <c r="J147" s="9">
        <f t="shared" si="31"/>
        <v>0</v>
      </c>
      <c r="K147" s="9">
        <f t="shared" si="32"/>
        <v>0</v>
      </c>
      <c r="L147" s="9">
        <f t="shared" si="33"/>
        <v>0</v>
      </c>
      <c r="M147" s="9" t="str">
        <f t="shared" si="34"/>
        <v/>
      </c>
      <c r="N147" s="9" t="str">
        <f t="shared" si="35"/>
        <v/>
      </c>
      <c r="O147" s="9" t="str">
        <f t="shared" si="36"/>
        <v/>
      </c>
      <c r="P147" s="9" t="str">
        <f t="shared" si="37"/>
        <v/>
      </c>
      <c r="Q147" s="9" t="str">
        <f t="shared" si="38"/>
        <v/>
      </c>
      <c r="R147" s="9" t="str">
        <f t="shared" si="39"/>
        <v/>
      </c>
      <c r="S147" s="9" t="str">
        <f t="shared" si="40"/>
        <v/>
      </c>
      <c r="T147" s="9" t="str">
        <f t="shared" si="41"/>
        <v/>
      </c>
      <c r="U147" s="9" t="str">
        <f t="array" ref="U147">IF(AND(F147&lt;&gt;"",F147&lt;&gt;"GR"),IF(COUNTIF($J$2:$J$1000,"&gt;=50")&gt;=10,IF(F147&lt;&gt;"GR",IF(AND(F147&gt;=55,J147&gt;=50),_xlfn.IFS(AND(J147&gt;=$AH$11,J147&gt;$AG$10,J147&gt;$AF$10,J147&gt;$AE$10,J147&gt;$AD$10,J147&gt;$AC$10,J147&gt;$AB$10),"AA",AND(J147&gt;=$AG$11,J147&gt;$AF$10,J147&gt;$AE$10,J147&gt;$AD$10,J147&gt;$AC$10,J147&gt;$AB$10),"BA",AND(J147&gt;=$AF$11,J147&gt;$AE$10,J147&gt;$AD$10,J147&gt;$AC$10,J147&gt;$AB$10),"BB",AND(J147&gt;=$AE$11,J147&gt;$AD$10,J147&gt;$AC$10,J147&gt;$AB$10),"CB",AND(J147&gt;=$AD$11,J147&gt;$AC$10,J147&gt;$AB$10),"CC",AND(J147&gt;=$AC$11,J147&gt;$AB$10),"DC",J147&gt;=50,"DD"),IF(J147&gt;=$AA$9,"FD","FF")),T147),IF(L147&gt;=$Z$32,$Z$30,IF(L147&gt;=$AA$32,$AA$30,IF(L147&gt;=$AB$32,$AB$30,IF(L147&gt;=$AC$32,$AC$30,IF(L147&gt;=$AD$32,$AD$30,IF(L147&gt;=$AE$32,$AE$30,IF(L147&gt;=$AF$32,$AF$30,IF(L147&gt;=$AG$32,$AG$30,$AH$30))))))))),T147)</f>
        <v/>
      </c>
      <c r="V147" s="9" t="str">
        <f t="array" ref="V147">IF(A147&lt;&gt;"",IF(_xlfn.BITOR(F147&lt;&gt;"GR",F147&lt;&gt;""),IF(AND(L147&gt;=50,F147&gt;=55),_xlfn.RANK.EQ(L147,$L$2:$L$1000,0),_xlfn.IFS(U147="FD",999,U147="FF",1000)),IF(AND(L147&gt;=50,H147&gt;=55),_xlfn.RANK.EQ(L147,$L$2:$L$326,0),_xlfn.IFS(U147="FD",999,U147="FF",1000))),"")</f>
        <v/>
      </c>
    </row>
    <row r="148" spans="1:22" x14ac:dyDescent="0.25">
      <c r="A148" s="31"/>
      <c r="B148" s="31"/>
      <c r="C148" s="31"/>
      <c r="D148" s="31"/>
      <c r="E148" s="31"/>
      <c r="F148" s="3"/>
      <c r="G148" s="16">
        <f t="shared" si="28"/>
        <v>0</v>
      </c>
      <c r="H148" s="16">
        <f t="shared" si="29"/>
        <v>0</v>
      </c>
      <c r="I148" s="9">
        <f t="shared" si="30"/>
        <v>0</v>
      </c>
      <c r="J148" s="9">
        <f t="shared" si="31"/>
        <v>0</v>
      </c>
      <c r="K148" s="9">
        <f t="shared" si="32"/>
        <v>0</v>
      </c>
      <c r="L148" s="9">
        <f t="shared" si="33"/>
        <v>0</v>
      </c>
      <c r="M148" s="9" t="str">
        <f t="shared" si="34"/>
        <v/>
      </c>
      <c r="N148" s="9" t="str">
        <f t="shared" si="35"/>
        <v/>
      </c>
      <c r="O148" s="9" t="str">
        <f t="shared" si="36"/>
        <v/>
      </c>
      <c r="P148" s="9" t="str">
        <f t="shared" si="37"/>
        <v/>
      </c>
      <c r="Q148" s="9" t="str">
        <f t="shared" si="38"/>
        <v/>
      </c>
      <c r="R148" s="9" t="str">
        <f t="shared" si="39"/>
        <v/>
      </c>
      <c r="S148" s="9" t="str">
        <f t="shared" si="40"/>
        <v/>
      </c>
      <c r="T148" s="9" t="str">
        <f t="shared" si="41"/>
        <v/>
      </c>
      <c r="U148" s="9" t="str">
        <f t="array" ref="U148">IF(AND(F148&lt;&gt;"",F148&lt;&gt;"GR"),IF(COUNTIF($J$2:$J$1000,"&gt;=50")&gt;=10,IF(F148&lt;&gt;"GR",IF(AND(F148&gt;=55,J148&gt;=50),_xlfn.IFS(AND(J148&gt;=$AH$11,J148&gt;$AG$10,J148&gt;$AF$10,J148&gt;$AE$10,J148&gt;$AD$10,J148&gt;$AC$10,J148&gt;$AB$10),"AA",AND(J148&gt;=$AG$11,J148&gt;$AF$10,J148&gt;$AE$10,J148&gt;$AD$10,J148&gt;$AC$10,J148&gt;$AB$10),"BA",AND(J148&gt;=$AF$11,J148&gt;$AE$10,J148&gt;$AD$10,J148&gt;$AC$10,J148&gt;$AB$10),"BB",AND(J148&gt;=$AE$11,J148&gt;$AD$10,J148&gt;$AC$10,J148&gt;$AB$10),"CB",AND(J148&gt;=$AD$11,J148&gt;$AC$10,J148&gt;$AB$10),"CC",AND(J148&gt;=$AC$11,J148&gt;$AB$10),"DC",J148&gt;=50,"DD"),IF(J148&gt;=$AA$9,"FD","FF")),T148),IF(L148&gt;=$Z$32,$Z$30,IF(L148&gt;=$AA$32,$AA$30,IF(L148&gt;=$AB$32,$AB$30,IF(L148&gt;=$AC$32,$AC$30,IF(L148&gt;=$AD$32,$AD$30,IF(L148&gt;=$AE$32,$AE$30,IF(L148&gt;=$AF$32,$AF$30,IF(L148&gt;=$AG$32,$AG$30,$AH$30))))))))),T148)</f>
        <v/>
      </c>
      <c r="V148" s="9" t="str">
        <f t="array" ref="V148">IF(A148&lt;&gt;"",IF(_xlfn.BITOR(F148&lt;&gt;"GR",F148&lt;&gt;""),IF(AND(L148&gt;=50,F148&gt;=55),_xlfn.RANK.EQ(L148,$L$2:$L$1000,0),_xlfn.IFS(U148="FD",999,U148="FF",1000)),IF(AND(L148&gt;=50,H148&gt;=55),_xlfn.RANK.EQ(L148,$L$2:$L$326,0),_xlfn.IFS(U148="FD",999,U148="FF",1000))),"")</f>
        <v/>
      </c>
    </row>
    <row r="149" spans="1:22" x14ac:dyDescent="0.25">
      <c r="A149" s="31"/>
      <c r="B149" s="31"/>
      <c r="C149" s="31"/>
      <c r="D149" s="31"/>
      <c r="E149" s="31"/>
      <c r="F149" s="3"/>
      <c r="G149" s="16">
        <f t="shared" si="28"/>
        <v>0</v>
      </c>
      <c r="H149" s="16">
        <f t="shared" si="29"/>
        <v>0</v>
      </c>
      <c r="I149" s="9">
        <f t="shared" si="30"/>
        <v>0</v>
      </c>
      <c r="J149" s="9">
        <f t="shared" si="31"/>
        <v>0</v>
      </c>
      <c r="K149" s="9">
        <f t="shared" si="32"/>
        <v>0</v>
      </c>
      <c r="L149" s="9">
        <f t="shared" si="33"/>
        <v>0</v>
      </c>
      <c r="M149" s="9" t="str">
        <f t="shared" si="34"/>
        <v/>
      </c>
      <c r="N149" s="9" t="str">
        <f t="shared" si="35"/>
        <v/>
      </c>
      <c r="O149" s="9" t="str">
        <f t="shared" si="36"/>
        <v/>
      </c>
      <c r="P149" s="9" t="str">
        <f t="shared" si="37"/>
        <v/>
      </c>
      <c r="Q149" s="9" t="str">
        <f t="shared" si="38"/>
        <v/>
      </c>
      <c r="R149" s="9" t="str">
        <f t="shared" si="39"/>
        <v/>
      </c>
      <c r="S149" s="9" t="str">
        <f t="shared" si="40"/>
        <v/>
      </c>
      <c r="T149" s="9" t="str">
        <f t="shared" si="41"/>
        <v/>
      </c>
      <c r="U149" s="9" t="str">
        <f t="array" ref="U149">IF(AND(F149&lt;&gt;"",F149&lt;&gt;"GR"),IF(COUNTIF($J$2:$J$1000,"&gt;=50")&gt;=10,IF(F149&lt;&gt;"GR",IF(AND(F149&gt;=55,J149&gt;=50),_xlfn.IFS(AND(J149&gt;=$AH$11,J149&gt;$AG$10,J149&gt;$AF$10,J149&gt;$AE$10,J149&gt;$AD$10,J149&gt;$AC$10,J149&gt;$AB$10),"AA",AND(J149&gt;=$AG$11,J149&gt;$AF$10,J149&gt;$AE$10,J149&gt;$AD$10,J149&gt;$AC$10,J149&gt;$AB$10),"BA",AND(J149&gt;=$AF$11,J149&gt;$AE$10,J149&gt;$AD$10,J149&gt;$AC$10,J149&gt;$AB$10),"BB",AND(J149&gt;=$AE$11,J149&gt;$AD$10,J149&gt;$AC$10,J149&gt;$AB$10),"CB",AND(J149&gt;=$AD$11,J149&gt;$AC$10,J149&gt;$AB$10),"CC",AND(J149&gt;=$AC$11,J149&gt;$AB$10),"DC",J149&gt;=50,"DD"),IF(J149&gt;=$AA$9,"FD","FF")),T149),IF(L149&gt;=$Z$32,$Z$30,IF(L149&gt;=$AA$32,$AA$30,IF(L149&gt;=$AB$32,$AB$30,IF(L149&gt;=$AC$32,$AC$30,IF(L149&gt;=$AD$32,$AD$30,IF(L149&gt;=$AE$32,$AE$30,IF(L149&gt;=$AF$32,$AF$30,IF(L149&gt;=$AG$32,$AG$30,$AH$30))))))))),T149)</f>
        <v/>
      </c>
      <c r="V149" s="9" t="str">
        <f t="array" ref="V149">IF(A149&lt;&gt;"",IF(_xlfn.BITOR(F149&lt;&gt;"GR",F149&lt;&gt;""),IF(AND(L149&gt;=50,F149&gt;=55),_xlfn.RANK.EQ(L149,$L$2:$L$1000,0),_xlfn.IFS(U149="FD",999,U149="FF",1000)),IF(AND(L149&gt;=50,H149&gt;=55),_xlfn.RANK.EQ(L149,$L$2:$L$326,0),_xlfn.IFS(U149="FD",999,U149="FF",1000))),"")</f>
        <v/>
      </c>
    </row>
    <row r="150" spans="1:22" x14ac:dyDescent="0.25">
      <c r="A150" s="31"/>
      <c r="B150" s="31"/>
      <c r="C150" s="31"/>
      <c r="D150" s="31"/>
      <c r="E150" s="31"/>
      <c r="F150" s="3"/>
      <c r="G150" s="16">
        <f t="shared" si="28"/>
        <v>0</v>
      </c>
      <c r="H150" s="16">
        <f t="shared" si="29"/>
        <v>0</v>
      </c>
      <c r="I150" s="9">
        <f t="shared" si="30"/>
        <v>0</v>
      </c>
      <c r="J150" s="9">
        <f t="shared" si="31"/>
        <v>0</v>
      </c>
      <c r="K150" s="9">
        <f t="shared" si="32"/>
        <v>0</v>
      </c>
      <c r="L150" s="9">
        <f t="shared" si="33"/>
        <v>0</v>
      </c>
      <c r="M150" s="9" t="str">
        <f t="shared" si="34"/>
        <v/>
      </c>
      <c r="N150" s="9" t="str">
        <f t="shared" si="35"/>
        <v/>
      </c>
      <c r="O150" s="9" t="str">
        <f t="shared" si="36"/>
        <v/>
      </c>
      <c r="P150" s="9" t="str">
        <f t="shared" si="37"/>
        <v/>
      </c>
      <c r="Q150" s="9" t="str">
        <f t="shared" si="38"/>
        <v/>
      </c>
      <c r="R150" s="9" t="str">
        <f t="shared" si="39"/>
        <v/>
      </c>
      <c r="S150" s="9" t="str">
        <f t="shared" si="40"/>
        <v/>
      </c>
      <c r="T150" s="9" t="str">
        <f t="shared" si="41"/>
        <v/>
      </c>
      <c r="U150" s="9" t="str">
        <f t="array" ref="U150">IF(AND(F150&lt;&gt;"",F150&lt;&gt;"GR"),IF(COUNTIF($J$2:$J$1000,"&gt;=50")&gt;=10,IF(F150&lt;&gt;"GR",IF(AND(F150&gt;=55,J150&gt;=50),_xlfn.IFS(AND(J150&gt;=$AH$11,J150&gt;$AG$10,J150&gt;$AF$10,J150&gt;$AE$10,J150&gt;$AD$10,J150&gt;$AC$10,J150&gt;$AB$10),"AA",AND(J150&gt;=$AG$11,J150&gt;$AF$10,J150&gt;$AE$10,J150&gt;$AD$10,J150&gt;$AC$10,J150&gt;$AB$10),"BA",AND(J150&gt;=$AF$11,J150&gt;$AE$10,J150&gt;$AD$10,J150&gt;$AC$10,J150&gt;$AB$10),"BB",AND(J150&gt;=$AE$11,J150&gt;$AD$10,J150&gt;$AC$10,J150&gt;$AB$10),"CB",AND(J150&gt;=$AD$11,J150&gt;$AC$10,J150&gt;$AB$10),"CC",AND(J150&gt;=$AC$11,J150&gt;$AB$10),"DC",J150&gt;=50,"DD"),IF(J150&gt;=$AA$9,"FD","FF")),T150),IF(L150&gt;=$Z$32,$Z$30,IF(L150&gt;=$AA$32,$AA$30,IF(L150&gt;=$AB$32,$AB$30,IF(L150&gt;=$AC$32,$AC$30,IF(L150&gt;=$AD$32,$AD$30,IF(L150&gt;=$AE$32,$AE$30,IF(L150&gt;=$AF$32,$AF$30,IF(L150&gt;=$AG$32,$AG$30,$AH$30))))))))),T150)</f>
        <v/>
      </c>
      <c r="V150" s="9" t="str">
        <f t="array" ref="V150">IF(A150&lt;&gt;"",IF(_xlfn.BITOR(F150&lt;&gt;"GR",F150&lt;&gt;""),IF(AND(L150&gt;=50,F150&gt;=55),_xlfn.RANK.EQ(L150,$L$2:$L$1000,0),_xlfn.IFS(U150="FD",999,U150="FF",1000)),IF(AND(L150&gt;=50,H150&gt;=55),_xlfn.RANK.EQ(L150,$L$2:$L$326,0),_xlfn.IFS(U150="FD",999,U150="FF",1000))),"")</f>
        <v/>
      </c>
    </row>
    <row r="151" spans="1:22" x14ac:dyDescent="0.25">
      <c r="A151" s="31"/>
      <c r="B151" s="31"/>
      <c r="C151" s="31"/>
      <c r="D151" s="31"/>
      <c r="E151" s="31"/>
      <c r="F151" s="3"/>
      <c r="G151" s="16">
        <f t="shared" si="28"/>
        <v>0</v>
      </c>
      <c r="H151" s="16">
        <f t="shared" si="29"/>
        <v>0</v>
      </c>
      <c r="I151" s="9">
        <f t="shared" si="30"/>
        <v>0</v>
      </c>
      <c r="J151" s="9">
        <f t="shared" si="31"/>
        <v>0</v>
      </c>
      <c r="K151" s="9">
        <f t="shared" si="32"/>
        <v>0</v>
      </c>
      <c r="L151" s="9">
        <f t="shared" si="33"/>
        <v>0</v>
      </c>
      <c r="M151" s="9" t="str">
        <f t="shared" si="34"/>
        <v/>
      </c>
      <c r="N151" s="9" t="str">
        <f t="shared" si="35"/>
        <v/>
      </c>
      <c r="O151" s="9" t="str">
        <f t="shared" si="36"/>
        <v/>
      </c>
      <c r="P151" s="9" t="str">
        <f t="shared" si="37"/>
        <v/>
      </c>
      <c r="Q151" s="9" t="str">
        <f t="shared" si="38"/>
        <v/>
      </c>
      <c r="R151" s="9" t="str">
        <f t="shared" si="39"/>
        <v/>
      </c>
      <c r="S151" s="9" t="str">
        <f t="shared" si="40"/>
        <v/>
      </c>
      <c r="T151" s="9" t="str">
        <f t="shared" si="41"/>
        <v/>
      </c>
      <c r="U151" s="9" t="str">
        <f t="array" ref="U151">IF(AND(F151&lt;&gt;"",F151&lt;&gt;"GR"),IF(COUNTIF($J$2:$J$1000,"&gt;=50")&gt;=10,IF(F151&lt;&gt;"GR",IF(AND(F151&gt;=55,J151&gt;=50),_xlfn.IFS(AND(J151&gt;=$AH$11,J151&gt;$AG$10,J151&gt;$AF$10,J151&gt;$AE$10,J151&gt;$AD$10,J151&gt;$AC$10,J151&gt;$AB$10),"AA",AND(J151&gt;=$AG$11,J151&gt;$AF$10,J151&gt;$AE$10,J151&gt;$AD$10,J151&gt;$AC$10,J151&gt;$AB$10),"BA",AND(J151&gt;=$AF$11,J151&gt;$AE$10,J151&gt;$AD$10,J151&gt;$AC$10,J151&gt;$AB$10),"BB",AND(J151&gt;=$AE$11,J151&gt;$AD$10,J151&gt;$AC$10,J151&gt;$AB$10),"CB",AND(J151&gt;=$AD$11,J151&gt;$AC$10,J151&gt;$AB$10),"CC",AND(J151&gt;=$AC$11,J151&gt;$AB$10),"DC",J151&gt;=50,"DD"),IF(J151&gt;=$AA$9,"FD","FF")),T151),IF(L151&gt;=$Z$32,$Z$30,IF(L151&gt;=$AA$32,$AA$30,IF(L151&gt;=$AB$32,$AB$30,IF(L151&gt;=$AC$32,$AC$30,IF(L151&gt;=$AD$32,$AD$30,IF(L151&gt;=$AE$32,$AE$30,IF(L151&gt;=$AF$32,$AF$30,IF(L151&gt;=$AG$32,$AG$30,$AH$30))))))))),T151)</f>
        <v/>
      </c>
      <c r="V151" s="9" t="str">
        <f t="array" ref="V151">IF(A151&lt;&gt;"",IF(_xlfn.BITOR(F151&lt;&gt;"GR",F151&lt;&gt;""),IF(AND(L151&gt;=50,F151&gt;=55),_xlfn.RANK.EQ(L151,$L$2:$L$1000,0),_xlfn.IFS(U151="FD",999,U151="FF",1000)),IF(AND(L151&gt;=50,H151&gt;=55),_xlfn.RANK.EQ(L151,$L$2:$L$326,0),_xlfn.IFS(U151="FD",999,U151="FF",1000))),"")</f>
        <v/>
      </c>
    </row>
    <row r="152" spans="1:22" x14ac:dyDescent="0.25">
      <c r="A152" s="31"/>
      <c r="B152" s="31"/>
      <c r="C152" s="31"/>
      <c r="D152" s="31"/>
      <c r="E152" s="31"/>
      <c r="F152" s="3"/>
      <c r="G152" s="16">
        <f t="shared" si="28"/>
        <v>0</v>
      </c>
      <c r="H152" s="16">
        <f t="shared" si="29"/>
        <v>0</v>
      </c>
      <c r="I152" s="9">
        <f t="shared" si="30"/>
        <v>0</v>
      </c>
      <c r="J152" s="9">
        <f t="shared" si="31"/>
        <v>0</v>
      </c>
      <c r="K152" s="9">
        <f t="shared" si="32"/>
        <v>0</v>
      </c>
      <c r="L152" s="9">
        <f t="shared" si="33"/>
        <v>0</v>
      </c>
      <c r="M152" s="9" t="str">
        <f t="shared" si="34"/>
        <v/>
      </c>
      <c r="N152" s="9" t="str">
        <f t="shared" si="35"/>
        <v/>
      </c>
      <c r="O152" s="9" t="str">
        <f t="shared" si="36"/>
        <v/>
      </c>
      <c r="P152" s="9" t="str">
        <f t="shared" si="37"/>
        <v/>
      </c>
      <c r="Q152" s="9" t="str">
        <f t="shared" si="38"/>
        <v/>
      </c>
      <c r="R152" s="9" t="str">
        <f t="shared" si="39"/>
        <v/>
      </c>
      <c r="S152" s="9" t="str">
        <f t="shared" si="40"/>
        <v/>
      </c>
      <c r="T152" s="9" t="str">
        <f t="shared" si="41"/>
        <v/>
      </c>
      <c r="U152" s="9" t="str">
        <f t="array" ref="U152">IF(AND(F152&lt;&gt;"",F152&lt;&gt;"GR"),IF(COUNTIF($J$2:$J$1000,"&gt;=50")&gt;=10,IF(F152&lt;&gt;"GR",IF(AND(F152&gt;=55,J152&gt;=50),_xlfn.IFS(AND(J152&gt;=$AH$11,J152&gt;$AG$10,J152&gt;$AF$10,J152&gt;$AE$10,J152&gt;$AD$10,J152&gt;$AC$10,J152&gt;$AB$10),"AA",AND(J152&gt;=$AG$11,J152&gt;$AF$10,J152&gt;$AE$10,J152&gt;$AD$10,J152&gt;$AC$10,J152&gt;$AB$10),"BA",AND(J152&gt;=$AF$11,J152&gt;$AE$10,J152&gt;$AD$10,J152&gt;$AC$10,J152&gt;$AB$10),"BB",AND(J152&gt;=$AE$11,J152&gt;$AD$10,J152&gt;$AC$10,J152&gt;$AB$10),"CB",AND(J152&gt;=$AD$11,J152&gt;$AC$10,J152&gt;$AB$10),"CC",AND(J152&gt;=$AC$11,J152&gt;$AB$10),"DC",J152&gt;=50,"DD"),IF(J152&gt;=$AA$9,"FD","FF")),T152),IF(L152&gt;=$Z$32,$Z$30,IF(L152&gt;=$AA$32,$AA$30,IF(L152&gt;=$AB$32,$AB$30,IF(L152&gt;=$AC$32,$AC$30,IF(L152&gt;=$AD$32,$AD$30,IF(L152&gt;=$AE$32,$AE$30,IF(L152&gt;=$AF$32,$AF$30,IF(L152&gt;=$AG$32,$AG$30,$AH$30))))))))),T152)</f>
        <v/>
      </c>
      <c r="V152" s="9" t="str">
        <f t="array" ref="V152">IF(A152&lt;&gt;"",IF(_xlfn.BITOR(F152&lt;&gt;"GR",F152&lt;&gt;""),IF(AND(L152&gt;=50,F152&gt;=55),_xlfn.RANK.EQ(L152,$L$2:$L$1000,0),_xlfn.IFS(U152="FD",999,U152="FF",1000)),IF(AND(L152&gt;=50,H152&gt;=55),_xlfn.RANK.EQ(L152,$L$2:$L$326,0),_xlfn.IFS(U152="FD",999,U152="FF",1000))),"")</f>
        <v/>
      </c>
    </row>
    <row r="153" spans="1:22" x14ac:dyDescent="0.25">
      <c r="A153" s="31"/>
      <c r="B153" s="31"/>
      <c r="C153" s="31"/>
      <c r="D153" s="31"/>
      <c r="E153" s="31"/>
      <c r="F153" s="3"/>
      <c r="G153" s="16">
        <f t="shared" si="28"/>
        <v>0</v>
      </c>
      <c r="H153" s="16">
        <f t="shared" si="29"/>
        <v>0</v>
      </c>
      <c r="I153" s="9">
        <f t="shared" si="30"/>
        <v>0</v>
      </c>
      <c r="J153" s="9">
        <f t="shared" si="31"/>
        <v>0</v>
      </c>
      <c r="K153" s="9">
        <f t="shared" si="32"/>
        <v>0</v>
      </c>
      <c r="L153" s="9">
        <f t="shared" si="33"/>
        <v>0</v>
      </c>
      <c r="M153" s="9" t="str">
        <f t="shared" si="34"/>
        <v/>
      </c>
      <c r="N153" s="9" t="str">
        <f t="shared" si="35"/>
        <v/>
      </c>
      <c r="O153" s="9" t="str">
        <f t="shared" si="36"/>
        <v/>
      </c>
      <c r="P153" s="9" t="str">
        <f t="shared" si="37"/>
        <v/>
      </c>
      <c r="Q153" s="9" t="str">
        <f t="shared" si="38"/>
        <v/>
      </c>
      <c r="R153" s="9" t="str">
        <f t="shared" si="39"/>
        <v/>
      </c>
      <c r="S153" s="9" t="str">
        <f t="shared" si="40"/>
        <v/>
      </c>
      <c r="T153" s="9" t="str">
        <f t="shared" si="41"/>
        <v/>
      </c>
      <c r="U153" s="9" t="str">
        <f t="array" ref="U153">IF(AND(F153&lt;&gt;"",F153&lt;&gt;"GR"),IF(COUNTIF($J$2:$J$1000,"&gt;=50")&gt;=10,IF(F153&lt;&gt;"GR",IF(AND(F153&gt;=55,J153&gt;=50),_xlfn.IFS(AND(J153&gt;=$AH$11,J153&gt;$AG$10,J153&gt;$AF$10,J153&gt;$AE$10,J153&gt;$AD$10,J153&gt;$AC$10,J153&gt;$AB$10),"AA",AND(J153&gt;=$AG$11,J153&gt;$AF$10,J153&gt;$AE$10,J153&gt;$AD$10,J153&gt;$AC$10,J153&gt;$AB$10),"BA",AND(J153&gt;=$AF$11,J153&gt;$AE$10,J153&gt;$AD$10,J153&gt;$AC$10,J153&gt;$AB$10),"BB",AND(J153&gt;=$AE$11,J153&gt;$AD$10,J153&gt;$AC$10,J153&gt;$AB$10),"CB",AND(J153&gt;=$AD$11,J153&gt;$AC$10,J153&gt;$AB$10),"CC",AND(J153&gt;=$AC$11,J153&gt;$AB$10),"DC",J153&gt;=50,"DD"),IF(J153&gt;=$AA$9,"FD","FF")),T153),IF(L153&gt;=$Z$32,$Z$30,IF(L153&gt;=$AA$32,$AA$30,IF(L153&gt;=$AB$32,$AB$30,IF(L153&gt;=$AC$32,$AC$30,IF(L153&gt;=$AD$32,$AD$30,IF(L153&gt;=$AE$32,$AE$30,IF(L153&gt;=$AF$32,$AF$30,IF(L153&gt;=$AG$32,$AG$30,$AH$30))))))))),T153)</f>
        <v/>
      </c>
      <c r="V153" s="9" t="str">
        <f t="array" ref="V153">IF(A153&lt;&gt;"",IF(_xlfn.BITOR(F153&lt;&gt;"GR",F153&lt;&gt;""),IF(AND(L153&gt;=50,F153&gt;=55),_xlfn.RANK.EQ(L153,$L$2:$L$1000,0),_xlfn.IFS(U153="FD",999,U153="FF",1000)),IF(AND(L153&gt;=50,H153&gt;=55),_xlfn.RANK.EQ(L153,$L$2:$L$326,0),_xlfn.IFS(U153="FD",999,U153="FF",1000))),"")</f>
        <v/>
      </c>
    </row>
    <row r="154" spans="1:22" x14ac:dyDescent="0.25">
      <c r="A154" s="31"/>
      <c r="B154" s="31"/>
      <c r="C154" s="31"/>
      <c r="D154" s="31"/>
      <c r="E154" s="31"/>
      <c r="F154" s="3"/>
      <c r="G154" s="16">
        <f t="shared" si="28"/>
        <v>0</v>
      </c>
      <c r="H154" s="16">
        <f t="shared" si="29"/>
        <v>0</v>
      </c>
      <c r="I154" s="9">
        <f t="shared" si="30"/>
        <v>0</v>
      </c>
      <c r="J154" s="9">
        <f t="shared" si="31"/>
        <v>0</v>
      </c>
      <c r="K154" s="9">
        <f t="shared" si="32"/>
        <v>0</v>
      </c>
      <c r="L154" s="9">
        <f t="shared" si="33"/>
        <v>0</v>
      </c>
      <c r="M154" s="9" t="str">
        <f t="shared" si="34"/>
        <v/>
      </c>
      <c r="N154" s="9" t="str">
        <f t="shared" si="35"/>
        <v/>
      </c>
      <c r="O154" s="9" t="str">
        <f t="shared" si="36"/>
        <v/>
      </c>
      <c r="P154" s="9" t="str">
        <f t="shared" si="37"/>
        <v/>
      </c>
      <c r="Q154" s="9" t="str">
        <f t="shared" si="38"/>
        <v/>
      </c>
      <c r="R154" s="9" t="str">
        <f t="shared" si="39"/>
        <v/>
      </c>
      <c r="S154" s="9" t="str">
        <f t="shared" si="40"/>
        <v/>
      </c>
      <c r="T154" s="9" t="str">
        <f t="shared" si="41"/>
        <v/>
      </c>
      <c r="U154" s="9" t="str">
        <f t="array" ref="U154">IF(AND(F154&lt;&gt;"",F154&lt;&gt;"GR"),IF(COUNTIF($J$2:$J$1000,"&gt;=50")&gt;=10,IF(F154&lt;&gt;"GR",IF(AND(F154&gt;=55,J154&gt;=50),_xlfn.IFS(AND(J154&gt;=$AH$11,J154&gt;$AG$10,J154&gt;$AF$10,J154&gt;$AE$10,J154&gt;$AD$10,J154&gt;$AC$10,J154&gt;$AB$10),"AA",AND(J154&gt;=$AG$11,J154&gt;$AF$10,J154&gt;$AE$10,J154&gt;$AD$10,J154&gt;$AC$10,J154&gt;$AB$10),"BA",AND(J154&gt;=$AF$11,J154&gt;$AE$10,J154&gt;$AD$10,J154&gt;$AC$10,J154&gt;$AB$10),"BB",AND(J154&gt;=$AE$11,J154&gt;$AD$10,J154&gt;$AC$10,J154&gt;$AB$10),"CB",AND(J154&gt;=$AD$11,J154&gt;$AC$10,J154&gt;$AB$10),"CC",AND(J154&gt;=$AC$11,J154&gt;$AB$10),"DC",J154&gt;=50,"DD"),IF(J154&gt;=$AA$9,"FD","FF")),T154),IF(L154&gt;=$Z$32,$Z$30,IF(L154&gt;=$AA$32,$AA$30,IF(L154&gt;=$AB$32,$AB$30,IF(L154&gt;=$AC$32,$AC$30,IF(L154&gt;=$AD$32,$AD$30,IF(L154&gt;=$AE$32,$AE$30,IF(L154&gt;=$AF$32,$AF$30,IF(L154&gt;=$AG$32,$AG$30,$AH$30))))))))),T154)</f>
        <v/>
      </c>
      <c r="V154" s="9" t="str">
        <f t="array" ref="V154">IF(A154&lt;&gt;"",IF(_xlfn.BITOR(F154&lt;&gt;"GR",F154&lt;&gt;""),IF(AND(L154&gt;=50,F154&gt;=55),_xlfn.RANK.EQ(L154,$L$2:$L$1000,0),_xlfn.IFS(U154="FD",999,U154="FF",1000)),IF(AND(L154&gt;=50,H154&gt;=55),_xlfn.RANK.EQ(L154,$L$2:$L$326,0),_xlfn.IFS(U154="FD",999,U154="FF",1000))),"")</f>
        <v/>
      </c>
    </row>
    <row r="155" spans="1:22" x14ac:dyDescent="0.25">
      <c r="A155" s="31"/>
      <c r="B155" s="31"/>
      <c r="C155" s="31"/>
      <c r="D155" s="31"/>
      <c r="E155" s="31"/>
      <c r="F155" s="3"/>
      <c r="G155" s="16">
        <f t="shared" si="28"/>
        <v>0</v>
      </c>
      <c r="H155" s="16">
        <f t="shared" si="29"/>
        <v>0</v>
      </c>
      <c r="I155" s="9">
        <f t="shared" si="30"/>
        <v>0</v>
      </c>
      <c r="J155" s="9">
        <f t="shared" si="31"/>
        <v>0</v>
      </c>
      <c r="K155" s="9">
        <f t="shared" si="32"/>
        <v>0</v>
      </c>
      <c r="L155" s="9">
        <f t="shared" si="33"/>
        <v>0</v>
      </c>
      <c r="M155" s="9" t="str">
        <f t="shared" si="34"/>
        <v/>
      </c>
      <c r="N155" s="9" t="str">
        <f t="shared" si="35"/>
        <v/>
      </c>
      <c r="O155" s="9" t="str">
        <f t="shared" si="36"/>
        <v/>
      </c>
      <c r="P155" s="9" t="str">
        <f t="shared" si="37"/>
        <v/>
      </c>
      <c r="Q155" s="9" t="str">
        <f t="shared" si="38"/>
        <v/>
      </c>
      <c r="R155" s="9" t="str">
        <f t="shared" si="39"/>
        <v/>
      </c>
      <c r="S155" s="9" t="str">
        <f t="shared" si="40"/>
        <v/>
      </c>
      <c r="T155" s="9" t="str">
        <f t="shared" si="41"/>
        <v/>
      </c>
      <c r="U155" s="9" t="str">
        <f t="array" ref="U155">IF(AND(F155&lt;&gt;"",F155&lt;&gt;"GR"),IF(COUNTIF($J$2:$J$1000,"&gt;=50")&gt;=10,IF(F155&lt;&gt;"GR",IF(AND(F155&gt;=55,J155&gt;=50),_xlfn.IFS(AND(J155&gt;=$AH$11,J155&gt;$AG$10,J155&gt;$AF$10,J155&gt;$AE$10,J155&gt;$AD$10,J155&gt;$AC$10,J155&gt;$AB$10),"AA",AND(J155&gt;=$AG$11,J155&gt;$AF$10,J155&gt;$AE$10,J155&gt;$AD$10,J155&gt;$AC$10,J155&gt;$AB$10),"BA",AND(J155&gt;=$AF$11,J155&gt;$AE$10,J155&gt;$AD$10,J155&gt;$AC$10,J155&gt;$AB$10),"BB",AND(J155&gt;=$AE$11,J155&gt;$AD$10,J155&gt;$AC$10,J155&gt;$AB$10),"CB",AND(J155&gt;=$AD$11,J155&gt;$AC$10,J155&gt;$AB$10),"CC",AND(J155&gt;=$AC$11,J155&gt;$AB$10),"DC",J155&gt;=50,"DD"),IF(J155&gt;=$AA$9,"FD","FF")),T155),IF(L155&gt;=$Z$32,$Z$30,IF(L155&gt;=$AA$32,$AA$30,IF(L155&gt;=$AB$32,$AB$30,IF(L155&gt;=$AC$32,$AC$30,IF(L155&gt;=$AD$32,$AD$30,IF(L155&gt;=$AE$32,$AE$30,IF(L155&gt;=$AF$32,$AF$30,IF(L155&gt;=$AG$32,$AG$30,$AH$30))))))))),T155)</f>
        <v/>
      </c>
      <c r="V155" s="9" t="str">
        <f t="array" ref="V155">IF(A155&lt;&gt;"",IF(_xlfn.BITOR(F155&lt;&gt;"GR",F155&lt;&gt;""),IF(AND(L155&gt;=50,F155&gt;=55),_xlfn.RANK.EQ(L155,$L$2:$L$1000,0),_xlfn.IFS(U155="FD",999,U155="FF",1000)),IF(AND(L155&gt;=50,H155&gt;=55),_xlfn.RANK.EQ(L155,$L$2:$L$326,0),_xlfn.IFS(U155="FD",999,U155="FF",1000))),"")</f>
        <v/>
      </c>
    </row>
    <row r="156" spans="1:22" x14ac:dyDescent="0.25">
      <c r="A156" s="31"/>
      <c r="B156" s="31"/>
      <c r="C156" s="31"/>
      <c r="D156" s="31"/>
      <c r="E156" s="31"/>
      <c r="F156" s="3"/>
      <c r="G156" s="16">
        <f t="shared" si="28"/>
        <v>0</v>
      </c>
      <c r="H156" s="16">
        <f t="shared" si="29"/>
        <v>0</v>
      </c>
      <c r="I156" s="9">
        <f t="shared" si="30"/>
        <v>0</v>
      </c>
      <c r="J156" s="9">
        <f t="shared" si="31"/>
        <v>0</v>
      </c>
      <c r="K156" s="9">
        <f t="shared" si="32"/>
        <v>0</v>
      </c>
      <c r="L156" s="9">
        <f t="shared" si="33"/>
        <v>0</v>
      </c>
      <c r="M156" s="9" t="str">
        <f t="shared" si="34"/>
        <v/>
      </c>
      <c r="N156" s="9" t="str">
        <f t="shared" si="35"/>
        <v/>
      </c>
      <c r="O156" s="9" t="str">
        <f t="shared" si="36"/>
        <v/>
      </c>
      <c r="P156" s="9" t="str">
        <f t="shared" si="37"/>
        <v/>
      </c>
      <c r="Q156" s="9" t="str">
        <f t="shared" si="38"/>
        <v/>
      </c>
      <c r="R156" s="9" t="str">
        <f t="shared" si="39"/>
        <v/>
      </c>
      <c r="S156" s="9" t="str">
        <f t="shared" si="40"/>
        <v/>
      </c>
      <c r="T156" s="9" t="str">
        <f t="shared" si="41"/>
        <v/>
      </c>
      <c r="U156" s="9" t="str">
        <f t="array" ref="U156">IF(AND(F156&lt;&gt;"",F156&lt;&gt;"GR"),IF(COUNTIF($J$2:$J$1000,"&gt;=50")&gt;=10,IF(F156&lt;&gt;"GR",IF(AND(F156&gt;=55,J156&gt;=50),_xlfn.IFS(AND(J156&gt;=$AH$11,J156&gt;$AG$10,J156&gt;$AF$10,J156&gt;$AE$10,J156&gt;$AD$10,J156&gt;$AC$10,J156&gt;$AB$10),"AA",AND(J156&gt;=$AG$11,J156&gt;$AF$10,J156&gt;$AE$10,J156&gt;$AD$10,J156&gt;$AC$10,J156&gt;$AB$10),"BA",AND(J156&gt;=$AF$11,J156&gt;$AE$10,J156&gt;$AD$10,J156&gt;$AC$10,J156&gt;$AB$10),"BB",AND(J156&gt;=$AE$11,J156&gt;$AD$10,J156&gt;$AC$10,J156&gt;$AB$10),"CB",AND(J156&gt;=$AD$11,J156&gt;$AC$10,J156&gt;$AB$10),"CC",AND(J156&gt;=$AC$11,J156&gt;$AB$10),"DC",J156&gt;=50,"DD"),IF(J156&gt;=$AA$9,"FD","FF")),T156),IF(L156&gt;=$Z$32,$Z$30,IF(L156&gt;=$AA$32,$AA$30,IF(L156&gt;=$AB$32,$AB$30,IF(L156&gt;=$AC$32,$AC$30,IF(L156&gt;=$AD$32,$AD$30,IF(L156&gt;=$AE$32,$AE$30,IF(L156&gt;=$AF$32,$AF$30,IF(L156&gt;=$AG$32,$AG$30,$AH$30))))))))),T156)</f>
        <v/>
      </c>
      <c r="V156" s="9" t="str">
        <f t="array" ref="V156">IF(A156&lt;&gt;"",IF(_xlfn.BITOR(F156&lt;&gt;"GR",F156&lt;&gt;""),IF(AND(L156&gt;=50,F156&gt;=55),_xlfn.RANK.EQ(L156,$L$2:$L$1000,0),_xlfn.IFS(U156="FD",999,U156="FF",1000)),IF(AND(L156&gt;=50,H156&gt;=55),_xlfn.RANK.EQ(L156,$L$2:$L$326,0),_xlfn.IFS(U156="FD",999,U156="FF",1000))),"")</f>
        <v/>
      </c>
    </row>
    <row r="157" spans="1:22" x14ac:dyDescent="0.25">
      <c r="A157" s="31"/>
      <c r="B157" s="31"/>
      <c r="C157" s="31"/>
      <c r="D157" s="31"/>
      <c r="E157" s="31"/>
      <c r="F157" s="3"/>
      <c r="G157" s="16">
        <f t="shared" si="28"/>
        <v>0</v>
      </c>
      <c r="H157" s="16">
        <f t="shared" si="29"/>
        <v>0</v>
      </c>
      <c r="I157" s="9">
        <f t="shared" si="30"/>
        <v>0</v>
      </c>
      <c r="J157" s="9">
        <f t="shared" si="31"/>
        <v>0</v>
      </c>
      <c r="K157" s="9">
        <f t="shared" si="32"/>
        <v>0</v>
      </c>
      <c r="L157" s="9">
        <f t="shared" si="33"/>
        <v>0</v>
      </c>
      <c r="M157" s="9" t="str">
        <f t="shared" si="34"/>
        <v/>
      </c>
      <c r="N157" s="9" t="str">
        <f t="shared" si="35"/>
        <v/>
      </c>
      <c r="O157" s="9" t="str">
        <f t="shared" si="36"/>
        <v/>
      </c>
      <c r="P157" s="9" t="str">
        <f t="shared" si="37"/>
        <v/>
      </c>
      <c r="Q157" s="9" t="str">
        <f t="shared" si="38"/>
        <v/>
      </c>
      <c r="R157" s="9" t="str">
        <f t="shared" si="39"/>
        <v/>
      </c>
      <c r="S157" s="9" t="str">
        <f t="shared" si="40"/>
        <v/>
      </c>
      <c r="T157" s="9" t="str">
        <f t="shared" si="41"/>
        <v/>
      </c>
      <c r="U157" s="9" t="str">
        <f t="array" ref="U157">IF(AND(F157&lt;&gt;"",F157&lt;&gt;"GR"),IF(COUNTIF($J$2:$J$1000,"&gt;=50")&gt;=10,IF(F157&lt;&gt;"GR",IF(AND(F157&gt;=55,J157&gt;=50),_xlfn.IFS(AND(J157&gt;=$AH$11,J157&gt;$AG$10,J157&gt;$AF$10,J157&gt;$AE$10,J157&gt;$AD$10,J157&gt;$AC$10,J157&gt;$AB$10),"AA",AND(J157&gt;=$AG$11,J157&gt;$AF$10,J157&gt;$AE$10,J157&gt;$AD$10,J157&gt;$AC$10,J157&gt;$AB$10),"BA",AND(J157&gt;=$AF$11,J157&gt;$AE$10,J157&gt;$AD$10,J157&gt;$AC$10,J157&gt;$AB$10),"BB",AND(J157&gt;=$AE$11,J157&gt;$AD$10,J157&gt;$AC$10,J157&gt;$AB$10),"CB",AND(J157&gt;=$AD$11,J157&gt;$AC$10,J157&gt;$AB$10),"CC",AND(J157&gt;=$AC$11,J157&gt;$AB$10),"DC",J157&gt;=50,"DD"),IF(J157&gt;=$AA$9,"FD","FF")),T157),IF(L157&gt;=$Z$32,$Z$30,IF(L157&gt;=$AA$32,$AA$30,IF(L157&gt;=$AB$32,$AB$30,IF(L157&gt;=$AC$32,$AC$30,IF(L157&gt;=$AD$32,$AD$30,IF(L157&gt;=$AE$32,$AE$30,IF(L157&gt;=$AF$32,$AF$30,IF(L157&gt;=$AG$32,$AG$30,$AH$30))))))))),T157)</f>
        <v/>
      </c>
      <c r="V157" s="9" t="str">
        <f t="array" ref="V157">IF(A157&lt;&gt;"",IF(_xlfn.BITOR(F157&lt;&gt;"GR",F157&lt;&gt;""),IF(AND(L157&gt;=50,F157&gt;=55),_xlfn.RANK.EQ(L157,$L$2:$L$1000,0),_xlfn.IFS(U157="FD",999,U157="FF",1000)),IF(AND(L157&gt;=50,H157&gt;=55),_xlfn.RANK.EQ(L157,$L$2:$L$326,0),_xlfn.IFS(U157="FD",999,U157="FF",1000))),"")</f>
        <v/>
      </c>
    </row>
    <row r="158" spans="1:22" x14ac:dyDescent="0.25">
      <c r="A158" s="31"/>
      <c r="B158" s="31"/>
      <c r="C158" s="31"/>
      <c r="D158" s="31"/>
      <c r="E158" s="31"/>
      <c r="F158" s="3"/>
      <c r="G158" s="16">
        <f t="shared" si="28"/>
        <v>0</v>
      </c>
      <c r="H158" s="16">
        <f t="shared" si="29"/>
        <v>0</v>
      </c>
      <c r="I158" s="9">
        <f t="shared" si="30"/>
        <v>0</v>
      </c>
      <c r="J158" s="9">
        <f t="shared" si="31"/>
        <v>0</v>
      </c>
      <c r="K158" s="9">
        <f t="shared" si="32"/>
        <v>0</v>
      </c>
      <c r="L158" s="9">
        <f t="shared" si="33"/>
        <v>0</v>
      </c>
      <c r="M158" s="9" t="str">
        <f t="shared" si="34"/>
        <v/>
      </c>
      <c r="N158" s="9" t="str">
        <f t="shared" si="35"/>
        <v/>
      </c>
      <c r="O158" s="9" t="str">
        <f t="shared" si="36"/>
        <v/>
      </c>
      <c r="P158" s="9" t="str">
        <f t="shared" si="37"/>
        <v/>
      </c>
      <c r="Q158" s="9" t="str">
        <f t="shared" si="38"/>
        <v/>
      </c>
      <c r="R158" s="9" t="str">
        <f t="shared" si="39"/>
        <v/>
      </c>
      <c r="S158" s="9" t="str">
        <f t="shared" si="40"/>
        <v/>
      </c>
      <c r="T158" s="9" t="str">
        <f t="shared" si="41"/>
        <v/>
      </c>
      <c r="U158" s="9" t="str">
        <f t="array" ref="U158">IF(AND(F158&lt;&gt;"",F158&lt;&gt;"GR"),IF(COUNTIF($J$2:$J$1000,"&gt;=50")&gt;=10,IF(F158&lt;&gt;"GR",IF(AND(F158&gt;=55,J158&gt;=50),_xlfn.IFS(AND(J158&gt;=$AH$11,J158&gt;$AG$10,J158&gt;$AF$10,J158&gt;$AE$10,J158&gt;$AD$10,J158&gt;$AC$10,J158&gt;$AB$10),"AA",AND(J158&gt;=$AG$11,J158&gt;$AF$10,J158&gt;$AE$10,J158&gt;$AD$10,J158&gt;$AC$10,J158&gt;$AB$10),"BA",AND(J158&gt;=$AF$11,J158&gt;$AE$10,J158&gt;$AD$10,J158&gt;$AC$10,J158&gt;$AB$10),"BB",AND(J158&gt;=$AE$11,J158&gt;$AD$10,J158&gt;$AC$10,J158&gt;$AB$10),"CB",AND(J158&gt;=$AD$11,J158&gt;$AC$10,J158&gt;$AB$10),"CC",AND(J158&gt;=$AC$11,J158&gt;$AB$10),"DC",J158&gt;=50,"DD"),IF(J158&gt;=$AA$9,"FD","FF")),T158),IF(L158&gt;=$Z$32,$Z$30,IF(L158&gt;=$AA$32,$AA$30,IF(L158&gt;=$AB$32,$AB$30,IF(L158&gt;=$AC$32,$AC$30,IF(L158&gt;=$AD$32,$AD$30,IF(L158&gt;=$AE$32,$AE$30,IF(L158&gt;=$AF$32,$AF$30,IF(L158&gt;=$AG$32,$AG$30,$AH$30))))))))),T158)</f>
        <v/>
      </c>
      <c r="V158" s="9" t="str">
        <f t="array" ref="V158">IF(A158&lt;&gt;"",IF(_xlfn.BITOR(F158&lt;&gt;"GR",F158&lt;&gt;""),IF(AND(L158&gt;=50,F158&gt;=55),_xlfn.RANK.EQ(L158,$L$2:$L$1000,0),_xlfn.IFS(U158="FD",999,U158="FF",1000)),IF(AND(L158&gt;=50,H158&gt;=55),_xlfn.RANK.EQ(L158,$L$2:$L$326,0),_xlfn.IFS(U158="FD",999,U158="FF",1000))),"")</f>
        <v/>
      </c>
    </row>
    <row r="159" spans="1:22" x14ac:dyDescent="0.25">
      <c r="A159" s="31"/>
      <c r="B159" s="31"/>
      <c r="C159" s="31"/>
      <c r="D159" s="31"/>
      <c r="E159" s="31"/>
      <c r="F159" s="3"/>
      <c r="G159" s="16">
        <f t="shared" ref="G159:G222" si="42">IF(_xlfn.BITOR(D159="GR",D159=""),0,D159)</f>
        <v>0</v>
      </c>
      <c r="H159" s="16">
        <f t="shared" ref="H159:H222" si="43">IF(_xlfn.BITOR(E159="",E159="GR"),0,E159)</f>
        <v>0</v>
      </c>
      <c r="I159" s="9">
        <f t="shared" si="30"/>
        <v>0</v>
      </c>
      <c r="J159" s="9">
        <f t="shared" si="31"/>
        <v>0</v>
      </c>
      <c r="K159" s="9">
        <f t="shared" si="32"/>
        <v>0</v>
      </c>
      <c r="L159" s="9">
        <f t="shared" si="33"/>
        <v>0</v>
      </c>
      <c r="M159" s="9" t="str">
        <f t="shared" si="34"/>
        <v/>
      </c>
      <c r="N159" s="9" t="str">
        <f t="shared" si="35"/>
        <v/>
      </c>
      <c r="O159" s="9" t="str">
        <f t="shared" si="36"/>
        <v/>
      </c>
      <c r="P159" s="9" t="str">
        <f t="shared" si="37"/>
        <v/>
      </c>
      <c r="Q159" s="9" t="str">
        <f t="shared" si="38"/>
        <v/>
      </c>
      <c r="R159" s="9" t="str">
        <f t="shared" si="39"/>
        <v/>
      </c>
      <c r="S159" s="9" t="str">
        <f t="shared" si="40"/>
        <v/>
      </c>
      <c r="T159" s="9" t="str">
        <f t="shared" si="41"/>
        <v/>
      </c>
      <c r="U159" s="9" t="str">
        <f t="array" ref="U159">IF(AND(F159&lt;&gt;"",F159&lt;&gt;"GR"),IF(COUNTIF($J$2:$J$1000,"&gt;=50")&gt;=10,IF(F159&lt;&gt;"GR",IF(AND(F159&gt;=55,J159&gt;=50),_xlfn.IFS(AND(J159&gt;=$AH$11,J159&gt;$AG$10,J159&gt;$AF$10,J159&gt;$AE$10,J159&gt;$AD$10,J159&gt;$AC$10,J159&gt;$AB$10),"AA",AND(J159&gt;=$AG$11,J159&gt;$AF$10,J159&gt;$AE$10,J159&gt;$AD$10,J159&gt;$AC$10,J159&gt;$AB$10),"BA",AND(J159&gt;=$AF$11,J159&gt;$AE$10,J159&gt;$AD$10,J159&gt;$AC$10,J159&gt;$AB$10),"BB",AND(J159&gt;=$AE$11,J159&gt;$AD$10,J159&gt;$AC$10,J159&gt;$AB$10),"CB",AND(J159&gt;=$AD$11,J159&gt;$AC$10,J159&gt;$AB$10),"CC",AND(J159&gt;=$AC$11,J159&gt;$AB$10),"DC",J159&gt;=50,"DD"),IF(J159&gt;=$AA$9,"FD","FF")),T159),IF(L159&gt;=$Z$32,$Z$30,IF(L159&gt;=$AA$32,$AA$30,IF(L159&gt;=$AB$32,$AB$30,IF(L159&gt;=$AC$32,$AC$30,IF(L159&gt;=$AD$32,$AD$30,IF(L159&gt;=$AE$32,$AE$30,IF(L159&gt;=$AF$32,$AF$30,IF(L159&gt;=$AG$32,$AG$30,$AH$30))))))))),T159)</f>
        <v/>
      </c>
      <c r="V159" s="9" t="str">
        <f t="array" ref="V159">IF(A159&lt;&gt;"",IF(_xlfn.BITOR(F159&lt;&gt;"GR",F159&lt;&gt;""),IF(AND(L159&gt;=50,F159&gt;=55),_xlfn.RANK.EQ(L159,$L$2:$L$1000,0),_xlfn.IFS(U159="FD",999,U159="FF",1000)),IF(AND(L159&gt;=50,H159&gt;=55),_xlfn.RANK.EQ(L159,$L$2:$L$326,0),_xlfn.IFS(U159="FD",999,U159="FF",1000))),"")</f>
        <v/>
      </c>
    </row>
    <row r="160" spans="1:22" x14ac:dyDescent="0.25">
      <c r="A160" s="31"/>
      <c r="B160" s="31"/>
      <c r="C160" s="31"/>
      <c r="D160" s="31"/>
      <c r="E160" s="31"/>
      <c r="F160" s="3"/>
      <c r="G160" s="16">
        <f t="shared" si="42"/>
        <v>0</v>
      </c>
      <c r="H160" s="16">
        <f t="shared" si="43"/>
        <v>0</v>
      </c>
      <c r="I160" s="9">
        <f t="shared" si="30"/>
        <v>0</v>
      </c>
      <c r="J160" s="9">
        <f t="shared" si="31"/>
        <v>0</v>
      </c>
      <c r="K160" s="9">
        <f t="shared" si="32"/>
        <v>0</v>
      </c>
      <c r="L160" s="9">
        <f t="shared" si="33"/>
        <v>0</v>
      </c>
      <c r="M160" s="9" t="str">
        <f t="shared" si="34"/>
        <v/>
      </c>
      <c r="N160" s="9" t="str">
        <f t="shared" si="35"/>
        <v/>
      </c>
      <c r="O160" s="9" t="str">
        <f t="shared" si="36"/>
        <v/>
      </c>
      <c r="P160" s="9" t="str">
        <f t="shared" si="37"/>
        <v/>
      </c>
      <c r="Q160" s="9" t="str">
        <f t="shared" si="38"/>
        <v/>
      </c>
      <c r="R160" s="9" t="str">
        <f t="shared" si="39"/>
        <v/>
      </c>
      <c r="S160" s="9" t="str">
        <f t="shared" si="40"/>
        <v/>
      </c>
      <c r="T160" s="9" t="str">
        <f t="shared" si="41"/>
        <v/>
      </c>
      <c r="U160" s="9" t="str">
        <f t="array" ref="U160">IF(AND(F160&lt;&gt;"",F160&lt;&gt;"GR"),IF(COUNTIF($J$2:$J$1000,"&gt;=50")&gt;=10,IF(F160&lt;&gt;"GR",IF(AND(F160&gt;=55,J160&gt;=50),_xlfn.IFS(AND(J160&gt;=$AH$11,J160&gt;$AG$10,J160&gt;$AF$10,J160&gt;$AE$10,J160&gt;$AD$10,J160&gt;$AC$10,J160&gt;$AB$10),"AA",AND(J160&gt;=$AG$11,J160&gt;$AF$10,J160&gt;$AE$10,J160&gt;$AD$10,J160&gt;$AC$10,J160&gt;$AB$10),"BA",AND(J160&gt;=$AF$11,J160&gt;$AE$10,J160&gt;$AD$10,J160&gt;$AC$10,J160&gt;$AB$10),"BB",AND(J160&gt;=$AE$11,J160&gt;$AD$10,J160&gt;$AC$10,J160&gt;$AB$10),"CB",AND(J160&gt;=$AD$11,J160&gt;$AC$10,J160&gt;$AB$10),"CC",AND(J160&gt;=$AC$11,J160&gt;$AB$10),"DC",J160&gt;=50,"DD"),IF(J160&gt;=$AA$9,"FD","FF")),T160),IF(L160&gt;=$Z$32,$Z$30,IF(L160&gt;=$AA$32,$AA$30,IF(L160&gt;=$AB$32,$AB$30,IF(L160&gt;=$AC$32,$AC$30,IF(L160&gt;=$AD$32,$AD$30,IF(L160&gt;=$AE$32,$AE$30,IF(L160&gt;=$AF$32,$AF$30,IF(L160&gt;=$AG$32,$AG$30,$AH$30))))))))),T160)</f>
        <v/>
      </c>
      <c r="V160" s="9" t="str">
        <f t="array" ref="V160">IF(A160&lt;&gt;"",IF(_xlfn.BITOR(F160&lt;&gt;"GR",F160&lt;&gt;""),IF(AND(L160&gt;=50,F160&gt;=55),_xlfn.RANK.EQ(L160,$L$2:$L$1000,0),_xlfn.IFS(U160="FD",999,U160="FF",1000)),IF(AND(L160&gt;=50,H160&gt;=55),_xlfn.RANK.EQ(L160,$L$2:$L$326,0),_xlfn.IFS(U160="FD",999,U160="FF",1000))),"")</f>
        <v/>
      </c>
    </row>
    <row r="161" spans="1:22" x14ac:dyDescent="0.25">
      <c r="A161" s="31"/>
      <c r="B161" s="31"/>
      <c r="C161" s="31"/>
      <c r="D161" s="31"/>
      <c r="E161" s="31"/>
      <c r="F161" s="3"/>
      <c r="G161" s="16">
        <f t="shared" si="42"/>
        <v>0</v>
      </c>
      <c r="H161" s="16">
        <f t="shared" si="43"/>
        <v>0</v>
      </c>
      <c r="I161" s="9">
        <f t="shared" si="30"/>
        <v>0</v>
      </c>
      <c r="J161" s="9">
        <f t="shared" si="31"/>
        <v>0</v>
      </c>
      <c r="K161" s="9">
        <f t="shared" si="32"/>
        <v>0</v>
      </c>
      <c r="L161" s="9">
        <f t="shared" si="33"/>
        <v>0</v>
      </c>
      <c r="M161" s="9" t="str">
        <f t="shared" si="34"/>
        <v/>
      </c>
      <c r="N161" s="9" t="str">
        <f t="shared" si="35"/>
        <v/>
      </c>
      <c r="O161" s="9" t="str">
        <f t="shared" si="36"/>
        <v/>
      </c>
      <c r="P161" s="9" t="str">
        <f t="shared" si="37"/>
        <v/>
      </c>
      <c r="Q161" s="9" t="str">
        <f t="shared" si="38"/>
        <v/>
      </c>
      <c r="R161" s="9" t="str">
        <f t="shared" si="39"/>
        <v/>
      </c>
      <c r="S161" s="9" t="str">
        <f t="shared" si="40"/>
        <v/>
      </c>
      <c r="T161" s="9" t="str">
        <f t="shared" si="41"/>
        <v/>
      </c>
      <c r="U161" s="9" t="str">
        <f t="array" ref="U161">IF(AND(F161&lt;&gt;"",F161&lt;&gt;"GR"),IF(COUNTIF($J$2:$J$1000,"&gt;=50")&gt;=10,IF(F161&lt;&gt;"GR",IF(AND(F161&gt;=55,J161&gt;=50),_xlfn.IFS(AND(J161&gt;=$AH$11,J161&gt;$AG$10,J161&gt;$AF$10,J161&gt;$AE$10,J161&gt;$AD$10,J161&gt;$AC$10,J161&gt;$AB$10),"AA",AND(J161&gt;=$AG$11,J161&gt;$AF$10,J161&gt;$AE$10,J161&gt;$AD$10,J161&gt;$AC$10,J161&gt;$AB$10),"BA",AND(J161&gt;=$AF$11,J161&gt;$AE$10,J161&gt;$AD$10,J161&gt;$AC$10,J161&gt;$AB$10),"BB",AND(J161&gt;=$AE$11,J161&gt;$AD$10,J161&gt;$AC$10,J161&gt;$AB$10),"CB",AND(J161&gt;=$AD$11,J161&gt;$AC$10,J161&gt;$AB$10),"CC",AND(J161&gt;=$AC$11,J161&gt;$AB$10),"DC",J161&gt;=50,"DD"),IF(J161&gt;=$AA$9,"FD","FF")),T161),IF(L161&gt;=$Z$32,$Z$30,IF(L161&gt;=$AA$32,$AA$30,IF(L161&gt;=$AB$32,$AB$30,IF(L161&gt;=$AC$32,$AC$30,IF(L161&gt;=$AD$32,$AD$30,IF(L161&gt;=$AE$32,$AE$30,IF(L161&gt;=$AF$32,$AF$30,IF(L161&gt;=$AG$32,$AG$30,$AH$30))))))))),T161)</f>
        <v/>
      </c>
      <c r="V161" s="9" t="str">
        <f t="array" ref="V161">IF(A161&lt;&gt;"",IF(_xlfn.BITOR(F161&lt;&gt;"GR",F161&lt;&gt;""),IF(AND(L161&gt;=50,F161&gt;=55),_xlfn.RANK.EQ(L161,$L$2:$L$1000,0),_xlfn.IFS(U161="FD",999,U161="FF",1000)),IF(AND(L161&gt;=50,H161&gt;=55),_xlfn.RANK.EQ(L161,$L$2:$L$326,0),_xlfn.IFS(U161="FD",999,U161="FF",1000))),"")</f>
        <v/>
      </c>
    </row>
    <row r="162" spans="1:22" x14ac:dyDescent="0.25">
      <c r="A162" s="31"/>
      <c r="B162" s="31"/>
      <c r="C162" s="31"/>
      <c r="D162" s="31"/>
      <c r="E162" s="31"/>
      <c r="F162" s="3"/>
      <c r="G162" s="16">
        <f t="shared" si="42"/>
        <v>0</v>
      </c>
      <c r="H162" s="16">
        <f t="shared" si="43"/>
        <v>0</v>
      </c>
      <c r="I162" s="9">
        <f t="shared" si="30"/>
        <v>0</v>
      </c>
      <c r="J162" s="9">
        <f t="shared" si="31"/>
        <v>0</v>
      </c>
      <c r="K162" s="9">
        <f t="shared" si="32"/>
        <v>0</v>
      </c>
      <c r="L162" s="9">
        <f t="shared" si="33"/>
        <v>0</v>
      </c>
      <c r="M162" s="9" t="str">
        <f t="shared" si="34"/>
        <v/>
      </c>
      <c r="N162" s="9" t="str">
        <f t="shared" si="35"/>
        <v/>
      </c>
      <c r="O162" s="9" t="str">
        <f t="shared" si="36"/>
        <v/>
      </c>
      <c r="P162" s="9" t="str">
        <f t="shared" si="37"/>
        <v/>
      </c>
      <c r="Q162" s="9" t="str">
        <f t="shared" si="38"/>
        <v/>
      </c>
      <c r="R162" s="9" t="str">
        <f t="shared" si="39"/>
        <v/>
      </c>
      <c r="S162" s="9" t="str">
        <f t="shared" si="40"/>
        <v/>
      </c>
      <c r="T162" s="9" t="str">
        <f t="shared" si="41"/>
        <v/>
      </c>
      <c r="U162" s="9" t="str">
        <f t="array" ref="U162">IF(AND(F162&lt;&gt;"",F162&lt;&gt;"GR"),IF(COUNTIF($J$2:$J$1000,"&gt;=50")&gt;=10,IF(F162&lt;&gt;"GR",IF(AND(F162&gt;=55,J162&gt;=50),_xlfn.IFS(AND(J162&gt;=$AH$11,J162&gt;$AG$10,J162&gt;$AF$10,J162&gt;$AE$10,J162&gt;$AD$10,J162&gt;$AC$10,J162&gt;$AB$10),"AA",AND(J162&gt;=$AG$11,J162&gt;$AF$10,J162&gt;$AE$10,J162&gt;$AD$10,J162&gt;$AC$10,J162&gt;$AB$10),"BA",AND(J162&gt;=$AF$11,J162&gt;$AE$10,J162&gt;$AD$10,J162&gt;$AC$10,J162&gt;$AB$10),"BB",AND(J162&gt;=$AE$11,J162&gt;$AD$10,J162&gt;$AC$10,J162&gt;$AB$10),"CB",AND(J162&gt;=$AD$11,J162&gt;$AC$10,J162&gt;$AB$10),"CC",AND(J162&gt;=$AC$11,J162&gt;$AB$10),"DC",J162&gt;=50,"DD"),IF(J162&gt;=$AA$9,"FD","FF")),T162),IF(L162&gt;=$Z$32,$Z$30,IF(L162&gt;=$AA$32,$AA$30,IF(L162&gt;=$AB$32,$AB$30,IF(L162&gt;=$AC$32,$AC$30,IF(L162&gt;=$AD$32,$AD$30,IF(L162&gt;=$AE$32,$AE$30,IF(L162&gt;=$AF$32,$AF$30,IF(L162&gt;=$AG$32,$AG$30,$AH$30))))))))),T162)</f>
        <v/>
      </c>
      <c r="V162" s="9" t="str">
        <f t="array" ref="V162">IF(A162&lt;&gt;"",IF(_xlfn.BITOR(F162&lt;&gt;"GR",F162&lt;&gt;""),IF(AND(L162&gt;=50,F162&gt;=55),_xlfn.RANK.EQ(L162,$L$2:$L$1000,0),_xlfn.IFS(U162="FD",999,U162="FF",1000)),IF(AND(L162&gt;=50,H162&gt;=55),_xlfn.RANK.EQ(L162,$L$2:$L$326,0),_xlfn.IFS(U162="FD",999,U162="FF",1000))),"")</f>
        <v/>
      </c>
    </row>
    <row r="163" spans="1:22" x14ac:dyDescent="0.25">
      <c r="A163" s="31"/>
      <c r="B163" s="31"/>
      <c r="C163" s="31"/>
      <c r="D163" s="31"/>
      <c r="E163" s="31"/>
      <c r="F163" s="3"/>
      <c r="G163" s="16">
        <f t="shared" si="42"/>
        <v>0</v>
      </c>
      <c r="H163" s="16">
        <f t="shared" si="43"/>
        <v>0</v>
      </c>
      <c r="I163" s="9">
        <f t="shared" si="30"/>
        <v>0</v>
      </c>
      <c r="J163" s="9">
        <f t="shared" si="31"/>
        <v>0</v>
      </c>
      <c r="K163" s="9">
        <f t="shared" si="32"/>
        <v>0</v>
      </c>
      <c r="L163" s="9">
        <f t="shared" si="33"/>
        <v>0</v>
      </c>
      <c r="M163" s="9" t="str">
        <f t="shared" si="34"/>
        <v/>
      </c>
      <c r="N163" s="9" t="str">
        <f t="shared" si="35"/>
        <v/>
      </c>
      <c r="O163" s="9" t="str">
        <f t="shared" si="36"/>
        <v/>
      </c>
      <c r="P163" s="9" t="str">
        <f t="shared" si="37"/>
        <v/>
      </c>
      <c r="Q163" s="9" t="str">
        <f t="shared" si="38"/>
        <v/>
      </c>
      <c r="R163" s="9" t="str">
        <f t="shared" si="39"/>
        <v/>
      </c>
      <c r="S163" s="9" t="str">
        <f t="shared" si="40"/>
        <v/>
      </c>
      <c r="T163" s="9" t="str">
        <f t="shared" si="41"/>
        <v/>
      </c>
      <c r="U163" s="9" t="str">
        <f t="array" ref="U163">IF(AND(F163&lt;&gt;"",F163&lt;&gt;"GR"),IF(COUNTIF($J$2:$J$1000,"&gt;=50")&gt;=10,IF(F163&lt;&gt;"GR",IF(AND(F163&gt;=55,J163&gt;=50),_xlfn.IFS(AND(J163&gt;=$AH$11,J163&gt;$AG$10,J163&gt;$AF$10,J163&gt;$AE$10,J163&gt;$AD$10,J163&gt;$AC$10,J163&gt;$AB$10),"AA",AND(J163&gt;=$AG$11,J163&gt;$AF$10,J163&gt;$AE$10,J163&gt;$AD$10,J163&gt;$AC$10,J163&gt;$AB$10),"BA",AND(J163&gt;=$AF$11,J163&gt;$AE$10,J163&gt;$AD$10,J163&gt;$AC$10,J163&gt;$AB$10),"BB",AND(J163&gt;=$AE$11,J163&gt;$AD$10,J163&gt;$AC$10,J163&gt;$AB$10),"CB",AND(J163&gt;=$AD$11,J163&gt;$AC$10,J163&gt;$AB$10),"CC",AND(J163&gt;=$AC$11,J163&gt;$AB$10),"DC",J163&gt;=50,"DD"),IF(J163&gt;=$AA$9,"FD","FF")),T163),IF(L163&gt;=$Z$32,$Z$30,IF(L163&gt;=$AA$32,$AA$30,IF(L163&gt;=$AB$32,$AB$30,IF(L163&gt;=$AC$32,$AC$30,IF(L163&gt;=$AD$32,$AD$30,IF(L163&gt;=$AE$32,$AE$30,IF(L163&gt;=$AF$32,$AF$30,IF(L163&gt;=$AG$32,$AG$30,$AH$30))))))))),T163)</f>
        <v/>
      </c>
      <c r="V163" s="9" t="str">
        <f t="array" ref="V163">IF(A163&lt;&gt;"",IF(_xlfn.BITOR(F163&lt;&gt;"GR",F163&lt;&gt;""),IF(AND(L163&gt;=50,F163&gt;=55),_xlfn.RANK.EQ(L163,$L$2:$L$1000,0),_xlfn.IFS(U163="FD",999,U163="FF",1000)),IF(AND(L163&gt;=50,H163&gt;=55),_xlfn.RANK.EQ(L163,$L$2:$L$326,0),_xlfn.IFS(U163="FD",999,U163="FF",1000))),"")</f>
        <v/>
      </c>
    </row>
    <row r="164" spans="1:22" x14ac:dyDescent="0.25">
      <c r="A164" s="31"/>
      <c r="B164" s="31"/>
      <c r="C164" s="31"/>
      <c r="D164" s="31"/>
      <c r="E164" s="31"/>
      <c r="F164" s="3"/>
      <c r="G164" s="16">
        <f t="shared" si="42"/>
        <v>0</v>
      </c>
      <c r="H164" s="16">
        <f t="shared" si="43"/>
        <v>0</v>
      </c>
      <c r="I164" s="9">
        <f t="shared" si="30"/>
        <v>0</v>
      </c>
      <c r="J164" s="9">
        <f t="shared" si="31"/>
        <v>0</v>
      </c>
      <c r="K164" s="9">
        <f t="shared" si="32"/>
        <v>0</v>
      </c>
      <c r="L164" s="9">
        <f t="shared" si="33"/>
        <v>0</v>
      </c>
      <c r="M164" s="9" t="str">
        <f t="shared" si="34"/>
        <v/>
      </c>
      <c r="N164" s="9" t="str">
        <f t="shared" si="35"/>
        <v/>
      </c>
      <c r="O164" s="9" t="str">
        <f t="shared" si="36"/>
        <v/>
      </c>
      <c r="P164" s="9" t="str">
        <f t="shared" si="37"/>
        <v/>
      </c>
      <c r="Q164" s="9" t="str">
        <f t="shared" si="38"/>
        <v/>
      </c>
      <c r="R164" s="9" t="str">
        <f t="shared" si="39"/>
        <v/>
      </c>
      <c r="S164" s="9" t="str">
        <f t="shared" si="40"/>
        <v/>
      </c>
      <c r="T164" s="9" t="str">
        <f t="shared" si="41"/>
        <v/>
      </c>
      <c r="U164" s="9" t="str">
        <f t="array" ref="U164">IF(AND(F164&lt;&gt;"",F164&lt;&gt;"GR"),IF(COUNTIF($J$2:$J$1000,"&gt;=50")&gt;=10,IF(F164&lt;&gt;"GR",IF(AND(F164&gt;=55,J164&gt;=50),_xlfn.IFS(AND(J164&gt;=$AH$11,J164&gt;$AG$10,J164&gt;$AF$10,J164&gt;$AE$10,J164&gt;$AD$10,J164&gt;$AC$10,J164&gt;$AB$10),"AA",AND(J164&gt;=$AG$11,J164&gt;$AF$10,J164&gt;$AE$10,J164&gt;$AD$10,J164&gt;$AC$10,J164&gt;$AB$10),"BA",AND(J164&gt;=$AF$11,J164&gt;$AE$10,J164&gt;$AD$10,J164&gt;$AC$10,J164&gt;$AB$10),"BB",AND(J164&gt;=$AE$11,J164&gt;$AD$10,J164&gt;$AC$10,J164&gt;$AB$10),"CB",AND(J164&gt;=$AD$11,J164&gt;$AC$10,J164&gt;$AB$10),"CC",AND(J164&gt;=$AC$11,J164&gt;$AB$10),"DC",J164&gt;=50,"DD"),IF(J164&gt;=$AA$9,"FD","FF")),T164),IF(L164&gt;=$Z$32,$Z$30,IF(L164&gt;=$AA$32,$AA$30,IF(L164&gt;=$AB$32,$AB$30,IF(L164&gt;=$AC$32,$AC$30,IF(L164&gt;=$AD$32,$AD$30,IF(L164&gt;=$AE$32,$AE$30,IF(L164&gt;=$AF$32,$AF$30,IF(L164&gt;=$AG$32,$AG$30,$AH$30))))))))),T164)</f>
        <v/>
      </c>
      <c r="V164" s="9" t="str">
        <f t="array" ref="V164">IF(A164&lt;&gt;"",IF(_xlfn.BITOR(F164&lt;&gt;"GR",F164&lt;&gt;""),IF(AND(L164&gt;=50,F164&gt;=55),_xlfn.RANK.EQ(L164,$L$2:$L$1000,0),_xlfn.IFS(U164="FD",999,U164="FF",1000)),IF(AND(L164&gt;=50,H164&gt;=55),_xlfn.RANK.EQ(L164,$L$2:$L$326,0),_xlfn.IFS(U164="FD",999,U164="FF",1000))),"")</f>
        <v/>
      </c>
    </row>
    <row r="165" spans="1:22" x14ac:dyDescent="0.25">
      <c r="A165" s="31"/>
      <c r="B165" s="31"/>
      <c r="C165" s="31"/>
      <c r="D165" s="31"/>
      <c r="E165" s="31"/>
      <c r="F165" s="3"/>
      <c r="G165" s="16">
        <f t="shared" si="42"/>
        <v>0</v>
      </c>
      <c r="H165" s="16">
        <f t="shared" si="43"/>
        <v>0</v>
      </c>
      <c r="I165" s="9">
        <f t="shared" si="30"/>
        <v>0</v>
      </c>
      <c r="J165" s="9">
        <f t="shared" si="31"/>
        <v>0</v>
      </c>
      <c r="K165" s="9">
        <f t="shared" si="32"/>
        <v>0</v>
      </c>
      <c r="L165" s="9">
        <f t="shared" si="33"/>
        <v>0</v>
      </c>
      <c r="M165" s="9" t="str">
        <f t="shared" si="34"/>
        <v/>
      </c>
      <c r="N165" s="9" t="str">
        <f t="shared" si="35"/>
        <v/>
      </c>
      <c r="O165" s="9" t="str">
        <f t="shared" si="36"/>
        <v/>
      </c>
      <c r="P165" s="9" t="str">
        <f t="shared" si="37"/>
        <v/>
      </c>
      <c r="Q165" s="9" t="str">
        <f t="shared" si="38"/>
        <v/>
      </c>
      <c r="R165" s="9" t="str">
        <f t="shared" si="39"/>
        <v/>
      </c>
      <c r="S165" s="9" t="str">
        <f t="shared" si="40"/>
        <v/>
      </c>
      <c r="T165" s="9" t="str">
        <f t="shared" si="41"/>
        <v/>
      </c>
      <c r="U165" s="9" t="str">
        <f t="array" ref="U165">IF(AND(F165&lt;&gt;"",F165&lt;&gt;"GR"),IF(COUNTIF($J$2:$J$1000,"&gt;=50")&gt;=10,IF(F165&lt;&gt;"GR",IF(AND(F165&gt;=55,J165&gt;=50),_xlfn.IFS(AND(J165&gt;=$AH$11,J165&gt;$AG$10,J165&gt;$AF$10,J165&gt;$AE$10,J165&gt;$AD$10,J165&gt;$AC$10,J165&gt;$AB$10),"AA",AND(J165&gt;=$AG$11,J165&gt;$AF$10,J165&gt;$AE$10,J165&gt;$AD$10,J165&gt;$AC$10,J165&gt;$AB$10),"BA",AND(J165&gt;=$AF$11,J165&gt;$AE$10,J165&gt;$AD$10,J165&gt;$AC$10,J165&gt;$AB$10),"BB",AND(J165&gt;=$AE$11,J165&gt;$AD$10,J165&gt;$AC$10,J165&gt;$AB$10),"CB",AND(J165&gt;=$AD$11,J165&gt;$AC$10,J165&gt;$AB$10),"CC",AND(J165&gt;=$AC$11,J165&gt;$AB$10),"DC",J165&gt;=50,"DD"),IF(J165&gt;=$AA$9,"FD","FF")),T165),IF(L165&gt;=$Z$32,$Z$30,IF(L165&gt;=$AA$32,$AA$30,IF(L165&gt;=$AB$32,$AB$30,IF(L165&gt;=$AC$32,$AC$30,IF(L165&gt;=$AD$32,$AD$30,IF(L165&gt;=$AE$32,$AE$30,IF(L165&gt;=$AF$32,$AF$30,IF(L165&gt;=$AG$32,$AG$30,$AH$30))))))))),T165)</f>
        <v/>
      </c>
      <c r="V165" s="9" t="str">
        <f t="array" ref="V165">IF(A165&lt;&gt;"",IF(_xlfn.BITOR(F165&lt;&gt;"GR",F165&lt;&gt;""),IF(AND(L165&gt;=50,F165&gt;=55),_xlfn.RANK.EQ(L165,$L$2:$L$1000,0),_xlfn.IFS(U165="FD",999,U165="FF",1000)),IF(AND(L165&gt;=50,H165&gt;=55),_xlfn.RANK.EQ(L165,$L$2:$L$326,0),_xlfn.IFS(U165="FD",999,U165="FF",1000))),"")</f>
        <v/>
      </c>
    </row>
    <row r="166" spans="1:22" x14ac:dyDescent="0.25">
      <c r="A166" s="31"/>
      <c r="B166" s="31"/>
      <c r="C166" s="31"/>
      <c r="D166" s="31"/>
      <c r="E166" s="31"/>
      <c r="F166" s="3"/>
      <c r="G166" s="16">
        <f t="shared" si="42"/>
        <v>0</v>
      </c>
      <c r="H166" s="16">
        <f t="shared" si="43"/>
        <v>0</v>
      </c>
      <c r="I166" s="9">
        <f t="shared" si="30"/>
        <v>0</v>
      </c>
      <c r="J166" s="9">
        <f t="shared" si="31"/>
        <v>0</v>
      </c>
      <c r="K166" s="9">
        <f t="shared" si="32"/>
        <v>0</v>
      </c>
      <c r="L166" s="9">
        <f t="shared" si="33"/>
        <v>0</v>
      </c>
      <c r="M166" s="9" t="str">
        <f t="shared" si="34"/>
        <v/>
      </c>
      <c r="N166" s="9" t="str">
        <f t="shared" si="35"/>
        <v/>
      </c>
      <c r="O166" s="9" t="str">
        <f t="shared" si="36"/>
        <v/>
      </c>
      <c r="P166" s="9" t="str">
        <f t="shared" si="37"/>
        <v/>
      </c>
      <c r="Q166" s="9" t="str">
        <f t="shared" si="38"/>
        <v/>
      </c>
      <c r="R166" s="9" t="str">
        <f t="shared" si="39"/>
        <v/>
      </c>
      <c r="S166" s="9" t="str">
        <f t="shared" si="40"/>
        <v/>
      </c>
      <c r="T166" s="9" t="str">
        <f t="shared" si="41"/>
        <v/>
      </c>
      <c r="U166" s="9" t="str">
        <f t="array" ref="U166">IF(AND(F166&lt;&gt;"",F166&lt;&gt;"GR"),IF(COUNTIF($J$2:$J$1000,"&gt;=50")&gt;=10,IF(F166&lt;&gt;"GR",IF(AND(F166&gt;=55,J166&gt;=50),_xlfn.IFS(AND(J166&gt;=$AH$11,J166&gt;$AG$10,J166&gt;$AF$10,J166&gt;$AE$10,J166&gt;$AD$10,J166&gt;$AC$10,J166&gt;$AB$10),"AA",AND(J166&gt;=$AG$11,J166&gt;$AF$10,J166&gt;$AE$10,J166&gt;$AD$10,J166&gt;$AC$10,J166&gt;$AB$10),"BA",AND(J166&gt;=$AF$11,J166&gt;$AE$10,J166&gt;$AD$10,J166&gt;$AC$10,J166&gt;$AB$10),"BB",AND(J166&gt;=$AE$11,J166&gt;$AD$10,J166&gt;$AC$10,J166&gt;$AB$10),"CB",AND(J166&gt;=$AD$11,J166&gt;$AC$10,J166&gt;$AB$10),"CC",AND(J166&gt;=$AC$11,J166&gt;$AB$10),"DC",J166&gt;=50,"DD"),IF(J166&gt;=$AA$9,"FD","FF")),T166),IF(L166&gt;=$Z$32,$Z$30,IF(L166&gt;=$AA$32,$AA$30,IF(L166&gt;=$AB$32,$AB$30,IF(L166&gt;=$AC$32,$AC$30,IF(L166&gt;=$AD$32,$AD$30,IF(L166&gt;=$AE$32,$AE$30,IF(L166&gt;=$AF$32,$AF$30,IF(L166&gt;=$AG$32,$AG$30,$AH$30))))))))),T166)</f>
        <v/>
      </c>
      <c r="V166" s="9" t="str">
        <f t="array" ref="V166">IF(A166&lt;&gt;"",IF(_xlfn.BITOR(F166&lt;&gt;"GR",F166&lt;&gt;""),IF(AND(L166&gt;=50,F166&gt;=55),_xlfn.RANK.EQ(L166,$L$2:$L$1000,0),_xlfn.IFS(U166="FD",999,U166="FF",1000)),IF(AND(L166&gt;=50,H166&gt;=55),_xlfn.RANK.EQ(L166,$L$2:$L$326,0),_xlfn.IFS(U166="FD",999,U166="FF",1000))),"")</f>
        <v/>
      </c>
    </row>
    <row r="167" spans="1:22" x14ac:dyDescent="0.25">
      <c r="A167" s="31"/>
      <c r="B167" s="31"/>
      <c r="C167" s="31"/>
      <c r="D167" s="31"/>
      <c r="E167" s="31"/>
      <c r="F167" s="3"/>
      <c r="G167" s="16">
        <f t="shared" si="42"/>
        <v>0</v>
      </c>
      <c r="H167" s="16">
        <f t="shared" si="43"/>
        <v>0</v>
      </c>
      <c r="I167" s="9">
        <f t="shared" si="30"/>
        <v>0</v>
      </c>
      <c r="J167" s="9">
        <f t="shared" si="31"/>
        <v>0</v>
      </c>
      <c r="K167" s="9">
        <f t="shared" si="32"/>
        <v>0</v>
      </c>
      <c r="L167" s="9">
        <f t="shared" si="33"/>
        <v>0</v>
      </c>
      <c r="M167" s="9" t="str">
        <f t="shared" si="34"/>
        <v/>
      </c>
      <c r="N167" s="9" t="str">
        <f t="shared" si="35"/>
        <v/>
      </c>
      <c r="O167" s="9" t="str">
        <f t="shared" si="36"/>
        <v/>
      </c>
      <c r="P167" s="9" t="str">
        <f t="shared" si="37"/>
        <v/>
      </c>
      <c r="Q167" s="9" t="str">
        <f t="shared" si="38"/>
        <v/>
      </c>
      <c r="R167" s="9" t="str">
        <f t="shared" si="39"/>
        <v/>
      </c>
      <c r="S167" s="9" t="str">
        <f t="shared" si="40"/>
        <v/>
      </c>
      <c r="T167" s="9" t="str">
        <f t="shared" si="41"/>
        <v/>
      </c>
      <c r="U167" s="9" t="str">
        <f t="array" ref="U167">IF(AND(F167&lt;&gt;"",F167&lt;&gt;"GR"),IF(COUNTIF($J$2:$J$1000,"&gt;=50")&gt;=10,IF(F167&lt;&gt;"GR",IF(AND(F167&gt;=55,J167&gt;=50),_xlfn.IFS(AND(J167&gt;=$AH$11,J167&gt;$AG$10,J167&gt;$AF$10,J167&gt;$AE$10,J167&gt;$AD$10,J167&gt;$AC$10,J167&gt;$AB$10),"AA",AND(J167&gt;=$AG$11,J167&gt;$AF$10,J167&gt;$AE$10,J167&gt;$AD$10,J167&gt;$AC$10,J167&gt;$AB$10),"BA",AND(J167&gt;=$AF$11,J167&gt;$AE$10,J167&gt;$AD$10,J167&gt;$AC$10,J167&gt;$AB$10),"BB",AND(J167&gt;=$AE$11,J167&gt;$AD$10,J167&gt;$AC$10,J167&gt;$AB$10),"CB",AND(J167&gt;=$AD$11,J167&gt;$AC$10,J167&gt;$AB$10),"CC",AND(J167&gt;=$AC$11,J167&gt;$AB$10),"DC",J167&gt;=50,"DD"),IF(J167&gt;=$AA$9,"FD","FF")),T167),IF(L167&gt;=$Z$32,$Z$30,IF(L167&gt;=$AA$32,$AA$30,IF(L167&gt;=$AB$32,$AB$30,IF(L167&gt;=$AC$32,$AC$30,IF(L167&gt;=$AD$32,$AD$30,IF(L167&gt;=$AE$32,$AE$30,IF(L167&gt;=$AF$32,$AF$30,IF(L167&gt;=$AG$32,$AG$30,$AH$30))))))))),T167)</f>
        <v/>
      </c>
      <c r="V167" s="9" t="str">
        <f t="array" ref="V167">IF(A167&lt;&gt;"",IF(_xlfn.BITOR(F167&lt;&gt;"GR",F167&lt;&gt;""),IF(AND(L167&gt;=50,F167&gt;=55),_xlfn.RANK.EQ(L167,$L$2:$L$1000,0),_xlfn.IFS(U167="FD",999,U167="FF",1000)),IF(AND(L167&gt;=50,H167&gt;=55),_xlfn.RANK.EQ(L167,$L$2:$L$326,0),_xlfn.IFS(U167="FD",999,U167="FF",1000))),"")</f>
        <v/>
      </c>
    </row>
    <row r="168" spans="1:22" x14ac:dyDescent="0.25">
      <c r="A168" s="31"/>
      <c r="B168" s="31"/>
      <c r="C168" s="31"/>
      <c r="D168" s="31"/>
      <c r="E168" s="31"/>
      <c r="F168" s="3"/>
      <c r="G168" s="16">
        <f t="shared" si="42"/>
        <v>0</v>
      </c>
      <c r="H168" s="16">
        <f t="shared" si="43"/>
        <v>0</v>
      </c>
      <c r="I168" s="9">
        <f t="shared" si="30"/>
        <v>0</v>
      </c>
      <c r="J168" s="9">
        <f t="shared" si="31"/>
        <v>0</v>
      </c>
      <c r="K168" s="9">
        <f t="shared" si="32"/>
        <v>0</v>
      </c>
      <c r="L168" s="9">
        <f t="shared" si="33"/>
        <v>0</v>
      </c>
      <c r="M168" s="9" t="str">
        <f t="shared" si="34"/>
        <v/>
      </c>
      <c r="N168" s="9" t="str">
        <f t="shared" si="35"/>
        <v/>
      </c>
      <c r="O168" s="9" t="str">
        <f t="shared" si="36"/>
        <v/>
      </c>
      <c r="P168" s="9" t="str">
        <f t="shared" si="37"/>
        <v/>
      </c>
      <c r="Q168" s="9" t="str">
        <f t="shared" si="38"/>
        <v/>
      </c>
      <c r="R168" s="9" t="str">
        <f t="shared" si="39"/>
        <v/>
      </c>
      <c r="S168" s="9" t="str">
        <f t="shared" si="40"/>
        <v/>
      </c>
      <c r="T168" s="9" t="str">
        <f t="shared" si="41"/>
        <v/>
      </c>
      <c r="U168" s="9" t="str">
        <f t="array" ref="U168">IF(AND(F168&lt;&gt;"",F168&lt;&gt;"GR"),IF(COUNTIF($J$2:$J$1000,"&gt;=50")&gt;=10,IF(F168&lt;&gt;"GR",IF(AND(F168&gt;=55,J168&gt;=50),_xlfn.IFS(AND(J168&gt;=$AH$11,J168&gt;$AG$10,J168&gt;$AF$10,J168&gt;$AE$10,J168&gt;$AD$10,J168&gt;$AC$10,J168&gt;$AB$10),"AA",AND(J168&gt;=$AG$11,J168&gt;$AF$10,J168&gt;$AE$10,J168&gt;$AD$10,J168&gt;$AC$10,J168&gt;$AB$10),"BA",AND(J168&gt;=$AF$11,J168&gt;$AE$10,J168&gt;$AD$10,J168&gt;$AC$10,J168&gt;$AB$10),"BB",AND(J168&gt;=$AE$11,J168&gt;$AD$10,J168&gt;$AC$10,J168&gt;$AB$10),"CB",AND(J168&gt;=$AD$11,J168&gt;$AC$10,J168&gt;$AB$10),"CC",AND(J168&gt;=$AC$11,J168&gt;$AB$10),"DC",J168&gt;=50,"DD"),IF(J168&gt;=$AA$9,"FD","FF")),T168),IF(L168&gt;=$Z$32,$Z$30,IF(L168&gt;=$AA$32,$AA$30,IF(L168&gt;=$AB$32,$AB$30,IF(L168&gt;=$AC$32,$AC$30,IF(L168&gt;=$AD$32,$AD$30,IF(L168&gt;=$AE$32,$AE$30,IF(L168&gt;=$AF$32,$AF$30,IF(L168&gt;=$AG$32,$AG$30,$AH$30))))))))),T168)</f>
        <v/>
      </c>
      <c r="V168" s="9" t="str">
        <f t="array" ref="V168">IF(A168&lt;&gt;"",IF(_xlfn.BITOR(F168&lt;&gt;"GR",F168&lt;&gt;""),IF(AND(L168&gt;=50,F168&gt;=55),_xlfn.RANK.EQ(L168,$L$2:$L$1000,0),_xlfn.IFS(U168="FD",999,U168="FF",1000)),IF(AND(L168&gt;=50,H168&gt;=55),_xlfn.RANK.EQ(L168,$L$2:$L$326,0),_xlfn.IFS(U168="FD",999,U168="FF",1000))),"")</f>
        <v/>
      </c>
    </row>
    <row r="169" spans="1:22" x14ac:dyDescent="0.25">
      <c r="A169" s="31"/>
      <c r="B169" s="31"/>
      <c r="C169" s="31"/>
      <c r="D169" s="31"/>
      <c r="E169" s="31"/>
      <c r="F169" s="3"/>
      <c r="G169" s="16">
        <f t="shared" si="42"/>
        <v>0</v>
      </c>
      <c r="H169" s="16">
        <f t="shared" si="43"/>
        <v>0</v>
      </c>
      <c r="I169" s="9">
        <f t="shared" si="30"/>
        <v>0</v>
      </c>
      <c r="J169" s="9">
        <f t="shared" si="31"/>
        <v>0</v>
      </c>
      <c r="K169" s="9">
        <f t="shared" si="32"/>
        <v>0</v>
      </c>
      <c r="L169" s="9">
        <f t="shared" si="33"/>
        <v>0</v>
      </c>
      <c r="M169" s="9" t="str">
        <f t="shared" si="34"/>
        <v/>
      </c>
      <c r="N169" s="9" t="str">
        <f t="shared" si="35"/>
        <v/>
      </c>
      <c r="O169" s="9" t="str">
        <f t="shared" si="36"/>
        <v/>
      </c>
      <c r="P169" s="9" t="str">
        <f t="shared" si="37"/>
        <v/>
      </c>
      <c r="Q169" s="9" t="str">
        <f t="shared" si="38"/>
        <v/>
      </c>
      <c r="R169" s="9" t="str">
        <f t="shared" si="39"/>
        <v/>
      </c>
      <c r="S169" s="9" t="str">
        <f t="shared" si="40"/>
        <v/>
      </c>
      <c r="T169" s="9" t="str">
        <f t="shared" si="41"/>
        <v/>
      </c>
      <c r="U169" s="9" t="str">
        <f t="array" ref="U169">IF(AND(F169&lt;&gt;"",F169&lt;&gt;"GR"),IF(COUNTIF($J$2:$J$1000,"&gt;=50")&gt;=10,IF(F169&lt;&gt;"GR",IF(AND(F169&gt;=55,J169&gt;=50),_xlfn.IFS(AND(J169&gt;=$AH$11,J169&gt;$AG$10,J169&gt;$AF$10,J169&gt;$AE$10,J169&gt;$AD$10,J169&gt;$AC$10,J169&gt;$AB$10),"AA",AND(J169&gt;=$AG$11,J169&gt;$AF$10,J169&gt;$AE$10,J169&gt;$AD$10,J169&gt;$AC$10,J169&gt;$AB$10),"BA",AND(J169&gt;=$AF$11,J169&gt;$AE$10,J169&gt;$AD$10,J169&gt;$AC$10,J169&gt;$AB$10),"BB",AND(J169&gt;=$AE$11,J169&gt;$AD$10,J169&gt;$AC$10,J169&gt;$AB$10),"CB",AND(J169&gt;=$AD$11,J169&gt;$AC$10,J169&gt;$AB$10),"CC",AND(J169&gt;=$AC$11,J169&gt;$AB$10),"DC",J169&gt;=50,"DD"),IF(J169&gt;=$AA$9,"FD","FF")),T169),IF(L169&gt;=$Z$32,$Z$30,IF(L169&gt;=$AA$32,$AA$30,IF(L169&gt;=$AB$32,$AB$30,IF(L169&gt;=$AC$32,$AC$30,IF(L169&gt;=$AD$32,$AD$30,IF(L169&gt;=$AE$32,$AE$30,IF(L169&gt;=$AF$32,$AF$30,IF(L169&gt;=$AG$32,$AG$30,$AH$30))))))))),T169)</f>
        <v/>
      </c>
      <c r="V169" s="9" t="str">
        <f t="array" ref="V169">IF(A169&lt;&gt;"",IF(_xlfn.BITOR(F169&lt;&gt;"GR",F169&lt;&gt;""),IF(AND(L169&gt;=50,F169&gt;=55),_xlfn.RANK.EQ(L169,$L$2:$L$1000,0),_xlfn.IFS(U169="FD",999,U169="FF",1000)),IF(AND(L169&gt;=50,H169&gt;=55),_xlfn.RANK.EQ(L169,$L$2:$L$326,0),_xlfn.IFS(U169="FD",999,U169="FF",1000))),"")</f>
        <v/>
      </c>
    </row>
    <row r="170" spans="1:22" x14ac:dyDescent="0.25">
      <c r="A170" s="31"/>
      <c r="B170" s="31"/>
      <c r="C170" s="31"/>
      <c r="D170" s="31"/>
      <c r="E170" s="31"/>
      <c r="F170" s="3"/>
      <c r="G170" s="16">
        <f t="shared" si="42"/>
        <v>0</v>
      </c>
      <c r="H170" s="16">
        <f t="shared" si="43"/>
        <v>0</v>
      </c>
      <c r="I170" s="9">
        <f t="shared" si="30"/>
        <v>0</v>
      </c>
      <c r="J170" s="9">
        <f t="shared" si="31"/>
        <v>0</v>
      </c>
      <c r="K170" s="9">
        <f t="shared" si="32"/>
        <v>0</v>
      </c>
      <c r="L170" s="9">
        <f t="shared" si="33"/>
        <v>0</v>
      </c>
      <c r="M170" s="9" t="str">
        <f t="shared" si="34"/>
        <v/>
      </c>
      <c r="N170" s="9" t="str">
        <f t="shared" si="35"/>
        <v/>
      </c>
      <c r="O170" s="9" t="str">
        <f t="shared" si="36"/>
        <v/>
      </c>
      <c r="P170" s="9" t="str">
        <f t="shared" si="37"/>
        <v/>
      </c>
      <c r="Q170" s="9" t="str">
        <f t="shared" si="38"/>
        <v/>
      </c>
      <c r="R170" s="9" t="str">
        <f t="shared" si="39"/>
        <v/>
      </c>
      <c r="S170" s="9" t="str">
        <f t="shared" si="40"/>
        <v/>
      </c>
      <c r="T170" s="9" t="str">
        <f t="shared" si="41"/>
        <v/>
      </c>
      <c r="U170" s="9" t="str">
        <f t="array" ref="U170">IF(AND(F170&lt;&gt;"",F170&lt;&gt;"GR"),IF(COUNTIF($J$2:$J$1000,"&gt;=50")&gt;=10,IF(F170&lt;&gt;"GR",IF(AND(F170&gt;=55,J170&gt;=50),_xlfn.IFS(AND(J170&gt;=$AH$11,J170&gt;$AG$10,J170&gt;$AF$10,J170&gt;$AE$10,J170&gt;$AD$10,J170&gt;$AC$10,J170&gt;$AB$10),"AA",AND(J170&gt;=$AG$11,J170&gt;$AF$10,J170&gt;$AE$10,J170&gt;$AD$10,J170&gt;$AC$10,J170&gt;$AB$10),"BA",AND(J170&gt;=$AF$11,J170&gt;$AE$10,J170&gt;$AD$10,J170&gt;$AC$10,J170&gt;$AB$10),"BB",AND(J170&gt;=$AE$11,J170&gt;$AD$10,J170&gt;$AC$10,J170&gt;$AB$10),"CB",AND(J170&gt;=$AD$11,J170&gt;$AC$10,J170&gt;$AB$10),"CC",AND(J170&gt;=$AC$11,J170&gt;$AB$10),"DC",J170&gt;=50,"DD"),IF(J170&gt;=$AA$9,"FD","FF")),T170),IF(L170&gt;=$Z$32,$Z$30,IF(L170&gt;=$AA$32,$AA$30,IF(L170&gt;=$AB$32,$AB$30,IF(L170&gt;=$AC$32,$AC$30,IF(L170&gt;=$AD$32,$AD$30,IF(L170&gt;=$AE$32,$AE$30,IF(L170&gt;=$AF$32,$AF$30,IF(L170&gt;=$AG$32,$AG$30,$AH$30))))))))),T170)</f>
        <v/>
      </c>
      <c r="V170" s="9" t="str">
        <f t="array" ref="V170">IF(A170&lt;&gt;"",IF(_xlfn.BITOR(F170&lt;&gt;"GR",F170&lt;&gt;""),IF(AND(L170&gt;=50,F170&gt;=55),_xlfn.RANK.EQ(L170,$L$2:$L$1000,0),_xlfn.IFS(U170="FD",999,U170="FF",1000)),IF(AND(L170&gt;=50,H170&gt;=55),_xlfn.RANK.EQ(L170,$L$2:$L$326,0),_xlfn.IFS(U170="FD",999,U170="FF",1000))),"")</f>
        <v/>
      </c>
    </row>
    <row r="171" spans="1:22" x14ac:dyDescent="0.25">
      <c r="A171" s="31"/>
      <c r="B171" s="31"/>
      <c r="C171" s="31"/>
      <c r="D171" s="31"/>
      <c r="E171" s="31"/>
      <c r="F171" s="3"/>
      <c r="G171" s="16">
        <f t="shared" si="42"/>
        <v>0</v>
      </c>
      <c r="H171" s="16">
        <f t="shared" si="43"/>
        <v>0</v>
      </c>
      <c r="I171" s="9">
        <f t="shared" si="30"/>
        <v>0</v>
      </c>
      <c r="J171" s="9">
        <f t="shared" si="31"/>
        <v>0</v>
      </c>
      <c r="K171" s="9">
        <f t="shared" si="32"/>
        <v>0</v>
      </c>
      <c r="L171" s="9">
        <f t="shared" si="33"/>
        <v>0</v>
      </c>
      <c r="M171" s="9" t="str">
        <f t="shared" si="34"/>
        <v/>
      </c>
      <c r="N171" s="9" t="str">
        <f t="shared" si="35"/>
        <v/>
      </c>
      <c r="O171" s="9" t="str">
        <f t="shared" si="36"/>
        <v/>
      </c>
      <c r="P171" s="9" t="str">
        <f t="shared" si="37"/>
        <v/>
      </c>
      <c r="Q171" s="9" t="str">
        <f t="shared" si="38"/>
        <v/>
      </c>
      <c r="R171" s="9" t="str">
        <f t="shared" si="39"/>
        <v/>
      </c>
      <c r="S171" s="9" t="str">
        <f t="shared" si="40"/>
        <v/>
      </c>
      <c r="T171" s="9" t="str">
        <f t="shared" si="41"/>
        <v/>
      </c>
      <c r="U171" s="9" t="str">
        <f t="array" ref="U171">IF(AND(F171&lt;&gt;"",F171&lt;&gt;"GR"),IF(COUNTIF($J$2:$J$1000,"&gt;=50")&gt;=10,IF(F171&lt;&gt;"GR",IF(AND(F171&gt;=55,J171&gt;=50),_xlfn.IFS(AND(J171&gt;=$AH$11,J171&gt;$AG$10,J171&gt;$AF$10,J171&gt;$AE$10,J171&gt;$AD$10,J171&gt;$AC$10,J171&gt;$AB$10),"AA",AND(J171&gt;=$AG$11,J171&gt;$AF$10,J171&gt;$AE$10,J171&gt;$AD$10,J171&gt;$AC$10,J171&gt;$AB$10),"BA",AND(J171&gt;=$AF$11,J171&gt;$AE$10,J171&gt;$AD$10,J171&gt;$AC$10,J171&gt;$AB$10),"BB",AND(J171&gt;=$AE$11,J171&gt;$AD$10,J171&gt;$AC$10,J171&gt;$AB$10),"CB",AND(J171&gt;=$AD$11,J171&gt;$AC$10,J171&gt;$AB$10),"CC",AND(J171&gt;=$AC$11,J171&gt;$AB$10),"DC",J171&gt;=50,"DD"),IF(J171&gt;=$AA$9,"FD","FF")),T171),IF(L171&gt;=$Z$32,$Z$30,IF(L171&gt;=$AA$32,$AA$30,IF(L171&gt;=$AB$32,$AB$30,IF(L171&gt;=$AC$32,$AC$30,IF(L171&gt;=$AD$32,$AD$30,IF(L171&gt;=$AE$32,$AE$30,IF(L171&gt;=$AF$32,$AF$30,IF(L171&gt;=$AG$32,$AG$30,$AH$30))))))))),T171)</f>
        <v/>
      </c>
      <c r="V171" s="9" t="str">
        <f t="array" ref="V171">IF(A171&lt;&gt;"",IF(_xlfn.BITOR(F171&lt;&gt;"GR",F171&lt;&gt;""),IF(AND(L171&gt;=50,F171&gt;=55),_xlfn.RANK.EQ(L171,$L$2:$L$1000,0),_xlfn.IFS(U171="FD",999,U171="FF",1000)),IF(AND(L171&gt;=50,H171&gt;=55),_xlfn.RANK.EQ(L171,$L$2:$L$326,0),_xlfn.IFS(U171="FD",999,U171="FF",1000))),"")</f>
        <v/>
      </c>
    </row>
    <row r="172" spans="1:22" x14ac:dyDescent="0.25">
      <c r="A172" s="31"/>
      <c r="B172" s="31"/>
      <c r="C172" s="31"/>
      <c r="D172" s="31"/>
      <c r="E172" s="31"/>
      <c r="F172" s="3"/>
      <c r="G172" s="16">
        <f t="shared" si="42"/>
        <v>0</v>
      </c>
      <c r="H172" s="16">
        <f t="shared" si="43"/>
        <v>0</v>
      </c>
      <c r="I172" s="9">
        <f t="shared" si="30"/>
        <v>0</v>
      </c>
      <c r="J172" s="9">
        <f t="shared" si="31"/>
        <v>0</v>
      </c>
      <c r="K172" s="9">
        <f t="shared" si="32"/>
        <v>0</v>
      </c>
      <c r="L172" s="9">
        <f t="shared" si="33"/>
        <v>0</v>
      </c>
      <c r="M172" s="9" t="str">
        <f t="shared" si="34"/>
        <v/>
      </c>
      <c r="N172" s="9" t="str">
        <f t="shared" si="35"/>
        <v/>
      </c>
      <c r="O172" s="9" t="str">
        <f t="shared" si="36"/>
        <v/>
      </c>
      <c r="P172" s="9" t="str">
        <f t="shared" si="37"/>
        <v/>
      </c>
      <c r="Q172" s="9" t="str">
        <f t="shared" si="38"/>
        <v/>
      </c>
      <c r="R172" s="9" t="str">
        <f t="shared" si="39"/>
        <v/>
      </c>
      <c r="S172" s="9" t="str">
        <f t="shared" si="40"/>
        <v/>
      </c>
      <c r="T172" s="9" t="str">
        <f t="shared" si="41"/>
        <v/>
      </c>
      <c r="U172" s="9" t="str">
        <f t="array" ref="U172">IF(AND(F172&lt;&gt;"",F172&lt;&gt;"GR"),IF(COUNTIF($J$2:$J$1000,"&gt;=50")&gt;=10,IF(F172&lt;&gt;"GR",IF(AND(F172&gt;=55,J172&gt;=50),_xlfn.IFS(AND(J172&gt;=$AH$11,J172&gt;$AG$10,J172&gt;$AF$10,J172&gt;$AE$10,J172&gt;$AD$10,J172&gt;$AC$10,J172&gt;$AB$10),"AA",AND(J172&gt;=$AG$11,J172&gt;$AF$10,J172&gt;$AE$10,J172&gt;$AD$10,J172&gt;$AC$10,J172&gt;$AB$10),"BA",AND(J172&gt;=$AF$11,J172&gt;$AE$10,J172&gt;$AD$10,J172&gt;$AC$10,J172&gt;$AB$10),"BB",AND(J172&gt;=$AE$11,J172&gt;$AD$10,J172&gt;$AC$10,J172&gt;$AB$10),"CB",AND(J172&gt;=$AD$11,J172&gt;$AC$10,J172&gt;$AB$10),"CC",AND(J172&gt;=$AC$11,J172&gt;$AB$10),"DC",J172&gt;=50,"DD"),IF(J172&gt;=$AA$9,"FD","FF")),T172),IF(L172&gt;=$Z$32,$Z$30,IF(L172&gt;=$AA$32,$AA$30,IF(L172&gt;=$AB$32,$AB$30,IF(L172&gt;=$AC$32,$AC$30,IF(L172&gt;=$AD$32,$AD$30,IF(L172&gt;=$AE$32,$AE$30,IF(L172&gt;=$AF$32,$AF$30,IF(L172&gt;=$AG$32,$AG$30,$AH$30))))))))),T172)</f>
        <v/>
      </c>
      <c r="V172" s="9" t="str">
        <f t="array" ref="V172">IF(A172&lt;&gt;"",IF(_xlfn.BITOR(F172&lt;&gt;"GR",F172&lt;&gt;""),IF(AND(L172&gt;=50,F172&gt;=55),_xlfn.RANK.EQ(L172,$L$2:$L$1000,0),_xlfn.IFS(U172="FD",999,U172="FF",1000)),IF(AND(L172&gt;=50,H172&gt;=55),_xlfn.RANK.EQ(L172,$L$2:$L$326,0),_xlfn.IFS(U172="FD",999,U172="FF",1000))),"")</f>
        <v/>
      </c>
    </row>
    <row r="173" spans="1:22" x14ac:dyDescent="0.25">
      <c r="A173" s="31"/>
      <c r="B173" s="31"/>
      <c r="C173" s="31"/>
      <c r="D173" s="31"/>
      <c r="E173" s="31"/>
      <c r="F173" s="3"/>
      <c r="G173" s="16">
        <f t="shared" si="42"/>
        <v>0</v>
      </c>
      <c r="H173" s="16">
        <f t="shared" si="43"/>
        <v>0</v>
      </c>
      <c r="I173" s="9">
        <f t="shared" si="30"/>
        <v>0</v>
      </c>
      <c r="J173" s="9">
        <f t="shared" si="31"/>
        <v>0</v>
      </c>
      <c r="K173" s="9">
        <f t="shared" si="32"/>
        <v>0</v>
      </c>
      <c r="L173" s="9">
        <f t="shared" si="33"/>
        <v>0</v>
      </c>
      <c r="M173" s="9" t="str">
        <f t="shared" si="34"/>
        <v/>
      </c>
      <c r="N173" s="9" t="str">
        <f t="shared" si="35"/>
        <v/>
      </c>
      <c r="O173" s="9" t="str">
        <f t="shared" si="36"/>
        <v/>
      </c>
      <c r="P173" s="9" t="str">
        <f t="shared" si="37"/>
        <v/>
      </c>
      <c r="Q173" s="9" t="str">
        <f t="shared" si="38"/>
        <v/>
      </c>
      <c r="R173" s="9" t="str">
        <f t="shared" si="39"/>
        <v/>
      </c>
      <c r="S173" s="9" t="str">
        <f t="shared" si="40"/>
        <v/>
      </c>
      <c r="T173" s="9" t="str">
        <f t="shared" si="41"/>
        <v/>
      </c>
      <c r="U173" s="9" t="str">
        <f t="array" ref="U173">IF(AND(F173&lt;&gt;"",F173&lt;&gt;"GR"),IF(COUNTIF($J$2:$J$1000,"&gt;=50")&gt;=10,IF(F173&lt;&gt;"GR",IF(AND(F173&gt;=55,J173&gt;=50),_xlfn.IFS(AND(J173&gt;=$AH$11,J173&gt;$AG$10,J173&gt;$AF$10,J173&gt;$AE$10,J173&gt;$AD$10,J173&gt;$AC$10,J173&gt;$AB$10),"AA",AND(J173&gt;=$AG$11,J173&gt;$AF$10,J173&gt;$AE$10,J173&gt;$AD$10,J173&gt;$AC$10,J173&gt;$AB$10),"BA",AND(J173&gt;=$AF$11,J173&gt;$AE$10,J173&gt;$AD$10,J173&gt;$AC$10,J173&gt;$AB$10),"BB",AND(J173&gt;=$AE$11,J173&gt;$AD$10,J173&gt;$AC$10,J173&gt;$AB$10),"CB",AND(J173&gt;=$AD$11,J173&gt;$AC$10,J173&gt;$AB$10),"CC",AND(J173&gt;=$AC$11,J173&gt;$AB$10),"DC",J173&gt;=50,"DD"),IF(J173&gt;=$AA$9,"FD","FF")),T173),IF(L173&gt;=$Z$32,$Z$30,IF(L173&gt;=$AA$32,$AA$30,IF(L173&gt;=$AB$32,$AB$30,IF(L173&gt;=$AC$32,$AC$30,IF(L173&gt;=$AD$32,$AD$30,IF(L173&gt;=$AE$32,$AE$30,IF(L173&gt;=$AF$32,$AF$30,IF(L173&gt;=$AG$32,$AG$30,$AH$30))))))))),T173)</f>
        <v/>
      </c>
      <c r="V173" s="9" t="str">
        <f t="array" ref="V173">IF(A173&lt;&gt;"",IF(_xlfn.BITOR(F173&lt;&gt;"GR",F173&lt;&gt;""),IF(AND(L173&gt;=50,F173&gt;=55),_xlfn.RANK.EQ(L173,$L$2:$L$1000,0),_xlfn.IFS(U173="FD",999,U173="FF",1000)),IF(AND(L173&gt;=50,H173&gt;=55),_xlfn.RANK.EQ(L173,$L$2:$L$326,0),_xlfn.IFS(U173="FD",999,U173="FF",1000))),"")</f>
        <v/>
      </c>
    </row>
    <row r="174" spans="1:22" x14ac:dyDescent="0.25">
      <c r="A174" s="31"/>
      <c r="B174" s="31"/>
      <c r="C174" s="31"/>
      <c r="D174" s="31"/>
      <c r="E174" s="31"/>
      <c r="F174" s="3"/>
      <c r="G174" s="16">
        <f t="shared" si="42"/>
        <v>0</v>
      </c>
      <c r="H174" s="16">
        <f t="shared" si="43"/>
        <v>0</v>
      </c>
      <c r="I174" s="9">
        <f t="shared" si="30"/>
        <v>0</v>
      </c>
      <c r="J174" s="9">
        <f t="shared" si="31"/>
        <v>0</v>
      </c>
      <c r="K174" s="9">
        <f t="shared" si="32"/>
        <v>0</v>
      </c>
      <c r="L174" s="9">
        <f t="shared" si="33"/>
        <v>0</v>
      </c>
      <c r="M174" s="9" t="str">
        <f t="shared" si="34"/>
        <v/>
      </c>
      <c r="N174" s="9" t="str">
        <f t="shared" si="35"/>
        <v/>
      </c>
      <c r="O174" s="9" t="str">
        <f t="shared" si="36"/>
        <v/>
      </c>
      <c r="P174" s="9" t="str">
        <f t="shared" si="37"/>
        <v/>
      </c>
      <c r="Q174" s="9" t="str">
        <f t="shared" si="38"/>
        <v/>
      </c>
      <c r="R174" s="9" t="str">
        <f t="shared" si="39"/>
        <v/>
      </c>
      <c r="S174" s="9" t="str">
        <f t="shared" si="40"/>
        <v/>
      </c>
      <c r="T174" s="9" t="str">
        <f t="shared" si="41"/>
        <v/>
      </c>
      <c r="U174" s="9" t="str">
        <f t="array" ref="U174">IF(AND(F174&lt;&gt;"",F174&lt;&gt;"GR"),IF(COUNTIF($J$2:$J$1000,"&gt;=50")&gt;=10,IF(F174&lt;&gt;"GR",IF(AND(F174&gt;=55,J174&gt;=50),_xlfn.IFS(AND(J174&gt;=$AH$11,J174&gt;$AG$10,J174&gt;$AF$10,J174&gt;$AE$10,J174&gt;$AD$10,J174&gt;$AC$10,J174&gt;$AB$10),"AA",AND(J174&gt;=$AG$11,J174&gt;$AF$10,J174&gt;$AE$10,J174&gt;$AD$10,J174&gt;$AC$10,J174&gt;$AB$10),"BA",AND(J174&gt;=$AF$11,J174&gt;$AE$10,J174&gt;$AD$10,J174&gt;$AC$10,J174&gt;$AB$10),"BB",AND(J174&gt;=$AE$11,J174&gt;$AD$10,J174&gt;$AC$10,J174&gt;$AB$10),"CB",AND(J174&gt;=$AD$11,J174&gt;$AC$10,J174&gt;$AB$10),"CC",AND(J174&gt;=$AC$11,J174&gt;$AB$10),"DC",J174&gt;=50,"DD"),IF(J174&gt;=$AA$9,"FD","FF")),T174),IF(L174&gt;=$Z$32,$Z$30,IF(L174&gt;=$AA$32,$AA$30,IF(L174&gt;=$AB$32,$AB$30,IF(L174&gt;=$AC$32,$AC$30,IF(L174&gt;=$AD$32,$AD$30,IF(L174&gt;=$AE$32,$AE$30,IF(L174&gt;=$AF$32,$AF$30,IF(L174&gt;=$AG$32,$AG$30,$AH$30))))))))),T174)</f>
        <v/>
      </c>
      <c r="V174" s="9" t="str">
        <f t="array" ref="V174">IF(A174&lt;&gt;"",IF(_xlfn.BITOR(F174&lt;&gt;"GR",F174&lt;&gt;""),IF(AND(L174&gt;=50,F174&gt;=55),_xlfn.RANK.EQ(L174,$L$2:$L$1000,0),_xlfn.IFS(U174="FD",999,U174="FF",1000)),IF(AND(L174&gt;=50,H174&gt;=55),_xlfn.RANK.EQ(L174,$L$2:$L$326,0),_xlfn.IFS(U174="FD",999,U174="FF",1000))),"")</f>
        <v/>
      </c>
    </row>
    <row r="175" spans="1:22" x14ac:dyDescent="0.25">
      <c r="A175" s="31"/>
      <c r="B175" s="31"/>
      <c r="C175" s="31"/>
      <c r="D175" s="31"/>
      <c r="E175" s="31"/>
      <c r="F175" s="3"/>
      <c r="G175" s="16">
        <f t="shared" si="42"/>
        <v>0</v>
      </c>
      <c r="H175" s="16">
        <f t="shared" si="43"/>
        <v>0</v>
      </c>
      <c r="I175" s="9">
        <f t="shared" si="30"/>
        <v>0</v>
      </c>
      <c r="J175" s="9">
        <f t="shared" si="31"/>
        <v>0</v>
      </c>
      <c r="K175" s="9">
        <f t="shared" si="32"/>
        <v>0</v>
      </c>
      <c r="L175" s="9">
        <f t="shared" si="33"/>
        <v>0</v>
      </c>
      <c r="M175" s="9" t="str">
        <f t="shared" si="34"/>
        <v/>
      </c>
      <c r="N175" s="9" t="str">
        <f t="shared" si="35"/>
        <v/>
      </c>
      <c r="O175" s="9" t="str">
        <f t="shared" si="36"/>
        <v/>
      </c>
      <c r="P175" s="9" t="str">
        <f t="shared" si="37"/>
        <v/>
      </c>
      <c r="Q175" s="9" t="str">
        <f t="shared" si="38"/>
        <v/>
      </c>
      <c r="R175" s="9" t="str">
        <f t="shared" si="39"/>
        <v/>
      </c>
      <c r="S175" s="9" t="str">
        <f t="shared" si="40"/>
        <v/>
      </c>
      <c r="T175" s="9" t="str">
        <f t="shared" si="41"/>
        <v/>
      </c>
      <c r="U175" s="9" t="str">
        <f t="array" ref="U175">IF(AND(F175&lt;&gt;"",F175&lt;&gt;"GR"),IF(COUNTIF($J$2:$J$1000,"&gt;=50")&gt;=10,IF(F175&lt;&gt;"GR",IF(AND(F175&gt;=55,J175&gt;=50),_xlfn.IFS(AND(J175&gt;=$AH$11,J175&gt;$AG$10,J175&gt;$AF$10,J175&gt;$AE$10,J175&gt;$AD$10,J175&gt;$AC$10,J175&gt;$AB$10),"AA",AND(J175&gt;=$AG$11,J175&gt;$AF$10,J175&gt;$AE$10,J175&gt;$AD$10,J175&gt;$AC$10,J175&gt;$AB$10),"BA",AND(J175&gt;=$AF$11,J175&gt;$AE$10,J175&gt;$AD$10,J175&gt;$AC$10,J175&gt;$AB$10),"BB",AND(J175&gt;=$AE$11,J175&gt;$AD$10,J175&gt;$AC$10,J175&gt;$AB$10),"CB",AND(J175&gt;=$AD$11,J175&gt;$AC$10,J175&gt;$AB$10),"CC",AND(J175&gt;=$AC$11,J175&gt;$AB$10),"DC",J175&gt;=50,"DD"),IF(J175&gt;=$AA$9,"FD","FF")),T175),IF(L175&gt;=$Z$32,$Z$30,IF(L175&gt;=$AA$32,$AA$30,IF(L175&gt;=$AB$32,$AB$30,IF(L175&gt;=$AC$32,$AC$30,IF(L175&gt;=$AD$32,$AD$30,IF(L175&gt;=$AE$32,$AE$30,IF(L175&gt;=$AF$32,$AF$30,IF(L175&gt;=$AG$32,$AG$30,$AH$30))))))))),T175)</f>
        <v/>
      </c>
      <c r="V175" s="9" t="str">
        <f t="array" ref="V175">IF(A175&lt;&gt;"",IF(_xlfn.BITOR(F175&lt;&gt;"GR",F175&lt;&gt;""),IF(AND(L175&gt;=50,F175&gt;=55),_xlfn.RANK.EQ(L175,$L$2:$L$1000,0),_xlfn.IFS(U175="FD",999,U175="FF",1000)),IF(AND(L175&gt;=50,H175&gt;=55),_xlfn.RANK.EQ(L175,$L$2:$L$326,0),_xlfn.IFS(U175="FD",999,U175="FF",1000))),"")</f>
        <v/>
      </c>
    </row>
    <row r="176" spans="1:22" x14ac:dyDescent="0.25">
      <c r="A176" s="31"/>
      <c r="B176" s="31"/>
      <c r="C176" s="31"/>
      <c r="D176" s="31"/>
      <c r="E176" s="31"/>
      <c r="F176" s="3"/>
      <c r="G176" s="16">
        <f t="shared" si="42"/>
        <v>0</v>
      </c>
      <c r="H176" s="16">
        <f t="shared" si="43"/>
        <v>0</v>
      </c>
      <c r="I176" s="9">
        <f t="shared" si="30"/>
        <v>0</v>
      </c>
      <c r="J176" s="9">
        <f t="shared" si="31"/>
        <v>0</v>
      </c>
      <c r="K176" s="9">
        <f t="shared" si="32"/>
        <v>0</v>
      </c>
      <c r="L176" s="9">
        <f t="shared" si="33"/>
        <v>0</v>
      </c>
      <c r="M176" s="9" t="str">
        <f t="shared" si="34"/>
        <v/>
      </c>
      <c r="N176" s="9" t="str">
        <f t="shared" si="35"/>
        <v/>
      </c>
      <c r="O176" s="9" t="str">
        <f t="shared" si="36"/>
        <v/>
      </c>
      <c r="P176" s="9" t="str">
        <f t="shared" si="37"/>
        <v/>
      </c>
      <c r="Q176" s="9" t="str">
        <f t="shared" si="38"/>
        <v/>
      </c>
      <c r="R176" s="9" t="str">
        <f t="shared" si="39"/>
        <v/>
      </c>
      <c r="S176" s="9" t="str">
        <f t="shared" si="40"/>
        <v/>
      </c>
      <c r="T176" s="9" t="str">
        <f t="shared" si="41"/>
        <v/>
      </c>
      <c r="U176" s="9" t="str">
        <f t="array" ref="U176">IF(AND(F176&lt;&gt;"",F176&lt;&gt;"GR"),IF(COUNTIF($J$2:$J$1000,"&gt;=50")&gt;=10,IF(F176&lt;&gt;"GR",IF(AND(F176&gt;=55,J176&gt;=50),_xlfn.IFS(AND(J176&gt;=$AH$11,J176&gt;$AG$10,J176&gt;$AF$10,J176&gt;$AE$10,J176&gt;$AD$10,J176&gt;$AC$10,J176&gt;$AB$10),"AA",AND(J176&gt;=$AG$11,J176&gt;$AF$10,J176&gt;$AE$10,J176&gt;$AD$10,J176&gt;$AC$10,J176&gt;$AB$10),"BA",AND(J176&gt;=$AF$11,J176&gt;$AE$10,J176&gt;$AD$10,J176&gt;$AC$10,J176&gt;$AB$10),"BB",AND(J176&gt;=$AE$11,J176&gt;$AD$10,J176&gt;$AC$10,J176&gt;$AB$10),"CB",AND(J176&gt;=$AD$11,J176&gt;$AC$10,J176&gt;$AB$10),"CC",AND(J176&gt;=$AC$11,J176&gt;$AB$10),"DC",J176&gt;=50,"DD"),IF(J176&gt;=$AA$9,"FD","FF")),T176),IF(L176&gt;=$Z$32,$Z$30,IF(L176&gt;=$AA$32,$AA$30,IF(L176&gt;=$AB$32,$AB$30,IF(L176&gt;=$AC$32,$AC$30,IF(L176&gt;=$AD$32,$AD$30,IF(L176&gt;=$AE$32,$AE$30,IF(L176&gt;=$AF$32,$AF$30,IF(L176&gt;=$AG$32,$AG$30,$AH$30))))))))),T176)</f>
        <v/>
      </c>
      <c r="V176" s="9" t="str">
        <f t="array" ref="V176">IF(A176&lt;&gt;"",IF(_xlfn.BITOR(F176&lt;&gt;"GR",F176&lt;&gt;""),IF(AND(L176&gt;=50,F176&gt;=55),_xlfn.RANK.EQ(L176,$L$2:$L$1000,0),_xlfn.IFS(U176="FD",999,U176="FF",1000)),IF(AND(L176&gt;=50,H176&gt;=55),_xlfn.RANK.EQ(L176,$L$2:$L$326,0),_xlfn.IFS(U176="FD",999,U176="FF",1000))),"")</f>
        <v/>
      </c>
    </row>
    <row r="177" spans="1:22" x14ac:dyDescent="0.25">
      <c r="A177" s="31"/>
      <c r="B177" s="31"/>
      <c r="C177" s="31"/>
      <c r="D177" s="31"/>
      <c r="E177" s="31"/>
      <c r="F177" s="3"/>
      <c r="G177" s="16">
        <f t="shared" si="42"/>
        <v>0</v>
      </c>
      <c r="H177" s="16">
        <f t="shared" si="43"/>
        <v>0</v>
      </c>
      <c r="I177" s="9">
        <f t="shared" si="30"/>
        <v>0</v>
      </c>
      <c r="J177" s="9">
        <f t="shared" si="31"/>
        <v>0</v>
      </c>
      <c r="K177" s="9">
        <f t="shared" si="32"/>
        <v>0</v>
      </c>
      <c r="L177" s="9">
        <f t="shared" si="33"/>
        <v>0</v>
      </c>
      <c r="M177" s="9" t="str">
        <f t="shared" si="34"/>
        <v/>
      </c>
      <c r="N177" s="9" t="str">
        <f t="shared" si="35"/>
        <v/>
      </c>
      <c r="O177" s="9" t="str">
        <f t="shared" si="36"/>
        <v/>
      </c>
      <c r="P177" s="9" t="str">
        <f t="shared" si="37"/>
        <v/>
      </c>
      <c r="Q177" s="9" t="str">
        <f t="shared" si="38"/>
        <v/>
      </c>
      <c r="R177" s="9" t="str">
        <f t="shared" si="39"/>
        <v/>
      </c>
      <c r="S177" s="9" t="str">
        <f t="shared" si="40"/>
        <v/>
      </c>
      <c r="T177" s="9" t="str">
        <f t="shared" si="41"/>
        <v/>
      </c>
      <c r="U177" s="9" t="str">
        <f t="array" ref="U177">IF(AND(F177&lt;&gt;"",F177&lt;&gt;"GR"),IF(COUNTIF($J$2:$J$1000,"&gt;=50")&gt;=10,IF(F177&lt;&gt;"GR",IF(AND(F177&gt;=55,J177&gt;=50),_xlfn.IFS(AND(J177&gt;=$AH$11,J177&gt;$AG$10,J177&gt;$AF$10,J177&gt;$AE$10,J177&gt;$AD$10,J177&gt;$AC$10,J177&gt;$AB$10),"AA",AND(J177&gt;=$AG$11,J177&gt;$AF$10,J177&gt;$AE$10,J177&gt;$AD$10,J177&gt;$AC$10,J177&gt;$AB$10),"BA",AND(J177&gt;=$AF$11,J177&gt;$AE$10,J177&gt;$AD$10,J177&gt;$AC$10,J177&gt;$AB$10),"BB",AND(J177&gt;=$AE$11,J177&gt;$AD$10,J177&gt;$AC$10,J177&gt;$AB$10),"CB",AND(J177&gt;=$AD$11,J177&gt;$AC$10,J177&gt;$AB$10),"CC",AND(J177&gt;=$AC$11,J177&gt;$AB$10),"DC",J177&gt;=50,"DD"),IF(J177&gt;=$AA$9,"FD","FF")),T177),IF(L177&gt;=$Z$32,$Z$30,IF(L177&gt;=$AA$32,$AA$30,IF(L177&gt;=$AB$32,$AB$30,IF(L177&gt;=$AC$32,$AC$30,IF(L177&gt;=$AD$32,$AD$30,IF(L177&gt;=$AE$32,$AE$30,IF(L177&gt;=$AF$32,$AF$30,IF(L177&gt;=$AG$32,$AG$30,$AH$30))))))))),T177)</f>
        <v/>
      </c>
      <c r="V177" s="9" t="str">
        <f t="array" ref="V177">IF(A177&lt;&gt;"",IF(_xlfn.BITOR(F177&lt;&gt;"GR",F177&lt;&gt;""),IF(AND(L177&gt;=50,F177&gt;=55),_xlfn.RANK.EQ(L177,$L$2:$L$1000,0),_xlfn.IFS(U177="FD",999,U177="FF",1000)),IF(AND(L177&gt;=50,H177&gt;=55),_xlfn.RANK.EQ(L177,$L$2:$L$326,0),_xlfn.IFS(U177="FD",999,U177="FF",1000))),"")</f>
        <v/>
      </c>
    </row>
    <row r="178" spans="1:22" x14ac:dyDescent="0.25">
      <c r="A178" s="31"/>
      <c r="B178" s="31"/>
      <c r="C178" s="31"/>
      <c r="D178" s="31"/>
      <c r="E178" s="31"/>
      <c r="F178" s="3"/>
      <c r="G178" s="16">
        <f t="shared" si="42"/>
        <v>0</v>
      </c>
      <c r="H178" s="16">
        <f t="shared" si="43"/>
        <v>0</v>
      </c>
      <c r="I178" s="9">
        <f t="shared" si="30"/>
        <v>0</v>
      </c>
      <c r="J178" s="9">
        <f t="shared" si="31"/>
        <v>0</v>
      </c>
      <c r="K178" s="9">
        <f t="shared" si="32"/>
        <v>0</v>
      </c>
      <c r="L178" s="9">
        <f t="shared" si="33"/>
        <v>0</v>
      </c>
      <c r="M178" s="9" t="str">
        <f t="shared" si="34"/>
        <v/>
      </c>
      <c r="N178" s="9" t="str">
        <f t="shared" si="35"/>
        <v/>
      </c>
      <c r="O178" s="9" t="str">
        <f t="shared" si="36"/>
        <v/>
      </c>
      <c r="P178" s="9" t="str">
        <f t="shared" si="37"/>
        <v/>
      </c>
      <c r="Q178" s="9" t="str">
        <f t="shared" si="38"/>
        <v/>
      </c>
      <c r="R178" s="9" t="str">
        <f t="shared" si="39"/>
        <v/>
      </c>
      <c r="S178" s="9" t="str">
        <f t="shared" si="40"/>
        <v/>
      </c>
      <c r="T178" s="9" t="str">
        <f t="shared" si="41"/>
        <v/>
      </c>
      <c r="U178" s="9" t="str">
        <f t="array" ref="U178">IF(AND(F178&lt;&gt;"",F178&lt;&gt;"GR"),IF(COUNTIF($J$2:$J$1000,"&gt;=50")&gt;=10,IF(F178&lt;&gt;"GR",IF(AND(F178&gt;=55,J178&gt;=50),_xlfn.IFS(AND(J178&gt;=$AH$11,J178&gt;$AG$10,J178&gt;$AF$10,J178&gt;$AE$10,J178&gt;$AD$10,J178&gt;$AC$10,J178&gt;$AB$10),"AA",AND(J178&gt;=$AG$11,J178&gt;$AF$10,J178&gt;$AE$10,J178&gt;$AD$10,J178&gt;$AC$10,J178&gt;$AB$10),"BA",AND(J178&gt;=$AF$11,J178&gt;$AE$10,J178&gt;$AD$10,J178&gt;$AC$10,J178&gt;$AB$10),"BB",AND(J178&gt;=$AE$11,J178&gt;$AD$10,J178&gt;$AC$10,J178&gt;$AB$10),"CB",AND(J178&gt;=$AD$11,J178&gt;$AC$10,J178&gt;$AB$10),"CC",AND(J178&gt;=$AC$11,J178&gt;$AB$10),"DC",J178&gt;=50,"DD"),IF(J178&gt;=$AA$9,"FD","FF")),T178),IF(L178&gt;=$Z$32,$Z$30,IF(L178&gt;=$AA$32,$AA$30,IF(L178&gt;=$AB$32,$AB$30,IF(L178&gt;=$AC$32,$AC$30,IF(L178&gt;=$AD$32,$AD$30,IF(L178&gt;=$AE$32,$AE$30,IF(L178&gt;=$AF$32,$AF$30,IF(L178&gt;=$AG$32,$AG$30,$AH$30))))))))),T178)</f>
        <v/>
      </c>
      <c r="V178" s="9" t="str">
        <f t="array" ref="V178">IF(A178&lt;&gt;"",IF(_xlfn.BITOR(F178&lt;&gt;"GR",F178&lt;&gt;""),IF(AND(L178&gt;=50,F178&gt;=55),_xlfn.RANK.EQ(L178,$L$2:$L$1000,0),_xlfn.IFS(U178="FD",999,U178="FF",1000)),IF(AND(L178&gt;=50,H178&gt;=55),_xlfn.RANK.EQ(L178,$L$2:$L$326,0),_xlfn.IFS(U178="FD",999,U178="FF",1000))),"")</f>
        <v/>
      </c>
    </row>
    <row r="179" spans="1:22" x14ac:dyDescent="0.25">
      <c r="A179" s="31"/>
      <c r="B179" s="31"/>
      <c r="C179" s="31"/>
      <c r="D179" s="31"/>
      <c r="E179" s="31"/>
      <c r="F179" s="3"/>
      <c r="G179" s="16">
        <f t="shared" si="42"/>
        <v>0</v>
      </c>
      <c r="H179" s="16">
        <f t="shared" si="43"/>
        <v>0</v>
      </c>
      <c r="I179" s="9">
        <f t="shared" si="30"/>
        <v>0</v>
      </c>
      <c r="J179" s="9">
        <f t="shared" si="31"/>
        <v>0</v>
      </c>
      <c r="K179" s="9">
        <f t="shared" si="32"/>
        <v>0</v>
      </c>
      <c r="L179" s="9">
        <f t="shared" si="33"/>
        <v>0</v>
      </c>
      <c r="M179" s="9" t="str">
        <f t="shared" si="34"/>
        <v/>
      </c>
      <c r="N179" s="9" t="str">
        <f t="shared" si="35"/>
        <v/>
      </c>
      <c r="O179" s="9" t="str">
        <f t="shared" si="36"/>
        <v/>
      </c>
      <c r="P179" s="9" t="str">
        <f t="shared" si="37"/>
        <v/>
      </c>
      <c r="Q179" s="9" t="str">
        <f t="shared" si="38"/>
        <v/>
      </c>
      <c r="R179" s="9" t="str">
        <f t="shared" si="39"/>
        <v/>
      </c>
      <c r="S179" s="9" t="str">
        <f t="shared" si="40"/>
        <v/>
      </c>
      <c r="T179" s="9" t="str">
        <f t="shared" si="41"/>
        <v/>
      </c>
      <c r="U179" s="9" t="str">
        <f t="array" ref="U179">IF(AND(F179&lt;&gt;"",F179&lt;&gt;"GR"),IF(COUNTIF($J$2:$J$1000,"&gt;=50")&gt;=10,IF(F179&lt;&gt;"GR",IF(AND(F179&gt;=55,J179&gt;=50),_xlfn.IFS(AND(J179&gt;=$AH$11,J179&gt;$AG$10,J179&gt;$AF$10,J179&gt;$AE$10,J179&gt;$AD$10,J179&gt;$AC$10,J179&gt;$AB$10),"AA",AND(J179&gt;=$AG$11,J179&gt;$AF$10,J179&gt;$AE$10,J179&gt;$AD$10,J179&gt;$AC$10,J179&gt;$AB$10),"BA",AND(J179&gt;=$AF$11,J179&gt;$AE$10,J179&gt;$AD$10,J179&gt;$AC$10,J179&gt;$AB$10),"BB",AND(J179&gt;=$AE$11,J179&gt;$AD$10,J179&gt;$AC$10,J179&gt;$AB$10),"CB",AND(J179&gt;=$AD$11,J179&gt;$AC$10,J179&gt;$AB$10),"CC",AND(J179&gt;=$AC$11,J179&gt;$AB$10),"DC",J179&gt;=50,"DD"),IF(J179&gt;=$AA$9,"FD","FF")),T179),IF(L179&gt;=$Z$32,$Z$30,IF(L179&gt;=$AA$32,$AA$30,IF(L179&gt;=$AB$32,$AB$30,IF(L179&gt;=$AC$32,$AC$30,IF(L179&gt;=$AD$32,$AD$30,IF(L179&gt;=$AE$32,$AE$30,IF(L179&gt;=$AF$32,$AF$30,IF(L179&gt;=$AG$32,$AG$30,$AH$30))))))))),T179)</f>
        <v/>
      </c>
      <c r="V179" s="9" t="str">
        <f t="array" ref="V179">IF(A179&lt;&gt;"",IF(_xlfn.BITOR(F179&lt;&gt;"GR",F179&lt;&gt;""),IF(AND(L179&gt;=50,F179&gt;=55),_xlfn.RANK.EQ(L179,$L$2:$L$1000,0),_xlfn.IFS(U179="FD",999,U179="FF",1000)),IF(AND(L179&gt;=50,H179&gt;=55),_xlfn.RANK.EQ(L179,$L$2:$L$326,0),_xlfn.IFS(U179="FD",999,U179="FF",1000))),"")</f>
        <v/>
      </c>
    </row>
    <row r="180" spans="1:22" x14ac:dyDescent="0.25">
      <c r="A180" s="31"/>
      <c r="B180" s="31"/>
      <c r="C180" s="31"/>
      <c r="D180" s="31"/>
      <c r="E180" s="31"/>
      <c r="F180" s="3"/>
      <c r="G180" s="16">
        <f t="shared" si="42"/>
        <v>0</v>
      </c>
      <c r="H180" s="16">
        <f t="shared" si="43"/>
        <v>0</v>
      </c>
      <c r="I180" s="9">
        <f t="shared" si="30"/>
        <v>0</v>
      </c>
      <c r="J180" s="9">
        <f t="shared" si="31"/>
        <v>0</v>
      </c>
      <c r="K180" s="9">
        <f t="shared" si="32"/>
        <v>0</v>
      </c>
      <c r="L180" s="9">
        <f t="shared" si="33"/>
        <v>0</v>
      </c>
      <c r="M180" s="9" t="str">
        <f t="shared" si="34"/>
        <v/>
      </c>
      <c r="N180" s="9" t="str">
        <f t="shared" si="35"/>
        <v/>
      </c>
      <c r="O180" s="9" t="str">
        <f t="shared" si="36"/>
        <v/>
      </c>
      <c r="P180" s="9" t="str">
        <f t="shared" si="37"/>
        <v/>
      </c>
      <c r="Q180" s="9" t="str">
        <f t="shared" si="38"/>
        <v/>
      </c>
      <c r="R180" s="9" t="str">
        <f t="shared" si="39"/>
        <v/>
      </c>
      <c r="S180" s="9" t="str">
        <f t="shared" si="40"/>
        <v/>
      </c>
      <c r="T180" s="9" t="str">
        <f t="shared" si="41"/>
        <v/>
      </c>
      <c r="U180" s="9" t="str">
        <f t="array" ref="U180">IF(AND(F180&lt;&gt;"",F180&lt;&gt;"GR"),IF(COUNTIF($J$2:$J$1000,"&gt;=50")&gt;=10,IF(F180&lt;&gt;"GR",IF(AND(F180&gt;=55,J180&gt;=50),_xlfn.IFS(AND(J180&gt;=$AH$11,J180&gt;$AG$10,J180&gt;$AF$10,J180&gt;$AE$10,J180&gt;$AD$10,J180&gt;$AC$10,J180&gt;$AB$10),"AA",AND(J180&gt;=$AG$11,J180&gt;$AF$10,J180&gt;$AE$10,J180&gt;$AD$10,J180&gt;$AC$10,J180&gt;$AB$10),"BA",AND(J180&gt;=$AF$11,J180&gt;$AE$10,J180&gt;$AD$10,J180&gt;$AC$10,J180&gt;$AB$10),"BB",AND(J180&gt;=$AE$11,J180&gt;$AD$10,J180&gt;$AC$10,J180&gt;$AB$10),"CB",AND(J180&gt;=$AD$11,J180&gt;$AC$10,J180&gt;$AB$10),"CC",AND(J180&gt;=$AC$11,J180&gt;$AB$10),"DC",J180&gt;=50,"DD"),IF(J180&gt;=$AA$9,"FD","FF")),T180),IF(L180&gt;=$Z$32,$Z$30,IF(L180&gt;=$AA$32,$AA$30,IF(L180&gt;=$AB$32,$AB$30,IF(L180&gt;=$AC$32,$AC$30,IF(L180&gt;=$AD$32,$AD$30,IF(L180&gt;=$AE$32,$AE$30,IF(L180&gt;=$AF$32,$AF$30,IF(L180&gt;=$AG$32,$AG$30,$AH$30))))))))),T180)</f>
        <v/>
      </c>
      <c r="V180" s="9" t="str">
        <f t="array" ref="V180">IF(A180&lt;&gt;"",IF(_xlfn.BITOR(F180&lt;&gt;"GR",F180&lt;&gt;""),IF(AND(L180&gt;=50,F180&gt;=55),_xlfn.RANK.EQ(L180,$L$2:$L$1000,0),_xlfn.IFS(U180="FD",999,U180="FF",1000)),IF(AND(L180&gt;=50,H180&gt;=55),_xlfn.RANK.EQ(L180,$L$2:$L$326,0),_xlfn.IFS(U180="FD",999,U180="FF",1000))),"")</f>
        <v/>
      </c>
    </row>
    <row r="181" spans="1:22" x14ac:dyDescent="0.25">
      <c r="A181" s="31"/>
      <c r="B181" s="31"/>
      <c r="C181" s="31"/>
      <c r="D181" s="31"/>
      <c r="E181" s="31"/>
      <c r="F181" s="3"/>
      <c r="G181" s="16">
        <f t="shared" si="42"/>
        <v>0</v>
      </c>
      <c r="H181" s="16">
        <f t="shared" si="43"/>
        <v>0</v>
      </c>
      <c r="I181" s="9">
        <f t="shared" si="30"/>
        <v>0</v>
      </c>
      <c r="J181" s="9">
        <f t="shared" si="31"/>
        <v>0</v>
      </c>
      <c r="K181" s="9">
        <f t="shared" si="32"/>
        <v>0</v>
      </c>
      <c r="L181" s="9">
        <f t="shared" si="33"/>
        <v>0</v>
      </c>
      <c r="M181" s="9" t="str">
        <f t="shared" si="34"/>
        <v/>
      </c>
      <c r="N181" s="9" t="str">
        <f t="shared" si="35"/>
        <v/>
      </c>
      <c r="O181" s="9" t="str">
        <f t="shared" si="36"/>
        <v/>
      </c>
      <c r="P181" s="9" t="str">
        <f t="shared" si="37"/>
        <v/>
      </c>
      <c r="Q181" s="9" t="str">
        <f t="shared" si="38"/>
        <v/>
      </c>
      <c r="R181" s="9" t="str">
        <f t="shared" si="39"/>
        <v/>
      </c>
      <c r="S181" s="9" t="str">
        <f t="shared" si="40"/>
        <v/>
      </c>
      <c r="T181" s="9" t="str">
        <f t="shared" si="41"/>
        <v/>
      </c>
      <c r="U181" s="9" t="str">
        <f t="array" ref="U181">IF(AND(F181&lt;&gt;"",F181&lt;&gt;"GR"),IF(COUNTIF($J$2:$J$1000,"&gt;=50")&gt;=10,IF(F181&lt;&gt;"GR",IF(AND(F181&gt;=55,J181&gt;=50),_xlfn.IFS(AND(J181&gt;=$AH$11,J181&gt;$AG$10,J181&gt;$AF$10,J181&gt;$AE$10,J181&gt;$AD$10,J181&gt;$AC$10,J181&gt;$AB$10),"AA",AND(J181&gt;=$AG$11,J181&gt;$AF$10,J181&gt;$AE$10,J181&gt;$AD$10,J181&gt;$AC$10,J181&gt;$AB$10),"BA",AND(J181&gt;=$AF$11,J181&gt;$AE$10,J181&gt;$AD$10,J181&gt;$AC$10,J181&gt;$AB$10),"BB",AND(J181&gt;=$AE$11,J181&gt;$AD$10,J181&gt;$AC$10,J181&gt;$AB$10),"CB",AND(J181&gt;=$AD$11,J181&gt;$AC$10,J181&gt;$AB$10),"CC",AND(J181&gt;=$AC$11,J181&gt;$AB$10),"DC",J181&gt;=50,"DD"),IF(J181&gt;=$AA$9,"FD","FF")),T181),IF(L181&gt;=$Z$32,$Z$30,IF(L181&gt;=$AA$32,$AA$30,IF(L181&gt;=$AB$32,$AB$30,IF(L181&gt;=$AC$32,$AC$30,IF(L181&gt;=$AD$32,$AD$30,IF(L181&gt;=$AE$32,$AE$30,IF(L181&gt;=$AF$32,$AF$30,IF(L181&gt;=$AG$32,$AG$30,$AH$30))))))))),T181)</f>
        <v/>
      </c>
      <c r="V181" s="9" t="str">
        <f t="array" ref="V181">IF(A181&lt;&gt;"",IF(_xlfn.BITOR(F181&lt;&gt;"GR",F181&lt;&gt;""),IF(AND(L181&gt;=50,F181&gt;=55),_xlfn.RANK.EQ(L181,$L$2:$L$1000,0),_xlfn.IFS(U181="FD",999,U181="FF",1000)),IF(AND(L181&gt;=50,H181&gt;=55),_xlfn.RANK.EQ(L181,$L$2:$L$326,0),_xlfn.IFS(U181="FD",999,U181="FF",1000))),"")</f>
        <v/>
      </c>
    </row>
    <row r="182" spans="1:22" x14ac:dyDescent="0.25">
      <c r="A182" s="31"/>
      <c r="B182" s="31"/>
      <c r="C182" s="31"/>
      <c r="D182" s="31"/>
      <c r="E182" s="31"/>
      <c r="F182" s="3"/>
      <c r="G182" s="16">
        <f t="shared" si="42"/>
        <v>0</v>
      </c>
      <c r="H182" s="16">
        <f t="shared" si="43"/>
        <v>0</v>
      </c>
      <c r="I182" s="9">
        <f t="shared" si="30"/>
        <v>0</v>
      </c>
      <c r="J182" s="9">
        <f t="shared" si="31"/>
        <v>0</v>
      </c>
      <c r="K182" s="9">
        <f t="shared" si="32"/>
        <v>0</v>
      </c>
      <c r="L182" s="9">
        <f t="shared" si="33"/>
        <v>0</v>
      </c>
      <c r="M182" s="9" t="str">
        <f t="shared" si="34"/>
        <v/>
      </c>
      <c r="N182" s="9" t="str">
        <f t="shared" si="35"/>
        <v/>
      </c>
      <c r="O182" s="9" t="str">
        <f t="shared" si="36"/>
        <v/>
      </c>
      <c r="P182" s="9" t="str">
        <f t="shared" si="37"/>
        <v/>
      </c>
      <c r="Q182" s="9" t="str">
        <f t="shared" si="38"/>
        <v/>
      </c>
      <c r="R182" s="9" t="str">
        <f t="shared" si="39"/>
        <v/>
      </c>
      <c r="S182" s="9" t="str">
        <f t="shared" si="40"/>
        <v/>
      </c>
      <c r="T182" s="9" t="str">
        <f t="shared" si="41"/>
        <v/>
      </c>
      <c r="U182" s="9" t="str">
        <f t="array" ref="U182">IF(AND(F182&lt;&gt;"",F182&lt;&gt;"GR"),IF(COUNTIF($J$2:$J$1000,"&gt;=50")&gt;=10,IF(F182&lt;&gt;"GR",IF(AND(F182&gt;=55,J182&gt;=50),_xlfn.IFS(AND(J182&gt;=$AH$11,J182&gt;$AG$10,J182&gt;$AF$10,J182&gt;$AE$10,J182&gt;$AD$10,J182&gt;$AC$10,J182&gt;$AB$10),"AA",AND(J182&gt;=$AG$11,J182&gt;$AF$10,J182&gt;$AE$10,J182&gt;$AD$10,J182&gt;$AC$10,J182&gt;$AB$10),"BA",AND(J182&gt;=$AF$11,J182&gt;$AE$10,J182&gt;$AD$10,J182&gt;$AC$10,J182&gt;$AB$10),"BB",AND(J182&gt;=$AE$11,J182&gt;$AD$10,J182&gt;$AC$10,J182&gt;$AB$10),"CB",AND(J182&gt;=$AD$11,J182&gt;$AC$10,J182&gt;$AB$10),"CC",AND(J182&gt;=$AC$11,J182&gt;$AB$10),"DC",J182&gt;=50,"DD"),IF(J182&gt;=$AA$9,"FD","FF")),T182),IF(L182&gt;=$Z$32,$Z$30,IF(L182&gt;=$AA$32,$AA$30,IF(L182&gt;=$AB$32,$AB$30,IF(L182&gt;=$AC$32,$AC$30,IF(L182&gt;=$AD$32,$AD$30,IF(L182&gt;=$AE$32,$AE$30,IF(L182&gt;=$AF$32,$AF$30,IF(L182&gt;=$AG$32,$AG$30,$AH$30))))))))),T182)</f>
        <v/>
      </c>
      <c r="V182" s="9" t="str">
        <f t="array" ref="V182">IF(A182&lt;&gt;"",IF(_xlfn.BITOR(F182&lt;&gt;"GR",F182&lt;&gt;""),IF(AND(L182&gt;=50,F182&gt;=55),_xlfn.RANK.EQ(L182,$L$2:$L$1000,0),_xlfn.IFS(U182="FD",999,U182="FF",1000)),IF(AND(L182&gt;=50,H182&gt;=55),_xlfn.RANK.EQ(L182,$L$2:$L$326,0),_xlfn.IFS(U182="FD",999,U182="FF",1000))),"")</f>
        <v/>
      </c>
    </row>
    <row r="183" spans="1:22" x14ac:dyDescent="0.25">
      <c r="A183" s="31"/>
      <c r="B183" s="31"/>
      <c r="C183" s="31"/>
      <c r="D183" s="31"/>
      <c r="E183" s="31"/>
      <c r="F183" s="3"/>
      <c r="G183" s="16">
        <f t="shared" si="42"/>
        <v>0</v>
      </c>
      <c r="H183" s="16">
        <f t="shared" si="43"/>
        <v>0</v>
      </c>
      <c r="I183" s="9">
        <f t="shared" si="30"/>
        <v>0</v>
      </c>
      <c r="J183" s="9">
        <f t="shared" si="31"/>
        <v>0</v>
      </c>
      <c r="K183" s="9">
        <f t="shared" si="32"/>
        <v>0</v>
      </c>
      <c r="L183" s="9">
        <f t="shared" si="33"/>
        <v>0</v>
      </c>
      <c r="M183" s="9" t="str">
        <f t="shared" si="34"/>
        <v/>
      </c>
      <c r="N183" s="9" t="str">
        <f t="shared" si="35"/>
        <v/>
      </c>
      <c r="O183" s="9" t="str">
        <f t="shared" si="36"/>
        <v/>
      </c>
      <c r="P183" s="9" t="str">
        <f t="shared" si="37"/>
        <v/>
      </c>
      <c r="Q183" s="9" t="str">
        <f t="shared" si="38"/>
        <v/>
      </c>
      <c r="R183" s="9" t="str">
        <f t="shared" si="39"/>
        <v/>
      </c>
      <c r="S183" s="9" t="str">
        <f t="shared" si="40"/>
        <v/>
      </c>
      <c r="T183" s="9" t="str">
        <f t="shared" si="41"/>
        <v/>
      </c>
      <c r="U183" s="9" t="str">
        <f t="array" ref="U183">IF(AND(F183&lt;&gt;"",F183&lt;&gt;"GR"),IF(COUNTIF($J$2:$J$1000,"&gt;=50")&gt;=10,IF(F183&lt;&gt;"GR",IF(AND(F183&gt;=55,J183&gt;=50),_xlfn.IFS(AND(J183&gt;=$AH$11,J183&gt;$AG$10,J183&gt;$AF$10,J183&gt;$AE$10,J183&gt;$AD$10,J183&gt;$AC$10,J183&gt;$AB$10),"AA",AND(J183&gt;=$AG$11,J183&gt;$AF$10,J183&gt;$AE$10,J183&gt;$AD$10,J183&gt;$AC$10,J183&gt;$AB$10),"BA",AND(J183&gt;=$AF$11,J183&gt;$AE$10,J183&gt;$AD$10,J183&gt;$AC$10,J183&gt;$AB$10),"BB",AND(J183&gt;=$AE$11,J183&gt;$AD$10,J183&gt;$AC$10,J183&gt;$AB$10),"CB",AND(J183&gt;=$AD$11,J183&gt;$AC$10,J183&gt;$AB$10),"CC",AND(J183&gt;=$AC$11,J183&gt;$AB$10),"DC",J183&gt;=50,"DD"),IF(J183&gt;=$AA$9,"FD","FF")),T183),IF(L183&gt;=$Z$32,$Z$30,IF(L183&gt;=$AA$32,$AA$30,IF(L183&gt;=$AB$32,$AB$30,IF(L183&gt;=$AC$32,$AC$30,IF(L183&gt;=$AD$32,$AD$30,IF(L183&gt;=$AE$32,$AE$30,IF(L183&gt;=$AF$32,$AF$30,IF(L183&gt;=$AG$32,$AG$30,$AH$30))))))))),T183)</f>
        <v/>
      </c>
      <c r="V183" s="9" t="str">
        <f t="array" ref="V183">IF(A183&lt;&gt;"",IF(_xlfn.BITOR(F183&lt;&gt;"GR",F183&lt;&gt;""),IF(AND(L183&gt;=50,F183&gt;=55),_xlfn.RANK.EQ(L183,$L$2:$L$1000,0),_xlfn.IFS(U183="FD",999,U183="FF",1000)),IF(AND(L183&gt;=50,H183&gt;=55),_xlfn.RANK.EQ(L183,$L$2:$L$326,0),_xlfn.IFS(U183="FD",999,U183="FF",1000))),"")</f>
        <v/>
      </c>
    </row>
    <row r="184" spans="1:22" x14ac:dyDescent="0.25">
      <c r="A184" s="31"/>
      <c r="B184" s="31"/>
      <c r="C184" s="31"/>
      <c r="D184" s="31"/>
      <c r="E184" s="31"/>
      <c r="F184" s="3"/>
      <c r="G184" s="16">
        <f t="shared" si="42"/>
        <v>0</v>
      </c>
      <c r="H184" s="16">
        <f t="shared" si="43"/>
        <v>0</v>
      </c>
      <c r="I184" s="9">
        <f t="shared" si="30"/>
        <v>0</v>
      </c>
      <c r="J184" s="9">
        <f t="shared" si="31"/>
        <v>0</v>
      </c>
      <c r="K184" s="9">
        <f t="shared" si="32"/>
        <v>0</v>
      </c>
      <c r="L184" s="9">
        <f t="shared" si="33"/>
        <v>0</v>
      </c>
      <c r="M184" s="9" t="str">
        <f t="shared" si="34"/>
        <v/>
      </c>
      <c r="N184" s="9" t="str">
        <f t="shared" si="35"/>
        <v/>
      </c>
      <c r="O184" s="9" t="str">
        <f t="shared" si="36"/>
        <v/>
      </c>
      <c r="P184" s="9" t="str">
        <f t="shared" si="37"/>
        <v/>
      </c>
      <c r="Q184" s="9" t="str">
        <f t="shared" si="38"/>
        <v/>
      </c>
      <c r="R184" s="9" t="str">
        <f t="shared" si="39"/>
        <v/>
      </c>
      <c r="S184" s="9" t="str">
        <f t="shared" si="40"/>
        <v/>
      </c>
      <c r="T184" s="9" t="str">
        <f t="shared" si="41"/>
        <v/>
      </c>
      <c r="U184" s="9" t="str">
        <f t="array" ref="U184">IF(AND(F184&lt;&gt;"",F184&lt;&gt;"GR"),IF(COUNTIF($J$2:$J$1000,"&gt;=50")&gt;=10,IF(F184&lt;&gt;"GR",IF(AND(F184&gt;=55,J184&gt;=50),_xlfn.IFS(AND(J184&gt;=$AH$11,J184&gt;$AG$10,J184&gt;$AF$10,J184&gt;$AE$10,J184&gt;$AD$10,J184&gt;$AC$10,J184&gt;$AB$10),"AA",AND(J184&gt;=$AG$11,J184&gt;$AF$10,J184&gt;$AE$10,J184&gt;$AD$10,J184&gt;$AC$10,J184&gt;$AB$10),"BA",AND(J184&gt;=$AF$11,J184&gt;$AE$10,J184&gt;$AD$10,J184&gt;$AC$10,J184&gt;$AB$10),"BB",AND(J184&gt;=$AE$11,J184&gt;$AD$10,J184&gt;$AC$10,J184&gt;$AB$10),"CB",AND(J184&gt;=$AD$11,J184&gt;$AC$10,J184&gt;$AB$10),"CC",AND(J184&gt;=$AC$11,J184&gt;$AB$10),"DC",J184&gt;=50,"DD"),IF(J184&gt;=$AA$9,"FD","FF")),T184),IF(L184&gt;=$Z$32,$Z$30,IF(L184&gt;=$AA$32,$AA$30,IF(L184&gt;=$AB$32,$AB$30,IF(L184&gt;=$AC$32,$AC$30,IF(L184&gt;=$AD$32,$AD$30,IF(L184&gt;=$AE$32,$AE$30,IF(L184&gt;=$AF$32,$AF$30,IF(L184&gt;=$AG$32,$AG$30,$AH$30))))))))),T184)</f>
        <v/>
      </c>
      <c r="V184" s="9" t="str">
        <f t="array" ref="V184">IF(A184&lt;&gt;"",IF(_xlfn.BITOR(F184&lt;&gt;"GR",F184&lt;&gt;""),IF(AND(L184&gt;=50,F184&gt;=55),_xlfn.RANK.EQ(L184,$L$2:$L$1000,0),_xlfn.IFS(U184="FD",999,U184="FF",1000)),IF(AND(L184&gt;=50,H184&gt;=55),_xlfn.RANK.EQ(L184,$L$2:$L$326,0),_xlfn.IFS(U184="FD",999,U184="FF",1000))),"")</f>
        <v/>
      </c>
    </row>
    <row r="185" spans="1:22" x14ac:dyDescent="0.25">
      <c r="A185" s="31"/>
      <c r="B185" s="31"/>
      <c r="C185" s="31"/>
      <c r="D185" s="31"/>
      <c r="E185" s="31"/>
      <c r="F185" s="3"/>
      <c r="G185" s="16">
        <f t="shared" si="42"/>
        <v>0</v>
      </c>
      <c r="H185" s="16">
        <f t="shared" si="43"/>
        <v>0</v>
      </c>
      <c r="I185" s="9">
        <f t="shared" si="30"/>
        <v>0</v>
      </c>
      <c r="J185" s="9">
        <f t="shared" si="31"/>
        <v>0</v>
      </c>
      <c r="K185" s="9">
        <f t="shared" si="32"/>
        <v>0</v>
      </c>
      <c r="L185" s="9">
        <f t="shared" si="33"/>
        <v>0</v>
      </c>
      <c r="M185" s="9" t="str">
        <f t="shared" si="34"/>
        <v/>
      </c>
      <c r="N185" s="9" t="str">
        <f t="shared" si="35"/>
        <v/>
      </c>
      <c r="O185" s="9" t="str">
        <f t="shared" si="36"/>
        <v/>
      </c>
      <c r="P185" s="9" t="str">
        <f t="shared" si="37"/>
        <v/>
      </c>
      <c r="Q185" s="9" t="str">
        <f t="shared" si="38"/>
        <v/>
      </c>
      <c r="R185" s="9" t="str">
        <f t="shared" si="39"/>
        <v/>
      </c>
      <c r="S185" s="9" t="str">
        <f t="shared" si="40"/>
        <v/>
      </c>
      <c r="T185" s="9" t="str">
        <f t="shared" si="41"/>
        <v/>
      </c>
      <c r="U185" s="9" t="str">
        <f t="array" ref="U185">IF(AND(F185&lt;&gt;"",F185&lt;&gt;"GR"),IF(COUNTIF($J$2:$J$1000,"&gt;=50")&gt;=10,IF(F185&lt;&gt;"GR",IF(AND(F185&gt;=55,J185&gt;=50),_xlfn.IFS(AND(J185&gt;=$AH$11,J185&gt;$AG$10,J185&gt;$AF$10,J185&gt;$AE$10,J185&gt;$AD$10,J185&gt;$AC$10,J185&gt;$AB$10),"AA",AND(J185&gt;=$AG$11,J185&gt;$AF$10,J185&gt;$AE$10,J185&gt;$AD$10,J185&gt;$AC$10,J185&gt;$AB$10),"BA",AND(J185&gt;=$AF$11,J185&gt;$AE$10,J185&gt;$AD$10,J185&gt;$AC$10,J185&gt;$AB$10),"BB",AND(J185&gt;=$AE$11,J185&gt;$AD$10,J185&gt;$AC$10,J185&gt;$AB$10),"CB",AND(J185&gt;=$AD$11,J185&gt;$AC$10,J185&gt;$AB$10),"CC",AND(J185&gt;=$AC$11,J185&gt;$AB$10),"DC",J185&gt;=50,"DD"),IF(J185&gt;=$AA$9,"FD","FF")),T185),IF(L185&gt;=$Z$32,$Z$30,IF(L185&gt;=$AA$32,$AA$30,IF(L185&gt;=$AB$32,$AB$30,IF(L185&gt;=$AC$32,$AC$30,IF(L185&gt;=$AD$32,$AD$30,IF(L185&gt;=$AE$32,$AE$30,IF(L185&gt;=$AF$32,$AF$30,IF(L185&gt;=$AG$32,$AG$30,$AH$30))))))))),T185)</f>
        <v/>
      </c>
      <c r="V185" s="9" t="str">
        <f t="array" ref="V185">IF(A185&lt;&gt;"",IF(_xlfn.BITOR(F185&lt;&gt;"GR",F185&lt;&gt;""),IF(AND(L185&gt;=50,F185&gt;=55),_xlfn.RANK.EQ(L185,$L$2:$L$1000,0),_xlfn.IFS(U185="FD",999,U185="FF",1000)),IF(AND(L185&gt;=50,H185&gt;=55),_xlfn.RANK.EQ(L185,$L$2:$L$326,0),_xlfn.IFS(U185="FD",999,U185="FF",1000))),"")</f>
        <v/>
      </c>
    </row>
    <row r="186" spans="1:22" x14ac:dyDescent="0.25">
      <c r="A186" s="31"/>
      <c r="B186" s="31"/>
      <c r="C186" s="31"/>
      <c r="D186" s="31"/>
      <c r="E186" s="31"/>
      <c r="F186" s="3"/>
      <c r="G186" s="16">
        <f t="shared" si="42"/>
        <v>0</v>
      </c>
      <c r="H186" s="16">
        <f t="shared" si="43"/>
        <v>0</v>
      </c>
      <c r="I186" s="9">
        <f t="shared" si="30"/>
        <v>0</v>
      </c>
      <c r="J186" s="9">
        <f t="shared" si="31"/>
        <v>0</v>
      </c>
      <c r="K186" s="9">
        <f t="shared" si="32"/>
        <v>0</v>
      </c>
      <c r="L186" s="9">
        <f t="shared" si="33"/>
        <v>0</v>
      </c>
      <c r="M186" s="9" t="str">
        <f t="shared" si="34"/>
        <v/>
      </c>
      <c r="N186" s="9" t="str">
        <f t="shared" si="35"/>
        <v/>
      </c>
      <c r="O186" s="9" t="str">
        <f t="shared" si="36"/>
        <v/>
      </c>
      <c r="P186" s="9" t="str">
        <f t="shared" si="37"/>
        <v/>
      </c>
      <c r="Q186" s="9" t="str">
        <f t="shared" si="38"/>
        <v/>
      </c>
      <c r="R186" s="9" t="str">
        <f t="shared" si="39"/>
        <v/>
      </c>
      <c r="S186" s="9" t="str">
        <f t="shared" si="40"/>
        <v/>
      </c>
      <c r="T186" s="9" t="str">
        <f t="shared" si="41"/>
        <v/>
      </c>
      <c r="U186" s="9" t="str">
        <f t="array" ref="U186">IF(AND(F186&lt;&gt;"",F186&lt;&gt;"GR"),IF(COUNTIF($J$2:$J$1000,"&gt;=50")&gt;=10,IF(F186&lt;&gt;"GR",IF(AND(F186&gt;=55,J186&gt;=50),_xlfn.IFS(AND(J186&gt;=$AH$11,J186&gt;$AG$10,J186&gt;$AF$10,J186&gt;$AE$10,J186&gt;$AD$10,J186&gt;$AC$10,J186&gt;$AB$10),"AA",AND(J186&gt;=$AG$11,J186&gt;$AF$10,J186&gt;$AE$10,J186&gt;$AD$10,J186&gt;$AC$10,J186&gt;$AB$10),"BA",AND(J186&gt;=$AF$11,J186&gt;$AE$10,J186&gt;$AD$10,J186&gt;$AC$10,J186&gt;$AB$10),"BB",AND(J186&gt;=$AE$11,J186&gt;$AD$10,J186&gt;$AC$10,J186&gt;$AB$10),"CB",AND(J186&gt;=$AD$11,J186&gt;$AC$10,J186&gt;$AB$10),"CC",AND(J186&gt;=$AC$11,J186&gt;$AB$10),"DC",J186&gt;=50,"DD"),IF(J186&gt;=$AA$9,"FD","FF")),T186),IF(L186&gt;=$Z$32,$Z$30,IF(L186&gt;=$AA$32,$AA$30,IF(L186&gt;=$AB$32,$AB$30,IF(L186&gt;=$AC$32,$AC$30,IF(L186&gt;=$AD$32,$AD$30,IF(L186&gt;=$AE$32,$AE$30,IF(L186&gt;=$AF$32,$AF$30,IF(L186&gt;=$AG$32,$AG$30,$AH$30))))))))),T186)</f>
        <v/>
      </c>
      <c r="V186" s="9" t="str">
        <f t="array" ref="V186">IF(A186&lt;&gt;"",IF(_xlfn.BITOR(F186&lt;&gt;"GR",F186&lt;&gt;""),IF(AND(L186&gt;=50,F186&gt;=55),_xlfn.RANK.EQ(L186,$L$2:$L$1000,0),_xlfn.IFS(U186="FD",999,U186="FF",1000)),IF(AND(L186&gt;=50,H186&gt;=55),_xlfn.RANK.EQ(L186,$L$2:$L$326,0),_xlfn.IFS(U186="FD",999,U186="FF",1000))),"")</f>
        <v/>
      </c>
    </row>
    <row r="187" spans="1:22" x14ac:dyDescent="0.25">
      <c r="A187" s="31"/>
      <c r="B187" s="31"/>
      <c r="C187" s="31"/>
      <c r="D187" s="31"/>
      <c r="E187" s="31"/>
      <c r="F187" s="3"/>
      <c r="G187" s="16">
        <f t="shared" si="42"/>
        <v>0</v>
      </c>
      <c r="H187" s="16">
        <f t="shared" si="43"/>
        <v>0</v>
      </c>
      <c r="I187" s="9">
        <f t="shared" si="30"/>
        <v>0</v>
      </c>
      <c r="J187" s="9">
        <f t="shared" si="31"/>
        <v>0</v>
      </c>
      <c r="K187" s="9">
        <f t="shared" si="32"/>
        <v>0</v>
      </c>
      <c r="L187" s="9">
        <f t="shared" si="33"/>
        <v>0</v>
      </c>
      <c r="M187" s="9" t="str">
        <f t="shared" si="34"/>
        <v/>
      </c>
      <c r="N187" s="9" t="str">
        <f t="shared" si="35"/>
        <v/>
      </c>
      <c r="O187" s="9" t="str">
        <f t="shared" si="36"/>
        <v/>
      </c>
      <c r="P187" s="9" t="str">
        <f t="shared" si="37"/>
        <v/>
      </c>
      <c r="Q187" s="9" t="str">
        <f t="shared" si="38"/>
        <v/>
      </c>
      <c r="R187" s="9" t="str">
        <f t="shared" si="39"/>
        <v/>
      </c>
      <c r="S187" s="9" t="str">
        <f t="shared" si="40"/>
        <v/>
      </c>
      <c r="T187" s="9" t="str">
        <f t="shared" si="41"/>
        <v/>
      </c>
      <c r="U187" s="9" t="str">
        <f t="array" ref="U187">IF(AND(F187&lt;&gt;"",F187&lt;&gt;"GR"),IF(COUNTIF($J$2:$J$1000,"&gt;=50")&gt;=10,IF(F187&lt;&gt;"GR",IF(AND(F187&gt;=55,J187&gt;=50),_xlfn.IFS(AND(J187&gt;=$AH$11,J187&gt;$AG$10,J187&gt;$AF$10,J187&gt;$AE$10,J187&gt;$AD$10,J187&gt;$AC$10,J187&gt;$AB$10),"AA",AND(J187&gt;=$AG$11,J187&gt;$AF$10,J187&gt;$AE$10,J187&gt;$AD$10,J187&gt;$AC$10,J187&gt;$AB$10),"BA",AND(J187&gt;=$AF$11,J187&gt;$AE$10,J187&gt;$AD$10,J187&gt;$AC$10,J187&gt;$AB$10),"BB",AND(J187&gt;=$AE$11,J187&gt;$AD$10,J187&gt;$AC$10,J187&gt;$AB$10),"CB",AND(J187&gt;=$AD$11,J187&gt;$AC$10,J187&gt;$AB$10),"CC",AND(J187&gt;=$AC$11,J187&gt;$AB$10),"DC",J187&gt;=50,"DD"),IF(J187&gt;=$AA$9,"FD","FF")),T187),IF(L187&gt;=$Z$32,$Z$30,IF(L187&gt;=$AA$32,$AA$30,IF(L187&gt;=$AB$32,$AB$30,IF(L187&gt;=$AC$32,$AC$30,IF(L187&gt;=$AD$32,$AD$30,IF(L187&gt;=$AE$32,$AE$30,IF(L187&gt;=$AF$32,$AF$30,IF(L187&gt;=$AG$32,$AG$30,$AH$30))))))))),T187)</f>
        <v/>
      </c>
      <c r="V187" s="9" t="str">
        <f t="array" ref="V187">IF(A187&lt;&gt;"",IF(_xlfn.BITOR(F187&lt;&gt;"GR",F187&lt;&gt;""),IF(AND(L187&gt;=50,F187&gt;=55),_xlfn.RANK.EQ(L187,$L$2:$L$1000,0),_xlfn.IFS(U187="FD",999,U187="FF",1000)),IF(AND(L187&gt;=50,H187&gt;=55),_xlfn.RANK.EQ(L187,$L$2:$L$326,0),_xlfn.IFS(U187="FD",999,U187="FF",1000))),"")</f>
        <v/>
      </c>
    </row>
    <row r="188" spans="1:22" x14ac:dyDescent="0.25">
      <c r="A188" s="31"/>
      <c r="B188" s="31"/>
      <c r="C188" s="31"/>
      <c r="D188" s="31"/>
      <c r="E188" s="31"/>
      <c r="F188" s="3"/>
      <c r="G188" s="16">
        <f t="shared" si="42"/>
        <v>0</v>
      </c>
      <c r="H188" s="16">
        <f t="shared" si="43"/>
        <v>0</v>
      </c>
      <c r="I188" s="9">
        <f t="shared" si="30"/>
        <v>0</v>
      </c>
      <c r="J188" s="9">
        <f t="shared" si="31"/>
        <v>0</v>
      </c>
      <c r="K188" s="9">
        <f t="shared" si="32"/>
        <v>0</v>
      </c>
      <c r="L188" s="9">
        <f t="shared" si="33"/>
        <v>0</v>
      </c>
      <c r="M188" s="9" t="str">
        <f t="shared" si="34"/>
        <v/>
      </c>
      <c r="N188" s="9" t="str">
        <f t="shared" si="35"/>
        <v/>
      </c>
      <c r="O188" s="9" t="str">
        <f t="shared" si="36"/>
        <v/>
      </c>
      <c r="P188" s="9" t="str">
        <f t="shared" si="37"/>
        <v/>
      </c>
      <c r="Q188" s="9" t="str">
        <f t="shared" si="38"/>
        <v/>
      </c>
      <c r="R188" s="9" t="str">
        <f t="shared" si="39"/>
        <v/>
      </c>
      <c r="S188" s="9" t="str">
        <f t="shared" si="40"/>
        <v/>
      </c>
      <c r="T188" s="9" t="str">
        <f t="shared" si="41"/>
        <v/>
      </c>
      <c r="U188" s="9" t="str">
        <f t="array" ref="U188">IF(AND(F188&lt;&gt;"",F188&lt;&gt;"GR"),IF(COUNTIF($J$2:$J$1000,"&gt;=50")&gt;=10,IF(F188&lt;&gt;"GR",IF(AND(F188&gt;=55,J188&gt;=50),_xlfn.IFS(AND(J188&gt;=$AH$11,J188&gt;$AG$10,J188&gt;$AF$10,J188&gt;$AE$10,J188&gt;$AD$10,J188&gt;$AC$10,J188&gt;$AB$10),"AA",AND(J188&gt;=$AG$11,J188&gt;$AF$10,J188&gt;$AE$10,J188&gt;$AD$10,J188&gt;$AC$10,J188&gt;$AB$10),"BA",AND(J188&gt;=$AF$11,J188&gt;$AE$10,J188&gt;$AD$10,J188&gt;$AC$10,J188&gt;$AB$10),"BB",AND(J188&gt;=$AE$11,J188&gt;$AD$10,J188&gt;$AC$10,J188&gt;$AB$10),"CB",AND(J188&gt;=$AD$11,J188&gt;$AC$10,J188&gt;$AB$10),"CC",AND(J188&gt;=$AC$11,J188&gt;$AB$10),"DC",J188&gt;=50,"DD"),IF(J188&gt;=$AA$9,"FD","FF")),T188),IF(L188&gt;=$Z$32,$Z$30,IF(L188&gt;=$AA$32,$AA$30,IF(L188&gt;=$AB$32,$AB$30,IF(L188&gt;=$AC$32,$AC$30,IF(L188&gt;=$AD$32,$AD$30,IF(L188&gt;=$AE$32,$AE$30,IF(L188&gt;=$AF$32,$AF$30,IF(L188&gt;=$AG$32,$AG$30,$AH$30))))))))),T188)</f>
        <v/>
      </c>
      <c r="V188" s="9" t="str">
        <f t="array" ref="V188">IF(A188&lt;&gt;"",IF(_xlfn.BITOR(F188&lt;&gt;"GR",F188&lt;&gt;""),IF(AND(L188&gt;=50,F188&gt;=55),_xlfn.RANK.EQ(L188,$L$2:$L$1000,0),_xlfn.IFS(U188="FD",999,U188="FF",1000)),IF(AND(L188&gt;=50,H188&gt;=55),_xlfn.RANK.EQ(L188,$L$2:$L$326,0),_xlfn.IFS(U188="FD",999,U188="FF",1000))),"")</f>
        <v/>
      </c>
    </row>
    <row r="189" spans="1:22" x14ac:dyDescent="0.25">
      <c r="A189" s="31"/>
      <c r="B189" s="31"/>
      <c r="C189" s="31"/>
      <c r="D189" s="31"/>
      <c r="E189" s="31"/>
      <c r="F189" s="3"/>
      <c r="G189" s="16">
        <f t="shared" si="42"/>
        <v>0</v>
      </c>
      <c r="H189" s="16">
        <f t="shared" si="43"/>
        <v>0</v>
      </c>
      <c r="I189" s="9">
        <f t="shared" si="30"/>
        <v>0</v>
      </c>
      <c r="J189" s="9">
        <f t="shared" si="31"/>
        <v>0</v>
      </c>
      <c r="K189" s="9">
        <f t="shared" si="32"/>
        <v>0</v>
      </c>
      <c r="L189" s="9">
        <f t="shared" si="33"/>
        <v>0</v>
      </c>
      <c r="M189" s="9" t="str">
        <f t="shared" si="34"/>
        <v/>
      </c>
      <c r="N189" s="9" t="str">
        <f t="shared" si="35"/>
        <v/>
      </c>
      <c r="O189" s="9" t="str">
        <f t="shared" si="36"/>
        <v/>
      </c>
      <c r="P189" s="9" t="str">
        <f t="shared" si="37"/>
        <v/>
      </c>
      <c r="Q189" s="9" t="str">
        <f t="shared" si="38"/>
        <v/>
      </c>
      <c r="R189" s="9" t="str">
        <f t="shared" si="39"/>
        <v/>
      </c>
      <c r="S189" s="9" t="str">
        <f t="shared" si="40"/>
        <v/>
      </c>
      <c r="T189" s="9" t="str">
        <f t="shared" si="41"/>
        <v/>
      </c>
      <c r="U189" s="9" t="str">
        <f t="array" ref="U189">IF(AND(F189&lt;&gt;"",F189&lt;&gt;"GR"),IF(COUNTIF($J$2:$J$1000,"&gt;=50")&gt;=10,IF(F189&lt;&gt;"GR",IF(AND(F189&gt;=55,J189&gt;=50),_xlfn.IFS(AND(J189&gt;=$AH$11,J189&gt;$AG$10,J189&gt;$AF$10,J189&gt;$AE$10,J189&gt;$AD$10,J189&gt;$AC$10,J189&gt;$AB$10),"AA",AND(J189&gt;=$AG$11,J189&gt;$AF$10,J189&gt;$AE$10,J189&gt;$AD$10,J189&gt;$AC$10,J189&gt;$AB$10),"BA",AND(J189&gt;=$AF$11,J189&gt;$AE$10,J189&gt;$AD$10,J189&gt;$AC$10,J189&gt;$AB$10),"BB",AND(J189&gt;=$AE$11,J189&gt;$AD$10,J189&gt;$AC$10,J189&gt;$AB$10),"CB",AND(J189&gt;=$AD$11,J189&gt;$AC$10,J189&gt;$AB$10),"CC",AND(J189&gt;=$AC$11,J189&gt;$AB$10),"DC",J189&gt;=50,"DD"),IF(J189&gt;=$AA$9,"FD","FF")),T189),IF(L189&gt;=$Z$32,$Z$30,IF(L189&gt;=$AA$32,$AA$30,IF(L189&gt;=$AB$32,$AB$30,IF(L189&gt;=$AC$32,$AC$30,IF(L189&gt;=$AD$32,$AD$30,IF(L189&gt;=$AE$32,$AE$30,IF(L189&gt;=$AF$32,$AF$30,IF(L189&gt;=$AG$32,$AG$30,$AH$30))))))))),T189)</f>
        <v/>
      </c>
      <c r="V189" s="9" t="str">
        <f t="array" ref="V189">IF(A189&lt;&gt;"",IF(_xlfn.BITOR(F189&lt;&gt;"GR",F189&lt;&gt;""),IF(AND(L189&gt;=50,F189&gt;=55),_xlfn.RANK.EQ(L189,$L$2:$L$1000,0),_xlfn.IFS(U189="FD",999,U189="FF",1000)),IF(AND(L189&gt;=50,H189&gt;=55),_xlfn.RANK.EQ(L189,$L$2:$L$326,0),_xlfn.IFS(U189="FD",999,U189="FF",1000))),"")</f>
        <v/>
      </c>
    </row>
    <row r="190" spans="1:22" x14ac:dyDescent="0.25">
      <c r="A190" s="31"/>
      <c r="B190" s="31"/>
      <c r="C190" s="31"/>
      <c r="D190" s="31"/>
      <c r="E190" s="31"/>
      <c r="F190" s="3"/>
      <c r="G190" s="16">
        <f t="shared" si="42"/>
        <v>0</v>
      </c>
      <c r="H190" s="16">
        <f t="shared" si="43"/>
        <v>0</v>
      </c>
      <c r="I190" s="9">
        <f t="shared" si="30"/>
        <v>0</v>
      </c>
      <c r="J190" s="9">
        <f t="shared" si="31"/>
        <v>0</v>
      </c>
      <c r="K190" s="9">
        <f t="shared" si="32"/>
        <v>0</v>
      </c>
      <c r="L190" s="9">
        <f t="shared" si="33"/>
        <v>0</v>
      </c>
      <c r="M190" s="9" t="str">
        <f t="shared" si="34"/>
        <v/>
      </c>
      <c r="N190" s="9" t="str">
        <f t="shared" si="35"/>
        <v/>
      </c>
      <c r="O190" s="9" t="str">
        <f t="shared" si="36"/>
        <v/>
      </c>
      <c r="P190" s="9" t="str">
        <f t="shared" si="37"/>
        <v/>
      </c>
      <c r="Q190" s="9" t="str">
        <f t="shared" si="38"/>
        <v/>
      </c>
      <c r="R190" s="9" t="str">
        <f t="shared" si="39"/>
        <v/>
      </c>
      <c r="S190" s="9" t="str">
        <f t="shared" si="40"/>
        <v/>
      </c>
      <c r="T190" s="9" t="str">
        <f t="shared" si="41"/>
        <v/>
      </c>
      <c r="U190" s="9" t="str">
        <f t="array" ref="U190">IF(AND(F190&lt;&gt;"",F190&lt;&gt;"GR"),IF(COUNTIF($J$2:$J$1000,"&gt;=50")&gt;=10,IF(F190&lt;&gt;"GR",IF(AND(F190&gt;=55,J190&gt;=50),_xlfn.IFS(AND(J190&gt;=$AH$11,J190&gt;$AG$10,J190&gt;$AF$10,J190&gt;$AE$10,J190&gt;$AD$10,J190&gt;$AC$10,J190&gt;$AB$10),"AA",AND(J190&gt;=$AG$11,J190&gt;$AF$10,J190&gt;$AE$10,J190&gt;$AD$10,J190&gt;$AC$10,J190&gt;$AB$10),"BA",AND(J190&gt;=$AF$11,J190&gt;$AE$10,J190&gt;$AD$10,J190&gt;$AC$10,J190&gt;$AB$10),"BB",AND(J190&gt;=$AE$11,J190&gt;$AD$10,J190&gt;$AC$10,J190&gt;$AB$10),"CB",AND(J190&gt;=$AD$11,J190&gt;$AC$10,J190&gt;$AB$10),"CC",AND(J190&gt;=$AC$11,J190&gt;$AB$10),"DC",J190&gt;=50,"DD"),IF(J190&gt;=$AA$9,"FD","FF")),T190),IF(L190&gt;=$Z$32,$Z$30,IF(L190&gt;=$AA$32,$AA$30,IF(L190&gt;=$AB$32,$AB$30,IF(L190&gt;=$AC$32,$AC$30,IF(L190&gt;=$AD$32,$AD$30,IF(L190&gt;=$AE$32,$AE$30,IF(L190&gt;=$AF$32,$AF$30,IF(L190&gt;=$AG$32,$AG$30,$AH$30))))))))),T190)</f>
        <v/>
      </c>
      <c r="V190" s="9" t="str">
        <f t="array" ref="V190">IF(A190&lt;&gt;"",IF(_xlfn.BITOR(F190&lt;&gt;"GR",F190&lt;&gt;""),IF(AND(L190&gt;=50,F190&gt;=55),_xlfn.RANK.EQ(L190,$L$2:$L$1000,0),_xlfn.IFS(U190="FD",999,U190="FF",1000)),IF(AND(L190&gt;=50,H190&gt;=55),_xlfn.RANK.EQ(L190,$L$2:$L$326,0),_xlfn.IFS(U190="FD",999,U190="FF",1000))),"")</f>
        <v/>
      </c>
    </row>
    <row r="191" spans="1:22" x14ac:dyDescent="0.25">
      <c r="A191" s="31"/>
      <c r="B191" s="31"/>
      <c r="C191" s="31"/>
      <c r="D191" s="31"/>
      <c r="E191" s="31"/>
      <c r="F191" s="3"/>
      <c r="G191" s="16">
        <f t="shared" si="42"/>
        <v>0</v>
      </c>
      <c r="H191" s="16">
        <f t="shared" si="43"/>
        <v>0</v>
      </c>
      <c r="I191" s="9">
        <f t="shared" si="30"/>
        <v>0</v>
      </c>
      <c r="J191" s="9">
        <f t="shared" si="31"/>
        <v>0</v>
      </c>
      <c r="K191" s="9">
        <f t="shared" si="32"/>
        <v>0</v>
      </c>
      <c r="L191" s="9">
        <f t="shared" si="33"/>
        <v>0</v>
      </c>
      <c r="M191" s="9" t="str">
        <f t="shared" si="34"/>
        <v/>
      </c>
      <c r="N191" s="9" t="str">
        <f t="shared" si="35"/>
        <v/>
      </c>
      <c r="O191" s="9" t="str">
        <f t="shared" si="36"/>
        <v/>
      </c>
      <c r="P191" s="9" t="str">
        <f t="shared" si="37"/>
        <v/>
      </c>
      <c r="Q191" s="9" t="str">
        <f t="shared" si="38"/>
        <v/>
      </c>
      <c r="R191" s="9" t="str">
        <f t="shared" si="39"/>
        <v/>
      </c>
      <c r="S191" s="9" t="str">
        <f t="shared" si="40"/>
        <v/>
      </c>
      <c r="T191" s="9" t="str">
        <f t="shared" si="41"/>
        <v/>
      </c>
      <c r="U191" s="9" t="str">
        <f t="array" ref="U191">IF(AND(F191&lt;&gt;"",F191&lt;&gt;"GR"),IF(COUNTIF($J$2:$J$1000,"&gt;=50")&gt;=10,IF(F191&lt;&gt;"GR",IF(AND(F191&gt;=55,J191&gt;=50),_xlfn.IFS(AND(J191&gt;=$AH$11,J191&gt;$AG$10,J191&gt;$AF$10,J191&gt;$AE$10,J191&gt;$AD$10,J191&gt;$AC$10,J191&gt;$AB$10),"AA",AND(J191&gt;=$AG$11,J191&gt;$AF$10,J191&gt;$AE$10,J191&gt;$AD$10,J191&gt;$AC$10,J191&gt;$AB$10),"BA",AND(J191&gt;=$AF$11,J191&gt;$AE$10,J191&gt;$AD$10,J191&gt;$AC$10,J191&gt;$AB$10),"BB",AND(J191&gt;=$AE$11,J191&gt;$AD$10,J191&gt;$AC$10,J191&gt;$AB$10),"CB",AND(J191&gt;=$AD$11,J191&gt;$AC$10,J191&gt;$AB$10),"CC",AND(J191&gt;=$AC$11,J191&gt;$AB$10),"DC",J191&gt;=50,"DD"),IF(J191&gt;=$AA$9,"FD","FF")),T191),IF(L191&gt;=$Z$32,$Z$30,IF(L191&gt;=$AA$32,$AA$30,IF(L191&gt;=$AB$32,$AB$30,IF(L191&gt;=$AC$32,$AC$30,IF(L191&gt;=$AD$32,$AD$30,IF(L191&gt;=$AE$32,$AE$30,IF(L191&gt;=$AF$32,$AF$30,IF(L191&gt;=$AG$32,$AG$30,$AH$30))))))))),T191)</f>
        <v/>
      </c>
      <c r="V191" s="9" t="str">
        <f t="array" ref="V191">IF(A191&lt;&gt;"",IF(_xlfn.BITOR(F191&lt;&gt;"GR",F191&lt;&gt;""),IF(AND(L191&gt;=50,F191&gt;=55),_xlfn.RANK.EQ(L191,$L$2:$L$1000,0),_xlfn.IFS(U191="FD",999,U191="FF",1000)),IF(AND(L191&gt;=50,H191&gt;=55),_xlfn.RANK.EQ(L191,$L$2:$L$326,0),_xlfn.IFS(U191="FD",999,U191="FF",1000))),"")</f>
        <v/>
      </c>
    </row>
    <row r="192" spans="1:22" x14ac:dyDescent="0.25">
      <c r="A192" s="31"/>
      <c r="B192" s="31"/>
      <c r="C192" s="31"/>
      <c r="D192" s="31"/>
      <c r="E192" s="31"/>
      <c r="F192" s="3"/>
      <c r="G192" s="16">
        <f t="shared" si="42"/>
        <v>0</v>
      </c>
      <c r="H192" s="16">
        <f t="shared" si="43"/>
        <v>0</v>
      </c>
      <c r="I192" s="9">
        <f t="shared" si="30"/>
        <v>0</v>
      </c>
      <c r="J192" s="9">
        <f t="shared" si="31"/>
        <v>0</v>
      </c>
      <c r="K192" s="9">
        <f t="shared" si="32"/>
        <v>0</v>
      </c>
      <c r="L192" s="9">
        <f t="shared" si="33"/>
        <v>0</v>
      </c>
      <c r="M192" s="9" t="str">
        <f t="shared" si="34"/>
        <v/>
      </c>
      <c r="N192" s="9" t="str">
        <f t="shared" si="35"/>
        <v/>
      </c>
      <c r="O192" s="9" t="str">
        <f t="shared" si="36"/>
        <v/>
      </c>
      <c r="P192" s="9" t="str">
        <f t="shared" si="37"/>
        <v/>
      </c>
      <c r="Q192" s="9" t="str">
        <f t="shared" si="38"/>
        <v/>
      </c>
      <c r="R192" s="9" t="str">
        <f t="shared" si="39"/>
        <v/>
      </c>
      <c r="S192" s="9" t="str">
        <f t="shared" si="40"/>
        <v/>
      </c>
      <c r="T192" s="9" t="str">
        <f t="shared" si="41"/>
        <v/>
      </c>
      <c r="U192" s="9" t="str">
        <f t="array" ref="U192">IF(AND(F192&lt;&gt;"",F192&lt;&gt;"GR"),IF(COUNTIF($J$2:$J$1000,"&gt;=50")&gt;=10,IF(F192&lt;&gt;"GR",IF(AND(F192&gt;=55,J192&gt;=50),_xlfn.IFS(AND(J192&gt;=$AH$11,J192&gt;$AG$10,J192&gt;$AF$10,J192&gt;$AE$10,J192&gt;$AD$10,J192&gt;$AC$10,J192&gt;$AB$10),"AA",AND(J192&gt;=$AG$11,J192&gt;$AF$10,J192&gt;$AE$10,J192&gt;$AD$10,J192&gt;$AC$10,J192&gt;$AB$10),"BA",AND(J192&gt;=$AF$11,J192&gt;$AE$10,J192&gt;$AD$10,J192&gt;$AC$10,J192&gt;$AB$10),"BB",AND(J192&gt;=$AE$11,J192&gt;$AD$10,J192&gt;$AC$10,J192&gt;$AB$10),"CB",AND(J192&gt;=$AD$11,J192&gt;$AC$10,J192&gt;$AB$10),"CC",AND(J192&gt;=$AC$11,J192&gt;$AB$10),"DC",J192&gt;=50,"DD"),IF(J192&gt;=$AA$9,"FD","FF")),T192),IF(L192&gt;=$Z$32,$Z$30,IF(L192&gt;=$AA$32,$AA$30,IF(L192&gt;=$AB$32,$AB$30,IF(L192&gt;=$AC$32,$AC$30,IF(L192&gt;=$AD$32,$AD$30,IF(L192&gt;=$AE$32,$AE$30,IF(L192&gt;=$AF$32,$AF$30,IF(L192&gt;=$AG$32,$AG$30,$AH$30))))))))),T192)</f>
        <v/>
      </c>
      <c r="V192" s="9" t="str">
        <f t="array" ref="V192">IF(A192&lt;&gt;"",IF(_xlfn.BITOR(F192&lt;&gt;"GR",F192&lt;&gt;""),IF(AND(L192&gt;=50,F192&gt;=55),_xlfn.RANK.EQ(L192,$L$2:$L$1000,0),_xlfn.IFS(U192="FD",999,U192="FF",1000)),IF(AND(L192&gt;=50,H192&gt;=55),_xlfn.RANK.EQ(L192,$L$2:$L$326,0),_xlfn.IFS(U192="FD",999,U192="FF",1000))),"")</f>
        <v/>
      </c>
    </row>
    <row r="193" spans="1:22" x14ac:dyDescent="0.25">
      <c r="A193" s="31"/>
      <c r="B193" s="31"/>
      <c r="C193" s="31"/>
      <c r="D193" s="31"/>
      <c r="E193" s="31"/>
      <c r="F193" s="3"/>
      <c r="G193" s="16">
        <f t="shared" si="42"/>
        <v>0</v>
      </c>
      <c r="H193" s="16">
        <f t="shared" si="43"/>
        <v>0</v>
      </c>
      <c r="I193" s="9">
        <f t="shared" si="30"/>
        <v>0</v>
      </c>
      <c r="J193" s="9">
        <f t="shared" si="31"/>
        <v>0</v>
      </c>
      <c r="K193" s="9">
        <f t="shared" si="32"/>
        <v>0</v>
      </c>
      <c r="L193" s="9">
        <f t="shared" si="33"/>
        <v>0</v>
      </c>
      <c r="M193" s="9" t="str">
        <f t="shared" si="34"/>
        <v/>
      </c>
      <c r="N193" s="9" t="str">
        <f t="shared" si="35"/>
        <v/>
      </c>
      <c r="O193" s="9" t="str">
        <f t="shared" si="36"/>
        <v/>
      </c>
      <c r="P193" s="9" t="str">
        <f t="shared" si="37"/>
        <v/>
      </c>
      <c r="Q193" s="9" t="str">
        <f t="shared" si="38"/>
        <v/>
      </c>
      <c r="R193" s="9" t="str">
        <f t="shared" si="39"/>
        <v/>
      </c>
      <c r="S193" s="9" t="str">
        <f t="shared" si="40"/>
        <v/>
      </c>
      <c r="T193" s="9" t="str">
        <f t="shared" si="41"/>
        <v/>
      </c>
      <c r="U193" s="9" t="str">
        <f t="array" ref="U193">IF(AND(F193&lt;&gt;"",F193&lt;&gt;"GR"),IF(COUNTIF($J$2:$J$1000,"&gt;=50")&gt;=10,IF(F193&lt;&gt;"GR",IF(AND(F193&gt;=55,J193&gt;=50),_xlfn.IFS(AND(J193&gt;=$AH$11,J193&gt;$AG$10,J193&gt;$AF$10,J193&gt;$AE$10,J193&gt;$AD$10,J193&gt;$AC$10,J193&gt;$AB$10),"AA",AND(J193&gt;=$AG$11,J193&gt;$AF$10,J193&gt;$AE$10,J193&gt;$AD$10,J193&gt;$AC$10,J193&gt;$AB$10),"BA",AND(J193&gt;=$AF$11,J193&gt;$AE$10,J193&gt;$AD$10,J193&gt;$AC$10,J193&gt;$AB$10),"BB",AND(J193&gt;=$AE$11,J193&gt;$AD$10,J193&gt;$AC$10,J193&gt;$AB$10),"CB",AND(J193&gt;=$AD$11,J193&gt;$AC$10,J193&gt;$AB$10),"CC",AND(J193&gt;=$AC$11,J193&gt;$AB$10),"DC",J193&gt;=50,"DD"),IF(J193&gt;=$AA$9,"FD","FF")),T193),IF(L193&gt;=$Z$32,$Z$30,IF(L193&gt;=$AA$32,$AA$30,IF(L193&gt;=$AB$32,$AB$30,IF(L193&gt;=$AC$32,$AC$30,IF(L193&gt;=$AD$32,$AD$30,IF(L193&gt;=$AE$32,$AE$30,IF(L193&gt;=$AF$32,$AF$30,IF(L193&gt;=$AG$32,$AG$30,$AH$30))))))))),T193)</f>
        <v/>
      </c>
      <c r="V193" s="9" t="str">
        <f t="array" ref="V193">IF(A193&lt;&gt;"",IF(_xlfn.BITOR(F193&lt;&gt;"GR",F193&lt;&gt;""),IF(AND(L193&gt;=50,F193&gt;=55),_xlfn.RANK.EQ(L193,$L$2:$L$1000,0),_xlfn.IFS(U193="FD",999,U193="FF",1000)),IF(AND(L193&gt;=50,H193&gt;=55),_xlfn.RANK.EQ(L193,$L$2:$L$326,0),_xlfn.IFS(U193="FD",999,U193="FF",1000))),"")</f>
        <v/>
      </c>
    </row>
    <row r="194" spans="1:22" x14ac:dyDescent="0.25">
      <c r="A194" s="31"/>
      <c r="B194" s="31"/>
      <c r="C194" s="31"/>
      <c r="D194" s="31"/>
      <c r="E194" s="31"/>
      <c r="F194" s="3"/>
      <c r="G194" s="16">
        <f t="shared" si="42"/>
        <v>0</v>
      </c>
      <c r="H194" s="16">
        <f t="shared" si="43"/>
        <v>0</v>
      </c>
      <c r="I194" s="9">
        <f t="shared" ref="I194:I257" si="44">(G194*0.4)+(H194*0.6)</f>
        <v>0</v>
      </c>
      <c r="J194" s="9">
        <f t="shared" si="31"/>
        <v>0</v>
      </c>
      <c r="K194" s="9">
        <f t="shared" si="32"/>
        <v>0</v>
      </c>
      <c r="L194" s="9">
        <f t="shared" si="33"/>
        <v>0</v>
      </c>
      <c r="M194" s="9" t="str">
        <f t="shared" si="34"/>
        <v/>
      </c>
      <c r="N194" s="9" t="str">
        <f t="shared" si="35"/>
        <v/>
      </c>
      <c r="O194" s="9" t="str">
        <f t="shared" si="36"/>
        <v/>
      </c>
      <c r="P194" s="9" t="str">
        <f t="shared" si="37"/>
        <v/>
      </c>
      <c r="Q194" s="9" t="str">
        <f t="shared" si="38"/>
        <v/>
      </c>
      <c r="R194" s="9" t="str">
        <f t="shared" si="39"/>
        <v/>
      </c>
      <c r="S194" s="9" t="str">
        <f t="shared" si="40"/>
        <v/>
      </c>
      <c r="T194" s="9" t="str">
        <f t="shared" si="41"/>
        <v/>
      </c>
      <c r="U194" s="9" t="str">
        <f t="array" ref="U194">IF(AND(F194&lt;&gt;"",F194&lt;&gt;"GR"),IF(COUNTIF($J$2:$J$1000,"&gt;=50")&gt;=10,IF(F194&lt;&gt;"GR",IF(AND(F194&gt;=55,J194&gt;=50),_xlfn.IFS(AND(J194&gt;=$AH$11,J194&gt;$AG$10,J194&gt;$AF$10,J194&gt;$AE$10,J194&gt;$AD$10,J194&gt;$AC$10,J194&gt;$AB$10),"AA",AND(J194&gt;=$AG$11,J194&gt;$AF$10,J194&gt;$AE$10,J194&gt;$AD$10,J194&gt;$AC$10,J194&gt;$AB$10),"BA",AND(J194&gt;=$AF$11,J194&gt;$AE$10,J194&gt;$AD$10,J194&gt;$AC$10,J194&gt;$AB$10),"BB",AND(J194&gt;=$AE$11,J194&gt;$AD$10,J194&gt;$AC$10,J194&gt;$AB$10),"CB",AND(J194&gt;=$AD$11,J194&gt;$AC$10,J194&gt;$AB$10),"CC",AND(J194&gt;=$AC$11,J194&gt;$AB$10),"DC",J194&gt;=50,"DD"),IF(J194&gt;=$AA$9,"FD","FF")),T194),IF(L194&gt;=$Z$32,$Z$30,IF(L194&gt;=$AA$32,$AA$30,IF(L194&gt;=$AB$32,$AB$30,IF(L194&gt;=$AC$32,$AC$30,IF(L194&gt;=$AD$32,$AD$30,IF(L194&gt;=$AE$32,$AE$30,IF(L194&gt;=$AF$32,$AF$30,IF(L194&gt;=$AG$32,$AG$30,$AH$30))))))))),T194)</f>
        <v/>
      </c>
      <c r="V194" s="9" t="str">
        <f t="array" ref="V194">IF(A194&lt;&gt;"",IF(_xlfn.BITOR(F194&lt;&gt;"GR",F194&lt;&gt;""),IF(AND(L194&gt;=50,F194&gt;=55),_xlfn.RANK.EQ(L194,$L$2:$L$1000,0),_xlfn.IFS(U194="FD",999,U194="FF",1000)),IF(AND(L194&gt;=50,H194&gt;=55),_xlfn.RANK.EQ(L194,$L$2:$L$326,0),_xlfn.IFS(U194="FD",999,U194="FF",1000))),"")</f>
        <v/>
      </c>
    </row>
    <row r="195" spans="1:22" x14ac:dyDescent="0.25">
      <c r="A195" s="31"/>
      <c r="B195" s="31"/>
      <c r="C195" s="31"/>
      <c r="D195" s="31"/>
      <c r="E195" s="31"/>
      <c r="F195" s="3"/>
      <c r="G195" s="16">
        <f t="shared" si="42"/>
        <v>0</v>
      </c>
      <c r="H195" s="16">
        <f t="shared" si="43"/>
        <v>0</v>
      </c>
      <c r="I195" s="9">
        <f t="shared" si="44"/>
        <v>0</v>
      </c>
      <c r="J195" s="9">
        <f t="shared" ref="J195:J258" si="45">IF(AND(F195&lt;&gt;"",F195&lt;&gt;"GR"),(G195*0.4)+(F195*0.6),I195)</f>
        <v>0</v>
      </c>
      <c r="K195" s="9">
        <f t="shared" ref="K195:K258" si="46">ROUND(I195,0)</f>
        <v>0</v>
      </c>
      <c r="L195" s="9">
        <f t="shared" ref="L195:L258" si="47">ROUND(J195,0)</f>
        <v>0</v>
      </c>
      <c r="M195" s="9" t="str">
        <f t="shared" ref="M195:M258" si="48">IF(AND(I195&gt;=50,H195&gt;=55),I195,"")</f>
        <v/>
      </c>
      <c r="N195" s="9" t="str">
        <f t="shared" ref="N195:N258" si="49">IF(M195&lt;&gt;"",IF(_xlfn.RANK.EQ(M195,$M$2:$M$326,0)&lt;=ROUND(COUNTIFS($I$2:$I$326,"&gt;=50",$H$2:$H$326,"&gt;=55")/100*$AH$9,0),"",I195),"")</f>
        <v/>
      </c>
      <c r="O195" s="9" t="str">
        <f t="shared" ref="O195:O258" si="50">IF(N195&lt;&gt;"",IF(_xlfn.RANK.EQ(N195,$N$2:$N$326,0)&lt;=ROUND(COUNTIFS($I$2:$I$326,"&gt;=50",$H$2:$H$326,"&gt;=55")/100*$AG$9,0),"",I195),"")</f>
        <v/>
      </c>
      <c r="P195" s="9" t="str">
        <f t="shared" ref="P195:P258" si="51">IF(O195&lt;&gt;"",IF(_xlfn.RANK.EQ(O195,$O$2:$O$326,0)&lt;=ROUND(COUNTIFS($I$2:$I$326,"&gt;=50",$H$2:$H$326,"&gt;=55")/100*$AF$9,0),"",I195),"")</f>
        <v/>
      </c>
      <c r="Q195" s="9" t="str">
        <f t="shared" ref="Q195:Q258" si="52">IF(P195&lt;&gt;"",IF(_xlfn.RANK.EQ(P195,$P$2:$P$326,0)&lt;=ROUND(COUNTIFS($I$2:$I$326,"&gt;=50",$H$2:$H$326,"&gt;=55")/100*$AE$9,0),"",I195),"")</f>
        <v/>
      </c>
      <c r="R195" s="9" t="str">
        <f t="shared" ref="R195:R258" si="53">IF(Q195&lt;&gt;"",IF(_xlfn.RANK.EQ(Q195,$Q$2:$Q$326,0)&lt;=ROUND(COUNTIFS($I$2:$I$326,"&gt;=50",$H$2:$H$326,"&gt;=55")/100*$AD$9,0),"",I195),"")</f>
        <v/>
      </c>
      <c r="S195" s="9" t="str">
        <f t="shared" ref="S195:S258" si="54">IF(R195&lt;&gt;"",IF(_xlfn.RANK.EQ(R195,$R$2:$R$326,0)&lt;=ROUND(COUNTIFS($I$2:$I$326,"&gt;=50",$H$2:$H$326,"&gt;=55")/100*$AC$9,0),"",I195),"")</f>
        <v/>
      </c>
      <c r="T195" s="9" t="str">
        <f t="shared" ref="T195:T258" si="55">IF(A195&lt;&gt;"",IF(COUNTIF($I$2:$I$1000,"&gt;=50")&gt;=10,IF(AND(H195&gt;=55,I195&gt;=50),IF(_xlfn.RANK.EQ(M195,$M$2:$M$1000,0)&lt;=ROUND(COUNTIFS($I$2:$I$1000,"&gt;=50",$H$2:$H$1000,"&gt;=55")/100*$AH$9,0),$AH$8,IF(_xlfn.RANK.EQ(N195,$N$2:$N$1000,0)&lt;=ROUND(COUNTIFS($I$2:$I$1000,"&gt;=50",$H$2:$H$1000,"&gt;=55")/100*$AG$9,0),$AG$8,IF(_xlfn.RANK.EQ(O195,$O$2:$O$1000,0)&lt;=ROUND(COUNTIFS($I$2:$I$1000,"&gt;=50",$H$2:$H$1000,"&gt;=55")/100*$AF$9,0),$AF$8,IF(_xlfn.RANK.EQ(P195,$P$2:$P$1000,0)&lt;=ROUND(COUNTIFS($I$2:$I$1000,"&gt;=50",$H$2:$H$1000,"&gt;=55")/100*$AE$9,0),$AE$8,IF(_xlfn.RANK.EQ(Q195,$Q$2:$Q$1000,0)&lt;=ROUND(COUNTIFS($I$2:$I$1000,"&gt;=50",$H$2:$H$1000,"&gt;=55")/100*$AD$9,0),$AD$8,IF(_xlfn.RANK.EQ(R195,$R$2:$R$1000,0)&lt;=ROUND(COUNTIFS($I$2:$I$1000,"&gt;=50",$H$2:$H$1000,"&gt;=55")/100*$AC$9,0),$AC$8,$AB$8)))))),IF(K195&gt;=$AA$9,$AA$8,$Z$8)),IF(K195&gt;=$Z$32,$Z$30,IF(K195&gt;=$AA$32,$AA$30,IF(K195&gt;=$AB$32,$AB$30,IF(K195&gt;=$AC$32,$AC$30,IF(K195&gt;=$AD$32,$AD$30,IF(K195&gt;=$AE$32,$AE$30,IF(K195&gt;=$AF$32,$AF$30,IF(K195&gt;=$AG$32,$AG$30,$AH$30))))))))),"")</f>
        <v/>
      </c>
      <c r="U195" s="9" t="str">
        <f t="array" ref="U195">IF(AND(F195&lt;&gt;"",F195&lt;&gt;"GR"),IF(COUNTIF($J$2:$J$1000,"&gt;=50")&gt;=10,IF(F195&lt;&gt;"GR",IF(AND(F195&gt;=55,J195&gt;=50),_xlfn.IFS(AND(J195&gt;=$AH$11,J195&gt;$AG$10,J195&gt;$AF$10,J195&gt;$AE$10,J195&gt;$AD$10,J195&gt;$AC$10,J195&gt;$AB$10),"AA",AND(J195&gt;=$AG$11,J195&gt;$AF$10,J195&gt;$AE$10,J195&gt;$AD$10,J195&gt;$AC$10,J195&gt;$AB$10),"BA",AND(J195&gt;=$AF$11,J195&gt;$AE$10,J195&gt;$AD$10,J195&gt;$AC$10,J195&gt;$AB$10),"BB",AND(J195&gt;=$AE$11,J195&gt;$AD$10,J195&gt;$AC$10,J195&gt;$AB$10),"CB",AND(J195&gt;=$AD$11,J195&gt;$AC$10,J195&gt;$AB$10),"CC",AND(J195&gt;=$AC$11,J195&gt;$AB$10),"DC",J195&gt;=50,"DD"),IF(J195&gt;=$AA$9,"FD","FF")),T195),IF(L195&gt;=$Z$32,$Z$30,IF(L195&gt;=$AA$32,$AA$30,IF(L195&gt;=$AB$32,$AB$30,IF(L195&gt;=$AC$32,$AC$30,IF(L195&gt;=$AD$32,$AD$30,IF(L195&gt;=$AE$32,$AE$30,IF(L195&gt;=$AF$32,$AF$30,IF(L195&gt;=$AG$32,$AG$30,$AH$30))))))))),T195)</f>
        <v/>
      </c>
      <c r="V195" s="9" t="str">
        <f t="array" ref="V195">IF(A195&lt;&gt;"",IF(_xlfn.BITOR(F195&lt;&gt;"GR",F195&lt;&gt;""),IF(AND(L195&gt;=50,F195&gt;=55),_xlfn.RANK.EQ(L195,$L$2:$L$1000,0),_xlfn.IFS(U195="FD",999,U195="FF",1000)),IF(AND(L195&gt;=50,H195&gt;=55),_xlfn.RANK.EQ(L195,$L$2:$L$326,0),_xlfn.IFS(U195="FD",999,U195="FF",1000))),"")</f>
        <v/>
      </c>
    </row>
    <row r="196" spans="1:22" x14ac:dyDescent="0.25">
      <c r="A196" s="31"/>
      <c r="B196" s="31"/>
      <c r="C196" s="31"/>
      <c r="D196" s="31"/>
      <c r="E196" s="31"/>
      <c r="F196" s="3"/>
      <c r="G196" s="16">
        <f t="shared" si="42"/>
        <v>0</v>
      </c>
      <c r="H196" s="16">
        <f t="shared" si="43"/>
        <v>0</v>
      </c>
      <c r="I196" s="9">
        <f t="shared" si="44"/>
        <v>0</v>
      </c>
      <c r="J196" s="9">
        <f t="shared" si="45"/>
        <v>0</v>
      </c>
      <c r="K196" s="9">
        <f t="shared" si="46"/>
        <v>0</v>
      </c>
      <c r="L196" s="9">
        <f t="shared" si="47"/>
        <v>0</v>
      </c>
      <c r="M196" s="9" t="str">
        <f t="shared" si="48"/>
        <v/>
      </c>
      <c r="N196" s="9" t="str">
        <f t="shared" si="49"/>
        <v/>
      </c>
      <c r="O196" s="9" t="str">
        <f t="shared" si="50"/>
        <v/>
      </c>
      <c r="P196" s="9" t="str">
        <f t="shared" si="51"/>
        <v/>
      </c>
      <c r="Q196" s="9" t="str">
        <f t="shared" si="52"/>
        <v/>
      </c>
      <c r="R196" s="9" t="str">
        <f t="shared" si="53"/>
        <v/>
      </c>
      <c r="S196" s="9" t="str">
        <f t="shared" si="54"/>
        <v/>
      </c>
      <c r="T196" s="9" t="str">
        <f t="shared" si="55"/>
        <v/>
      </c>
      <c r="U196" s="9" t="str">
        <f t="array" ref="U196">IF(AND(F196&lt;&gt;"",F196&lt;&gt;"GR"),IF(COUNTIF($J$2:$J$1000,"&gt;=50")&gt;=10,IF(F196&lt;&gt;"GR",IF(AND(F196&gt;=55,J196&gt;=50),_xlfn.IFS(AND(J196&gt;=$AH$11,J196&gt;$AG$10,J196&gt;$AF$10,J196&gt;$AE$10,J196&gt;$AD$10,J196&gt;$AC$10,J196&gt;$AB$10),"AA",AND(J196&gt;=$AG$11,J196&gt;$AF$10,J196&gt;$AE$10,J196&gt;$AD$10,J196&gt;$AC$10,J196&gt;$AB$10),"BA",AND(J196&gt;=$AF$11,J196&gt;$AE$10,J196&gt;$AD$10,J196&gt;$AC$10,J196&gt;$AB$10),"BB",AND(J196&gt;=$AE$11,J196&gt;$AD$10,J196&gt;$AC$10,J196&gt;$AB$10),"CB",AND(J196&gt;=$AD$11,J196&gt;$AC$10,J196&gt;$AB$10),"CC",AND(J196&gt;=$AC$11,J196&gt;$AB$10),"DC",J196&gt;=50,"DD"),IF(J196&gt;=$AA$9,"FD","FF")),T196),IF(L196&gt;=$Z$32,$Z$30,IF(L196&gt;=$AA$32,$AA$30,IF(L196&gt;=$AB$32,$AB$30,IF(L196&gt;=$AC$32,$AC$30,IF(L196&gt;=$AD$32,$AD$30,IF(L196&gt;=$AE$32,$AE$30,IF(L196&gt;=$AF$32,$AF$30,IF(L196&gt;=$AG$32,$AG$30,$AH$30))))))))),T196)</f>
        <v/>
      </c>
      <c r="V196" s="9" t="str">
        <f t="array" ref="V196">IF(A196&lt;&gt;"",IF(_xlfn.BITOR(F196&lt;&gt;"GR",F196&lt;&gt;""),IF(AND(L196&gt;=50,F196&gt;=55),_xlfn.RANK.EQ(L196,$L$2:$L$1000,0),_xlfn.IFS(U196="FD",999,U196="FF",1000)),IF(AND(L196&gt;=50,H196&gt;=55),_xlfn.RANK.EQ(L196,$L$2:$L$326,0),_xlfn.IFS(U196="FD",999,U196="FF",1000))),"")</f>
        <v/>
      </c>
    </row>
    <row r="197" spans="1:22" x14ac:dyDescent="0.25">
      <c r="A197" s="31"/>
      <c r="B197" s="31"/>
      <c r="C197" s="31"/>
      <c r="D197" s="31"/>
      <c r="E197" s="31"/>
      <c r="F197" s="3"/>
      <c r="G197" s="16">
        <f t="shared" si="42"/>
        <v>0</v>
      </c>
      <c r="H197" s="16">
        <f t="shared" si="43"/>
        <v>0</v>
      </c>
      <c r="I197" s="9">
        <f t="shared" si="44"/>
        <v>0</v>
      </c>
      <c r="J197" s="9">
        <f t="shared" si="45"/>
        <v>0</v>
      </c>
      <c r="K197" s="9">
        <f t="shared" si="46"/>
        <v>0</v>
      </c>
      <c r="L197" s="9">
        <f t="shared" si="47"/>
        <v>0</v>
      </c>
      <c r="M197" s="9" t="str">
        <f t="shared" si="48"/>
        <v/>
      </c>
      <c r="N197" s="9" t="str">
        <f t="shared" si="49"/>
        <v/>
      </c>
      <c r="O197" s="9" t="str">
        <f t="shared" si="50"/>
        <v/>
      </c>
      <c r="P197" s="9" t="str">
        <f t="shared" si="51"/>
        <v/>
      </c>
      <c r="Q197" s="9" t="str">
        <f t="shared" si="52"/>
        <v/>
      </c>
      <c r="R197" s="9" t="str">
        <f t="shared" si="53"/>
        <v/>
      </c>
      <c r="S197" s="9" t="str">
        <f t="shared" si="54"/>
        <v/>
      </c>
      <c r="T197" s="9" t="str">
        <f t="shared" si="55"/>
        <v/>
      </c>
      <c r="U197" s="9" t="str">
        <f t="array" ref="U197">IF(AND(F197&lt;&gt;"",F197&lt;&gt;"GR"),IF(COUNTIF($J$2:$J$1000,"&gt;=50")&gt;=10,IF(F197&lt;&gt;"GR",IF(AND(F197&gt;=55,J197&gt;=50),_xlfn.IFS(AND(J197&gt;=$AH$11,J197&gt;$AG$10,J197&gt;$AF$10,J197&gt;$AE$10,J197&gt;$AD$10,J197&gt;$AC$10,J197&gt;$AB$10),"AA",AND(J197&gt;=$AG$11,J197&gt;$AF$10,J197&gt;$AE$10,J197&gt;$AD$10,J197&gt;$AC$10,J197&gt;$AB$10),"BA",AND(J197&gt;=$AF$11,J197&gt;$AE$10,J197&gt;$AD$10,J197&gt;$AC$10,J197&gt;$AB$10),"BB",AND(J197&gt;=$AE$11,J197&gt;$AD$10,J197&gt;$AC$10,J197&gt;$AB$10),"CB",AND(J197&gt;=$AD$11,J197&gt;$AC$10,J197&gt;$AB$10),"CC",AND(J197&gt;=$AC$11,J197&gt;$AB$10),"DC",J197&gt;=50,"DD"),IF(J197&gt;=$AA$9,"FD","FF")),T197),IF(L197&gt;=$Z$32,$Z$30,IF(L197&gt;=$AA$32,$AA$30,IF(L197&gt;=$AB$32,$AB$30,IF(L197&gt;=$AC$32,$AC$30,IF(L197&gt;=$AD$32,$AD$30,IF(L197&gt;=$AE$32,$AE$30,IF(L197&gt;=$AF$32,$AF$30,IF(L197&gt;=$AG$32,$AG$30,$AH$30))))))))),T197)</f>
        <v/>
      </c>
      <c r="V197" s="9" t="str">
        <f t="array" ref="V197">IF(A197&lt;&gt;"",IF(_xlfn.BITOR(F197&lt;&gt;"GR",F197&lt;&gt;""),IF(AND(L197&gt;=50,F197&gt;=55),_xlfn.RANK.EQ(L197,$L$2:$L$1000,0),_xlfn.IFS(U197="FD",999,U197="FF",1000)),IF(AND(L197&gt;=50,H197&gt;=55),_xlfn.RANK.EQ(L197,$L$2:$L$326,0),_xlfn.IFS(U197="FD",999,U197="FF",1000))),"")</f>
        <v/>
      </c>
    </row>
    <row r="198" spans="1:22" x14ac:dyDescent="0.25">
      <c r="A198" s="31"/>
      <c r="B198" s="31"/>
      <c r="C198" s="31"/>
      <c r="D198" s="31"/>
      <c r="E198" s="31"/>
      <c r="F198" s="3"/>
      <c r="G198" s="16">
        <f t="shared" si="42"/>
        <v>0</v>
      </c>
      <c r="H198" s="16">
        <f t="shared" si="43"/>
        <v>0</v>
      </c>
      <c r="I198" s="9">
        <f t="shared" si="44"/>
        <v>0</v>
      </c>
      <c r="J198" s="9">
        <f t="shared" si="45"/>
        <v>0</v>
      </c>
      <c r="K198" s="9">
        <f t="shared" si="46"/>
        <v>0</v>
      </c>
      <c r="L198" s="9">
        <f t="shared" si="47"/>
        <v>0</v>
      </c>
      <c r="M198" s="9" t="str">
        <f t="shared" si="48"/>
        <v/>
      </c>
      <c r="N198" s="9" t="str">
        <f t="shared" si="49"/>
        <v/>
      </c>
      <c r="O198" s="9" t="str">
        <f t="shared" si="50"/>
        <v/>
      </c>
      <c r="P198" s="9" t="str">
        <f t="shared" si="51"/>
        <v/>
      </c>
      <c r="Q198" s="9" t="str">
        <f t="shared" si="52"/>
        <v/>
      </c>
      <c r="R198" s="9" t="str">
        <f t="shared" si="53"/>
        <v/>
      </c>
      <c r="S198" s="9" t="str">
        <f t="shared" si="54"/>
        <v/>
      </c>
      <c r="T198" s="9" t="str">
        <f t="shared" si="55"/>
        <v/>
      </c>
      <c r="U198" s="9" t="str">
        <f t="array" ref="U198">IF(AND(F198&lt;&gt;"",F198&lt;&gt;"GR"),IF(COUNTIF($J$2:$J$1000,"&gt;=50")&gt;=10,IF(F198&lt;&gt;"GR",IF(AND(F198&gt;=55,J198&gt;=50),_xlfn.IFS(AND(J198&gt;=$AH$11,J198&gt;$AG$10,J198&gt;$AF$10,J198&gt;$AE$10,J198&gt;$AD$10,J198&gt;$AC$10,J198&gt;$AB$10),"AA",AND(J198&gt;=$AG$11,J198&gt;$AF$10,J198&gt;$AE$10,J198&gt;$AD$10,J198&gt;$AC$10,J198&gt;$AB$10),"BA",AND(J198&gt;=$AF$11,J198&gt;$AE$10,J198&gt;$AD$10,J198&gt;$AC$10,J198&gt;$AB$10),"BB",AND(J198&gt;=$AE$11,J198&gt;$AD$10,J198&gt;$AC$10,J198&gt;$AB$10),"CB",AND(J198&gt;=$AD$11,J198&gt;$AC$10,J198&gt;$AB$10),"CC",AND(J198&gt;=$AC$11,J198&gt;$AB$10),"DC",J198&gt;=50,"DD"),IF(J198&gt;=$AA$9,"FD","FF")),T198),IF(L198&gt;=$Z$32,$Z$30,IF(L198&gt;=$AA$32,$AA$30,IF(L198&gt;=$AB$32,$AB$30,IF(L198&gt;=$AC$32,$AC$30,IF(L198&gt;=$AD$32,$AD$30,IF(L198&gt;=$AE$32,$AE$30,IF(L198&gt;=$AF$32,$AF$30,IF(L198&gt;=$AG$32,$AG$30,$AH$30))))))))),T198)</f>
        <v/>
      </c>
      <c r="V198" s="9" t="str">
        <f t="array" ref="V198">IF(A198&lt;&gt;"",IF(_xlfn.BITOR(F198&lt;&gt;"GR",F198&lt;&gt;""),IF(AND(L198&gt;=50,F198&gt;=55),_xlfn.RANK.EQ(L198,$L$2:$L$1000,0),_xlfn.IFS(U198="FD",999,U198="FF",1000)),IF(AND(L198&gt;=50,H198&gt;=55),_xlfn.RANK.EQ(L198,$L$2:$L$326,0),_xlfn.IFS(U198="FD",999,U198="FF",1000))),"")</f>
        <v/>
      </c>
    </row>
    <row r="199" spans="1:22" x14ac:dyDescent="0.25">
      <c r="A199" s="31"/>
      <c r="B199" s="31"/>
      <c r="C199" s="31"/>
      <c r="D199" s="31"/>
      <c r="E199" s="31"/>
      <c r="F199" s="3"/>
      <c r="G199" s="16">
        <f t="shared" si="42"/>
        <v>0</v>
      </c>
      <c r="H199" s="16">
        <f t="shared" si="43"/>
        <v>0</v>
      </c>
      <c r="I199" s="9">
        <f t="shared" si="44"/>
        <v>0</v>
      </c>
      <c r="J199" s="9">
        <f t="shared" si="45"/>
        <v>0</v>
      </c>
      <c r="K199" s="9">
        <f t="shared" si="46"/>
        <v>0</v>
      </c>
      <c r="L199" s="9">
        <f t="shared" si="47"/>
        <v>0</v>
      </c>
      <c r="M199" s="9" t="str">
        <f t="shared" si="48"/>
        <v/>
      </c>
      <c r="N199" s="9" t="str">
        <f t="shared" si="49"/>
        <v/>
      </c>
      <c r="O199" s="9" t="str">
        <f t="shared" si="50"/>
        <v/>
      </c>
      <c r="P199" s="9" t="str">
        <f t="shared" si="51"/>
        <v/>
      </c>
      <c r="Q199" s="9" t="str">
        <f t="shared" si="52"/>
        <v/>
      </c>
      <c r="R199" s="9" t="str">
        <f t="shared" si="53"/>
        <v/>
      </c>
      <c r="S199" s="9" t="str">
        <f t="shared" si="54"/>
        <v/>
      </c>
      <c r="T199" s="9" t="str">
        <f t="shared" si="55"/>
        <v/>
      </c>
      <c r="U199" s="9" t="str">
        <f t="array" ref="U199">IF(AND(F199&lt;&gt;"",F199&lt;&gt;"GR"),IF(COUNTIF($J$2:$J$1000,"&gt;=50")&gt;=10,IF(F199&lt;&gt;"GR",IF(AND(F199&gt;=55,J199&gt;=50),_xlfn.IFS(AND(J199&gt;=$AH$11,J199&gt;$AG$10,J199&gt;$AF$10,J199&gt;$AE$10,J199&gt;$AD$10,J199&gt;$AC$10,J199&gt;$AB$10),"AA",AND(J199&gt;=$AG$11,J199&gt;$AF$10,J199&gt;$AE$10,J199&gt;$AD$10,J199&gt;$AC$10,J199&gt;$AB$10),"BA",AND(J199&gt;=$AF$11,J199&gt;$AE$10,J199&gt;$AD$10,J199&gt;$AC$10,J199&gt;$AB$10),"BB",AND(J199&gt;=$AE$11,J199&gt;$AD$10,J199&gt;$AC$10,J199&gt;$AB$10),"CB",AND(J199&gt;=$AD$11,J199&gt;$AC$10,J199&gt;$AB$10),"CC",AND(J199&gt;=$AC$11,J199&gt;$AB$10),"DC",J199&gt;=50,"DD"),IF(J199&gt;=$AA$9,"FD","FF")),T199),IF(L199&gt;=$Z$32,$Z$30,IF(L199&gt;=$AA$32,$AA$30,IF(L199&gt;=$AB$32,$AB$30,IF(L199&gt;=$AC$32,$AC$30,IF(L199&gt;=$AD$32,$AD$30,IF(L199&gt;=$AE$32,$AE$30,IF(L199&gt;=$AF$32,$AF$30,IF(L199&gt;=$AG$32,$AG$30,$AH$30))))))))),T199)</f>
        <v/>
      </c>
      <c r="V199" s="9" t="str">
        <f t="array" ref="V199">IF(A199&lt;&gt;"",IF(_xlfn.BITOR(F199&lt;&gt;"GR",F199&lt;&gt;""),IF(AND(L199&gt;=50,F199&gt;=55),_xlfn.RANK.EQ(L199,$L$2:$L$1000,0),_xlfn.IFS(U199="FD",999,U199="FF",1000)),IF(AND(L199&gt;=50,H199&gt;=55),_xlfn.RANK.EQ(L199,$L$2:$L$326,0),_xlfn.IFS(U199="FD",999,U199="FF",1000))),"")</f>
        <v/>
      </c>
    </row>
    <row r="200" spans="1:22" x14ac:dyDescent="0.25">
      <c r="A200" s="31"/>
      <c r="B200" s="31"/>
      <c r="C200" s="31"/>
      <c r="D200" s="31"/>
      <c r="E200" s="31"/>
      <c r="F200" s="3"/>
      <c r="G200" s="16">
        <f t="shared" si="42"/>
        <v>0</v>
      </c>
      <c r="H200" s="16">
        <f t="shared" si="43"/>
        <v>0</v>
      </c>
      <c r="I200" s="9">
        <f t="shared" si="44"/>
        <v>0</v>
      </c>
      <c r="J200" s="9">
        <f t="shared" si="45"/>
        <v>0</v>
      </c>
      <c r="K200" s="9">
        <f t="shared" si="46"/>
        <v>0</v>
      </c>
      <c r="L200" s="9">
        <f t="shared" si="47"/>
        <v>0</v>
      </c>
      <c r="M200" s="9" t="str">
        <f t="shared" si="48"/>
        <v/>
      </c>
      <c r="N200" s="9" t="str">
        <f t="shared" si="49"/>
        <v/>
      </c>
      <c r="O200" s="9" t="str">
        <f t="shared" si="50"/>
        <v/>
      </c>
      <c r="P200" s="9" t="str">
        <f t="shared" si="51"/>
        <v/>
      </c>
      <c r="Q200" s="9" t="str">
        <f t="shared" si="52"/>
        <v/>
      </c>
      <c r="R200" s="9" t="str">
        <f t="shared" si="53"/>
        <v/>
      </c>
      <c r="S200" s="9" t="str">
        <f t="shared" si="54"/>
        <v/>
      </c>
      <c r="T200" s="9" t="str">
        <f t="shared" si="55"/>
        <v/>
      </c>
      <c r="U200" s="9" t="str">
        <f t="array" ref="U200">IF(AND(F200&lt;&gt;"",F200&lt;&gt;"GR"),IF(COUNTIF($J$2:$J$1000,"&gt;=50")&gt;=10,IF(F200&lt;&gt;"GR",IF(AND(F200&gt;=55,J200&gt;=50),_xlfn.IFS(AND(J200&gt;=$AH$11,J200&gt;$AG$10,J200&gt;$AF$10,J200&gt;$AE$10,J200&gt;$AD$10,J200&gt;$AC$10,J200&gt;$AB$10),"AA",AND(J200&gt;=$AG$11,J200&gt;$AF$10,J200&gt;$AE$10,J200&gt;$AD$10,J200&gt;$AC$10,J200&gt;$AB$10),"BA",AND(J200&gt;=$AF$11,J200&gt;$AE$10,J200&gt;$AD$10,J200&gt;$AC$10,J200&gt;$AB$10),"BB",AND(J200&gt;=$AE$11,J200&gt;$AD$10,J200&gt;$AC$10,J200&gt;$AB$10),"CB",AND(J200&gt;=$AD$11,J200&gt;$AC$10,J200&gt;$AB$10),"CC",AND(J200&gt;=$AC$11,J200&gt;$AB$10),"DC",J200&gt;=50,"DD"),IF(J200&gt;=$AA$9,"FD","FF")),T200),IF(L200&gt;=$Z$32,$Z$30,IF(L200&gt;=$AA$32,$AA$30,IF(L200&gt;=$AB$32,$AB$30,IF(L200&gt;=$AC$32,$AC$30,IF(L200&gt;=$AD$32,$AD$30,IF(L200&gt;=$AE$32,$AE$30,IF(L200&gt;=$AF$32,$AF$30,IF(L200&gt;=$AG$32,$AG$30,$AH$30))))))))),T200)</f>
        <v/>
      </c>
      <c r="V200" s="9" t="str">
        <f t="array" ref="V200">IF(A200&lt;&gt;"",IF(_xlfn.BITOR(F200&lt;&gt;"GR",F200&lt;&gt;""),IF(AND(L200&gt;=50,F200&gt;=55),_xlfn.RANK.EQ(L200,$L$2:$L$1000,0),_xlfn.IFS(U200="FD",999,U200="FF",1000)),IF(AND(L200&gt;=50,H200&gt;=55),_xlfn.RANK.EQ(L200,$L$2:$L$326,0),_xlfn.IFS(U200="FD",999,U200="FF",1000))),"")</f>
        <v/>
      </c>
    </row>
    <row r="201" spans="1:22" x14ac:dyDescent="0.25">
      <c r="A201" s="31"/>
      <c r="B201" s="31"/>
      <c r="C201" s="31"/>
      <c r="D201" s="31"/>
      <c r="E201" s="31"/>
      <c r="F201" s="3"/>
      <c r="G201" s="16">
        <f t="shared" si="42"/>
        <v>0</v>
      </c>
      <c r="H201" s="16">
        <f t="shared" si="43"/>
        <v>0</v>
      </c>
      <c r="I201" s="9">
        <f t="shared" si="44"/>
        <v>0</v>
      </c>
      <c r="J201" s="9">
        <f t="shared" si="45"/>
        <v>0</v>
      </c>
      <c r="K201" s="9">
        <f t="shared" si="46"/>
        <v>0</v>
      </c>
      <c r="L201" s="9">
        <f t="shared" si="47"/>
        <v>0</v>
      </c>
      <c r="M201" s="9" t="str">
        <f t="shared" si="48"/>
        <v/>
      </c>
      <c r="N201" s="9" t="str">
        <f t="shared" si="49"/>
        <v/>
      </c>
      <c r="O201" s="9" t="str">
        <f t="shared" si="50"/>
        <v/>
      </c>
      <c r="P201" s="9" t="str">
        <f t="shared" si="51"/>
        <v/>
      </c>
      <c r="Q201" s="9" t="str">
        <f t="shared" si="52"/>
        <v/>
      </c>
      <c r="R201" s="9" t="str">
        <f t="shared" si="53"/>
        <v/>
      </c>
      <c r="S201" s="9" t="str">
        <f t="shared" si="54"/>
        <v/>
      </c>
      <c r="T201" s="9" t="str">
        <f t="shared" si="55"/>
        <v/>
      </c>
      <c r="U201" s="9" t="str">
        <f t="array" ref="U201">IF(AND(F201&lt;&gt;"",F201&lt;&gt;"GR"),IF(COUNTIF($J$2:$J$1000,"&gt;=50")&gt;=10,IF(F201&lt;&gt;"GR",IF(AND(F201&gt;=55,J201&gt;=50),_xlfn.IFS(AND(J201&gt;=$AH$11,J201&gt;$AG$10,J201&gt;$AF$10,J201&gt;$AE$10,J201&gt;$AD$10,J201&gt;$AC$10,J201&gt;$AB$10),"AA",AND(J201&gt;=$AG$11,J201&gt;$AF$10,J201&gt;$AE$10,J201&gt;$AD$10,J201&gt;$AC$10,J201&gt;$AB$10),"BA",AND(J201&gt;=$AF$11,J201&gt;$AE$10,J201&gt;$AD$10,J201&gt;$AC$10,J201&gt;$AB$10),"BB",AND(J201&gt;=$AE$11,J201&gt;$AD$10,J201&gt;$AC$10,J201&gt;$AB$10),"CB",AND(J201&gt;=$AD$11,J201&gt;$AC$10,J201&gt;$AB$10),"CC",AND(J201&gt;=$AC$11,J201&gt;$AB$10),"DC",J201&gt;=50,"DD"),IF(J201&gt;=$AA$9,"FD","FF")),T201),IF(L201&gt;=$Z$32,$Z$30,IF(L201&gt;=$AA$32,$AA$30,IF(L201&gt;=$AB$32,$AB$30,IF(L201&gt;=$AC$32,$AC$30,IF(L201&gt;=$AD$32,$AD$30,IF(L201&gt;=$AE$32,$AE$30,IF(L201&gt;=$AF$32,$AF$30,IF(L201&gt;=$AG$32,$AG$30,$AH$30))))))))),T201)</f>
        <v/>
      </c>
      <c r="V201" s="9" t="str">
        <f t="array" ref="V201">IF(A201&lt;&gt;"",IF(_xlfn.BITOR(F201&lt;&gt;"GR",F201&lt;&gt;""),IF(AND(L201&gt;=50,F201&gt;=55),_xlfn.RANK.EQ(L201,$L$2:$L$1000,0),_xlfn.IFS(U201="FD",999,U201="FF",1000)),IF(AND(L201&gt;=50,H201&gt;=55),_xlfn.RANK.EQ(L201,$L$2:$L$326,0),_xlfn.IFS(U201="FD",999,U201="FF",1000))),"")</f>
        <v/>
      </c>
    </row>
    <row r="202" spans="1:22" x14ac:dyDescent="0.25">
      <c r="A202" s="31"/>
      <c r="B202" s="31"/>
      <c r="C202" s="31"/>
      <c r="D202" s="31"/>
      <c r="E202" s="31"/>
      <c r="F202" s="3"/>
      <c r="G202" s="16">
        <f t="shared" si="42"/>
        <v>0</v>
      </c>
      <c r="H202" s="16">
        <f t="shared" si="43"/>
        <v>0</v>
      </c>
      <c r="I202" s="9">
        <f t="shared" si="44"/>
        <v>0</v>
      </c>
      <c r="J202" s="9">
        <f t="shared" si="45"/>
        <v>0</v>
      </c>
      <c r="K202" s="9">
        <f t="shared" si="46"/>
        <v>0</v>
      </c>
      <c r="L202" s="9">
        <f t="shared" si="47"/>
        <v>0</v>
      </c>
      <c r="M202" s="9" t="str">
        <f t="shared" si="48"/>
        <v/>
      </c>
      <c r="N202" s="9" t="str">
        <f t="shared" si="49"/>
        <v/>
      </c>
      <c r="O202" s="9" t="str">
        <f t="shared" si="50"/>
        <v/>
      </c>
      <c r="P202" s="9" t="str">
        <f t="shared" si="51"/>
        <v/>
      </c>
      <c r="Q202" s="9" t="str">
        <f t="shared" si="52"/>
        <v/>
      </c>
      <c r="R202" s="9" t="str">
        <f t="shared" si="53"/>
        <v/>
      </c>
      <c r="S202" s="9" t="str">
        <f t="shared" si="54"/>
        <v/>
      </c>
      <c r="T202" s="9" t="str">
        <f t="shared" si="55"/>
        <v/>
      </c>
      <c r="U202" s="9" t="str">
        <f t="array" ref="U202">IF(AND(F202&lt;&gt;"",F202&lt;&gt;"GR"),IF(COUNTIF($J$2:$J$1000,"&gt;=50")&gt;=10,IF(F202&lt;&gt;"GR",IF(AND(F202&gt;=55,J202&gt;=50),_xlfn.IFS(AND(J202&gt;=$AH$11,J202&gt;$AG$10,J202&gt;$AF$10,J202&gt;$AE$10,J202&gt;$AD$10,J202&gt;$AC$10,J202&gt;$AB$10),"AA",AND(J202&gt;=$AG$11,J202&gt;$AF$10,J202&gt;$AE$10,J202&gt;$AD$10,J202&gt;$AC$10,J202&gt;$AB$10),"BA",AND(J202&gt;=$AF$11,J202&gt;$AE$10,J202&gt;$AD$10,J202&gt;$AC$10,J202&gt;$AB$10),"BB",AND(J202&gt;=$AE$11,J202&gt;$AD$10,J202&gt;$AC$10,J202&gt;$AB$10),"CB",AND(J202&gt;=$AD$11,J202&gt;$AC$10,J202&gt;$AB$10),"CC",AND(J202&gt;=$AC$11,J202&gt;$AB$10),"DC",J202&gt;=50,"DD"),IF(J202&gt;=$AA$9,"FD","FF")),T202),IF(L202&gt;=$Z$32,$Z$30,IF(L202&gt;=$AA$32,$AA$30,IF(L202&gt;=$AB$32,$AB$30,IF(L202&gt;=$AC$32,$AC$30,IF(L202&gt;=$AD$32,$AD$30,IF(L202&gt;=$AE$32,$AE$30,IF(L202&gt;=$AF$32,$AF$30,IF(L202&gt;=$AG$32,$AG$30,$AH$30))))))))),T202)</f>
        <v/>
      </c>
      <c r="V202" s="9" t="str">
        <f t="array" ref="V202">IF(A202&lt;&gt;"",IF(_xlfn.BITOR(F202&lt;&gt;"GR",F202&lt;&gt;""),IF(AND(L202&gt;=50,F202&gt;=55),_xlfn.RANK.EQ(L202,$L$2:$L$1000,0),_xlfn.IFS(U202="FD",999,U202="FF",1000)),IF(AND(L202&gt;=50,H202&gt;=55),_xlfn.RANK.EQ(L202,$L$2:$L$326,0),_xlfn.IFS(U202="FD",999,U202="FF",1000))),"")</f>
        <v/>
      </c>
    </row>
    <row r="203" spans="1:22" x14ac:dyDescent="0.25">
      <c r="A203" s="31"/>
      <c r="B203" s="31"/>
      <c r="C203" s="31"/>
      <c r="D203" s="31"/>
      <c r="E203" s="31"/>
      <c r="F203" s="3"/>
      <c r="G203" s="16">
        <f t="shared" si="42"/>
        <v>0</v>
      </c>
      <c r="H203" s="16">
        <f t="shared" si="43"/>
        <v>0</v>
      </c>
      <c r="I203" s="9">
        <f t="shared" si="44"/>
        <v>0</v>
      </c>
      <c r="J203" s="9">
        <f t="shared" si="45"/>
        <v>0</v>
      </c>
      <c r="K203" s="9">
        <f t="shared" si="46"/>
        <v>0</v>
      </c>
      <c r="L203" s="9">
        <f t="shared" si="47"/>
        <v>0</v>
      </c>
      <c r="M203" s="9" t="str">
        <f t="shared" si="48"/>
        <v/>
      </c>
      <c r="N203" s="9" t="str">
        <f t="shared" si="49"/>
        <v/>
      </c>
      <c r="O203" s="9" t="str">
        <f t="shared" si="50"/>
        <v/>
      </c>
      <c r="P203" s="9" t="str">
        <f t="shared" si="51"/>
        <v/>
      </c>
      <c r="Q203" s="9" t="str">
        <f t="shared" si="52"/>
        <v/>
      </c>
      <c r="R203" s="9" t="str">
        <f t="shared" si="53"/>
        <v/>
      </c>
      <c r="S203" s="9" t="str">
        <f t="shared" si="54"/>
        <v/>
      </c>
      <c r="T203" s="9" t="str">
        <f t="shared" si="55"/>
        <v/>
      </c>
      <c r="U203" s="9" t="str">
        <f t="array" ref="U203">IF(AND(F203&lt;&gt;"",F203&lt;&gt;"GR"),IF(COUNTIF($J$2:$J$1000,"&gt;=50")&gt;=10,IF(F203&lt;&gt;"GR",IF(AND(F203&gt;=55,J203&gt;=50),_xlfn.IFS(AND(J203&gt;=$AH$11,J203&gt;$AG$10,J203&gt;$AF$10,J203&gt;$AE$10,J203&gt;$AD$10,J203&gt;$AC$10,J203&gt;$AB$10),"AA",AND(J203&gt;=$AG$11,J203&gt;$AF$10,J203&gt;$AE$10,J203&gt;$AD$10,J203&gt;$AC$10,J203&gt;$AB$10),"BA",AND(J203&gt;=$AF$11,J203&gt;$AE$10,J203&gt;$AD$10,J203&gt;$AC$10,J203&gt;$AB$10),"BB",AND(J203&gt;=$AE$11,J203&gt;$AD$10,J203&gt;$AC$10,J203&gt;$AB$10),"CB",AND(J203&gt;=$AD$11,J203&gt;$AC$10,J203&gt;$AB$10),"CC",AND(J203&gt;=$AC$11,J203&gt;$AB$10),"DC",J203&gt;=50,"DD"),IF(J203&gt;=$AA$9,"FD","FF")),T203),IF(L203&gt;=$Z$32,$Z$30,IF(L203&gt;=$AA$32,$AA$30,IF(L203&gt;=$AB$32,$AB$30,IF(L203&gt;=$AC$32,$AC$30,IF(L203&gt;=$AD$32,$AD$30,IF(L203&gt;=$AE$32,$AE$30,IF(L203&gt;=$AF$32,$AF$30,IF(L203&gt;=$AG$32,$AG$30,$AH$30))))))))),T203)</f>
        <v/>
      </c>
      <c r="V203" s="9" t="str">
        <f t="array" ref="V203">IF(A203&lt;&gt;"",IF(_xlfn.BITOR(F203&lt;&gt;"GR",F203&lt;&gt;""),IF(AND(L203&gt;=50,F203&gt;=55),_xlfn.RANK.EQ(L203,$L$2:$L$1000,0),_xlfn.IFS(U203="FD",999,U203="FF",1000)),IF(AND(L203&gt;=50,H203&gt;=55),_xlfn.RANK.EQ(L203,$L$2:$L$326,0),_xlfn.IFS(U203="FD",999,U203="FF",1000))),"")</f>
        <v/>
      </c>
    </row>
    <row r="204" spans="1:22" x14ac:dyDescent="0.25">
      <c r="A204" s="31"/>
      <c r="B204" s="31"/>
      <c r="C204" s="31"/>
      <c r="D204" s="31"/>
      <c r="E204" s="31"/>
      <c r="F204" s="3"/>
      <c r="G204" s="16">
        <f t="shared" si="42"/>
        <v>0</v>
      </c>
      <c r="H204" s="16">
        <f t="shared" si="43"/>
        <v>0</v>
      </c>
      <c r="I204" s="9">
        <f t="shared" si="44"/>
        <v>0</v>
      </c>
      <c r="J204" s="9">
        <f t="shared" si="45"/>
        <v>0</v>
      </c>
      <c r="K204" s="9">
        <f t="shared" si="46"/>
        <v>0</v>
      </c>
      <c r="L204" s="9">
        <f t="shared" si="47"/>
        <v>0</v>
      </c>
      <c r="M204" s="9" t="str">
        <f t="shared" si="48"/>
        <v/>
      </c>
      <c r="N204" s="9" t="str">
        <f t="shared" si="49"/>
        <v/>
      </c>
      <c r="O204" s="9" t="str">
        <f t="shared" si="50"/>
        <v/>
      </c>
      <c r="P204" s="9" t="str">
        <f t="shared" si="51"/>
        <v/>
      </c>
      <c r="Q204" s="9" t="str">
        <f t="shared" si="52"/>
        <v/>
      </c>
      <c r="R204" s="9" t="str">
        <f t="shared" si="53"/>
        <v/>
      </c>
      <c r="S204" s="9" t="str">
        <f t="shared" si="54"/>
        <v/>
      </c>
      <c r="T204" s="9" t="str">
        <f t="shared" si="55"/>
        <v/>
      </c>
      <c r="U204" s="9" t="str">
        <f t="array" ref="U204">IF(AND(F204&lt;&gt;"",F204&lt;&gt;"GR"),IF(COUNTIF($J$2:$J$1000,"&gt;=50")&gt;=10,IF(F204&lt;&gt;"GR",IF(AND(F204&gt;=55,J204&gt;=50),_xlfn.IFS(AND(J204&gt;=$AH$11,J204&gt;$AG$10,J204&gt;$AF$10,J204&gt;$AE$10,J204&gt;$AD$10,J204&gt;$AC$10,J204&gt;$AB$10),"AA",AND(J204&gt;=$AG$11,J204&gt;$AF$10,J204&gt;$AE$10,J204&gt;$AD$10,J204&gt;$AC$10,J204&gt;$AB$10),"BA",AND(J204&gt;=$AF$11,J204&gt;$AE$10,J204&gt;$AD$10,J204&gt;$AC$10,J204&gt;$AB$10),"BB",AND(J204&gt;=$AE$11,J204&gt;$AD$10,J204&gt;$AC$10,J204&gt;$AB$10),"CB",AND(J204&gt;=$AD$11,J204&gt;$AC$10,J204&gt;$AB$10),"CC",AND(J204&gt;=$AC$11,J204&gt;$AB$10),"DC",J204&gt;=50,"DD"),IF(J204&gt;=$AA$9,"FD","FF")),T204),IF(L204&gt;=$Z$32,$Z$30,IF(L204&gt;=$AA$32,$AA$30,IF(L204&gt;=$AB$32,$AB$30,IF(L204&gt;=$AC$32,$AC$30,IF(L204&gt;=$AD$32,$AD$30,IF(L204&gt;=$AE$32,$AE$30,IF(L204&gt;=$AF$32,$AF$30,IF(L204&gt;=$AG$32,$AG$30,$AH$30))))))))),T204)</f>
        <v/>
      </c>
      <c r="V204" s="9" t="str">
        <f t="array" ref="V204">IF(A204&lt;&gt;"",IF(_xlfn.BITOR(F204&lt;&gt;"GR",F204&lt;&gt;""),IF(AND(L204&gt;=50,F204&gt;=55),_xlfn.RANK.EQ(L204,$L$2:$L$1000,0),_xlfn.IFS(U204="FD",999,U204="FF",1000)),IF(AND(L204&gt;=50,H204&gt;=55),_xlfn.RANK.EQ(L204,$L$2:$L$326,0),_xlfn.IFS(U204="FD",999,U204="FF",1000))),"")</f>
        <v/>
      </c>
    </row>
    <row r="205" spans="1:22" x14ac:dyDescent="0.25">
      <c r="A205" s="31"/>
      <c r="B205" s="31"/>
      <c r="C205" s="31"/>
      <c r="D205" s="31"/>
      <c r="E205" s="31"/>
      <c r="F205" s="3"/>
      <c r="G205" s="16">
        <f t="shared" si="42"/>
        <v>0</v>
      </c>
      <c r="H205" s="16">
        <f t="shared" si="43"/>
        <v>0</v>
      </c>
      <c r="I205" s="9">
        <f t="shared" si="44"/>
        <v>0</v>
      </c>
      <c r="J205" s="9">
        <f t="shared" si="45"/>
        <v>0</v>
      </c>
      <c r="K205" s="9">
        <f t="shared" si="46"/>
        <v>0</v>
      </c>
      <c r="L205" s="9">
        <f t="shared" si="47"/>
        <v>0</v>
      </c>
      <c r="M205" s="9" t="str">
        <f t="shared" si="48"/>
        <v/>
      </c>
      <c r="N205" s="9" t="str">
        <f t="shared" si="49"/>
        <v/>
      </c>
      <c r="O205" s="9" t="str">
        <f t="shared" si="50"/>
        <v/>
      </c>
      <c r="P205" s="9" t="str">
        <f t="shared" si="51"/>
        <v/>
      </c>
      <c r="Q205" s="9" t="str">
        <f t="shared" si="52"/>
        <v/>
      </c>
      <c r="R205" s="9" t="str">
        <f t="shared" si="53"/>
        <v/>
      </c>
      <c r="S205" s="9" t="str">
        <f t="shared" si="54"/>
        <v/>
      </c>
      <c r="T205" s="9" t="str">
        <f t="shared" si="55"/>
        <v/>
      </c>
      <c r="U205" s="9" t="str">
        <f t="array" ref="U205">IF(AND(F205&lt;&gt;"",F205&lt;&gt;"GR"),IF(COUNTIF($J$2:$J$1000,"&gt;=50")&gt;=10,IF(F205&lt;&gt;"GR",IF(AND(F205&gt;=55,J205&gt;=50),_xlfn.IFS(AND(J205&gt;=$AH$11,J205&gt;$AG$10,J205&gt;$AF$10,J205&gt;$AE$10,J205&gt;$AD$10,J205&gt;$AC$10,J205&gt;$AB$10),"AA",AND(J205&gt;=$AG$11,J205&gt;$AF$10,J205&gt;$AE$10,J205&gt;$AD$10,J205&gt;$AC$10,J205&gt;$AB$10),"BA",AND(J205&gt;=$AF$11,J205&gt;$AE$10,J205&gt;$AD$10,J205&gt;$AC$10,J205&gt;$AB$10),"BB",AND(J205&gt;=$AE$11,J205&gt;$AD$10,J205&gt;$AC$10,J205&gt;$AB$10),"CB",AND(J205&gt;=$AD$11,J205&gt;$AC$10,J205&gt;$AB$10),"CC",AND(J205&gt;=$AC$11,J205&gt;$AB$10),"DC",J205&gt;=50,"DD"),IF(J205&gt;=$AA$9,"FD","FF")),T205),IF(L205&gt;=$Z$32,$Z$30,IF(L205&gt;=$AA$32,$AA$30,IF(L205&gt;=$AB$32,$AB$30,IF(L205&gt;=$AC$32,$AC$30,IF(L205&gt;=$AD$32,$AD$30,IF(L205&gt;=$AE$32,$AE$30,IF(L205&gt;=$AF$32,$AF$30,IF(L205&gt;=$AG$32,$AG$30,$AH$30))))))))),T205)</f>
        <v/>
      </c>
      <c r="V205" s="9" t="str">
        <f t="array" ref="V205">IF(A205&lt;&gt;"",IF(_xlfn.BITOR(F205&lt;&gt;"GR",F205&lt;&gt;""),IF(AND(L205&gt;=50,F205&gt;=55),_xlfn.RANK.EQ(L205,$L$2:$L$1000,0),_xlfn.IFS(U205="FD",999,U205="FF",1000)),IF(AND(L205&gt;=50,H205&gt;=55),_xlfn.RANK.EQ(L205,$L$2:$L$326,0),_xlfn.IFS(U205="FD",999,U205="FF",1000))),"")</f>
        <v/>
      </c>
    </row>
    <row r="206" spans="1:22" x14ac:dyDescent="0.25">
      <c r="A206" s="31"/>
      <c r="B206" s="31"/>
      <c r="C206" s="31"/>
      <c r="D206" s="31"/>
      <c r="E206" s="31"/>
      <c r="F206" s="3"/>
      <c r="G206" s="16">
        <f t="shared" si="42"/>
        <v>0</v>
      </c>
      <c r="H206" s="16">
        <f t="shared" si="43"/>
        <v>0</v>
      </c>
      <c r="I206" s="9">
        <f t="shared" si="44"/>
        <v>0</v>
      </c>
      <c r="J206" s="9">
        <f t="shared" si="45"/>
        <v>0</v>
      </c>
      <c r="K206" s="9">
        <f t="shared" si="46"/>
        <v>0</v>
      </c>
      <c r="L206" s="9">
        <f t="shared" si="47"/>
        <v>0</v>
      </c>
      <c r="M206" s="9" t="str">
        <f t="shared" si="48"/>
        <v/>
      </c>
      <c r="N206" s="9" t="str">
        <f t="shared" si="49"/>
        <v/>
      </c>
      <c r="O206" s="9" t="str">
        <f t="shared" si="50"/>
        <v/>
      </c>
      <c r="P206" s="9" t="str">
        <f t="shared" si="51"/>
        <v/>
      </c>
      <c r="Q206" s="9" t="str">
        <f t="shared" si="52"/>
        <v/>
      </c>
      <c r="R206" s="9" t="str">
        <f t="shared" si="53"/>
        <v/>
      </c>
      <c r="S206" s="9" t="str">
        <f t="shared" si="54"/>
        <v/>
      </c>
      <c r="T206" s="9" t="str">
        <f t="shared" si="55"/>
        <v/>
      </c>
      <c r="U206" s="9" t="str">
        <f t="array" ref="U206">IF(AND(F206&lt;&gt;"",F206&lt;&gt;"GR"),IF(COUNTIF($J$2:$J$1000,"&gt;=50")&gt;=10,IF(F206&lt;&gt;"GR",IF(AND(F206&gt;=55,J206&gt;=50),_xlfn.IFS(AND(J206&gt;=$AH$11,J206&gt;$AG$10,J206&gt;$AF$10,J206&gt;$AE$10,J206&gt;$AD$10,J206&gt;$AC$10,J206&gt;$AB$10),"AA",AND(J206&gt;=$AG$11,J206&gt;$AF$10,J206&gt;$AE$10,J206&gt;$AD$10,J206&gt;$AC$10,J206&gt;$AB$10),"BA",AND(J206&gt;=$AF$11,J206&gt;$AE$10,J206&gt;$AD$10,J206&gt;$AC$10,J206&gt;$AB$10),"BB",AND(J206&gt;=$AE$11,J206&gt;$AD$10,J206&gt;$AC$10,J206&gt;$AB$10),"CB",AND(J206&gt;=$AD$11,J206&gt;$AC$10,J206&gt;$AB$10),"CC",AND(J206&gt;=$AC$11,J206&gt;$AB$10),"DC",J206&gt;=50,"DD"),IF(J206&gt;=$AA$9,"FD","FF")),T206),IF(L206&gt;=$Z$32,$Z$30,IF(L206&gt;=$AA$32,$AA$30,IF(L206&gt;=$AB$32,$AB$30,IF(L206&gt;=$AC$32,$AC$30,IF(L206&gt;=$AD$32,$AD$30,IF(L206&gt;=$AE$32,$AE$30,IF(L206&gt;=$AF$32,$AF$30,IF(L206&gt;=$AG$32,$AG$30,$AH$30))))))))),T206)</f>
        <v/>
      </c>
      <c r="V206" s="9" t="str">
        <f t="array" ref="V206">IF(A206&lt;&gt;"",IF(_xlfn.BITOR(F206&lt;&gt;"GR",F206&lt;&gt;""),IF(AND(L206&gt;=50,F206&gt;=55),_xlfn.RANK.EQ(L206,$L$2:$L$1000,0),_xlfn.IFS(U206="FD",999,U206="FF",1000)),IF(AND(L206&gt;=50,H206&gt;=55),_xlfn.RANK.EQ(L206,$L$2:$L$326,0),_xlfn.IFS(U206="FD",999,U206="FF",1000))),"")</f>
        <v/>
      </c>
    </row>
    <row r="207" spans="1:22" x14ac:dyDescent="0.25">
      <c r="A207" s="31"/>
      <c r="B207" s="31"/>
      <c r="C207" s="31"/>
      <c r="D207" s="31"/>
      <c r="E207" s="31"/>
      <c r="F207" s="3"/>
      <c r="G207" s="16">
        <f t="shared" si="42"/>
        <v>0</v>
      </c>
      <c r="H207" s="16">
        <f t="shared" si="43"/>
        <v>0</v>
      </c>
      <c r="I207" s="9">
        <f t="shared" si="44"/>
        <v>0</v>
      </c>
      <c r="J207" s="9">
        <f t="shared" si="45"/>
        <v>0</v>
      </c>
      <c r="K207" s="9">
        <f t="shared" si="46"/>
        <v>0</v>
      </c>
      <c r="L207" s="9">
        <f t="shared" si="47"/>
        <v>0</v>
      </c>
      <c r="M207" s="9" t="str">
        <f t="shared" si="48"/>
        <v/>
      </c>
      <c r="N207" s="9" t="str">
        <f t="shared" si="49"/>
        <v/>
      </c>
      <c r="O207" s="9" t="str">
        <f t="shared" si="50"/>
        <v/>
      </c>
      <c r="P207" s="9" t="str">
        <f t="shared" si="51"/>
        <v/>
      </c>
      <c r="Q207" s="9" t="str">
        <f t="shared" si="52"/>
        <v/>
      </c>
      <c r="R207" s="9" t="str">
        <f t="shared" si="53"/>
        <v/>
      </c>
      <c r="S207" s="9" t="str">
        <f t="shared" si="54"/>
        <v/>
      </c>
      <c r="T207" s="9" t="str">
        <f t="shared" si="55"/>
        <v/>
      </c>
      <c r="U207" s="9" t="str">
        <f t="array" ref="U207">IF(AND(F207&lt;&gt;"",F207&lt;&gt;"GR"),IF(COUNTIF($J$2:$J$1000,"&gt;=50")&gt;=10,IF(F207&lt;&gt;"GR",IF(AND(F207&gt;=55,J207&gt;=50),_xlfn.IFS(AND(J207&gt;=$AH$11,J207&gt;$AG$10,J207&gt;$AF$10,J207&gt;$AE$10,J207&gt;$AD$10,J207&gt;$AC$10,J207&gt;$AB$10),"AA",AND(J207&gt;=$AG$11,J207&gt;$AF$10,J207&gt;$AE$10,J207&gt;$AD$10,J207&gt;$AC$10,J207&gt;$AB$10),"BA",AND(J207&gt;=$AF$11,J207&gt;$AE$10,J207&gt;$AD$10,J207&gt;$AC$10,J207&gt;$AB$10),"BB",AND(J207&gt;=$AE$11,J207&gt;$AD$10,J207&gt;$AC$10,J207&gt;$AB$10),"CB",AND(J207&gt;=$AD$11,J207&gt;$AC$10,J207&gt;$AB$10),"CC",AND(J207&gt;=$AC$11,J207&gt;$AB$10),"DC",J207&gt;=50,"DD"),IF(J207&gt;=$AA$9,"FD","FF")),T207),IF(L207&gt;=$Z$32,$Z$30,IF(L207&gt;=$AA$32,$AA$30,IF(L207&gt;=$AB$32,$AB$30,IF(L207&gt;=$AC$32,$AC$30,IF(L207&gt;=$AD$32,$AD$30,IF(L207&gt;=$AE$32,$AE$30,IF(L207&gt;=$AF$32,$AF$30,IF(L207&gt;=$AG$32,$AG$30,$AH$30))))))))),T207)</f>
        <v/>
      </c>
      <c r="V207" s="9" t="str">
        <f t="array" ref="V207">IF(A207&lt;&gt;"",IF(_xlfn.BITOR(F207&lt;&gt;"GR",F207&lt;&gt;""),IF(AND(L207&gt;=50,F207&gt;=55),_xlfn.RANK.EQ(L207,$L$2:$L$1000,0),_xlfn.IFS(U207="FD",999,U207="FF",1000)),IF(AND(L207&gt;=50,H207&gt;=55),_xlfn.RANK.EQ(L207,$L$2:$L$326,0),_xlfn.IFS(U207="FD",999,U207="FF",1000))),"")</f>
        <v/>
      </c>
    </row>
    <row r="208" spans="1:22" x14ac:dyDescent="0.25">
      <c r="A208" s="31"/>
      <c r="B208" s="31"/>
      <c r="C208" s="31"/>
      <c r="D208" s="31"/>
      <c r="E208" s="31"/>
      <c r="F208" s="3"/>
      <c r="G208" s="16">
        <f t="shared" si="42"/>
        <v>0</v>
      </c>
      <c r="H208" s="16">
        <f t="shared" si="43"/>
        <v>0</v>
      </c>
      <c r="I208" s="9">
        <f t="shared" si="44"/>
        <v>0</v>
      </c>
      <c r="J208" s="9">
        <f t="shared" si="45"/>
        <v>0</v>
      </c>
      <c r="K208" s="9">
        <f t="shared" si="46"/>
        <v>0</v>
      </c>
      <c r="L208" s="9">
        <f t="shared" si="47"/>
        <v>0</v>
      </c>
      <c r="M208" s="9" t="str">
        <f t="shared" si="48"/>
        <v/>
      </c>
      <c r="N208" s="9" t="str">
        <f t="shared" si="49"/>
        <v/>
      </c>
      <c r="O208" s="9" t="str">
        <f t="shared" si="50"/>
        <v/>
      </c>
      <c r="P208" s="9" t="str">
        <f t="shared" si="51"/>
        <v/>
      </c>
      <c r="Q208" s="9" t="str">
        <f t="shared" si="52"/>
        <v/>
      </c>
      <c r="R208" s="9" t="str">
        <f t="shared" si="53"/>
        <v/>
      </c>
      <c r="S208" s="9" t="str">
        <f t="shared" si="54"/>
        <v/>
      </c>
      <c r="T208" s="9" t="str">
        <f t="shared" si="55"/>
        <v/>
      </c>
      <c r="U208" s="9" t="str">
        <f t="array" ref="U208">IF(AND(F208&lt;&gt;"",F208&lt;&gt;"GR"),IF(COUNTIF($J$2:$J$1000,"&gt;=50")&gt;=10,IF(F208&lt;&gt;"GR",IF(AND(F208&gt;=55,J208&gt;=50),_xlfn.IFS(AND(J208&gt;=$AH$11,J208&gt;$AG$10,J208&gt;$AF$10,J208&gt;$AE$10,J208&gt;$AD$10,J208&gt;$AC$10,J208&gt;$AB$10),"AA",AND(J208&gt;=$AG$11,J208&gt;$AF$10,J208&gt;$AE$10,J208&gt;$AD$10,J208&gt;$AC$10,J208&gt;$AB$10),"BA",AND(J208&gt;=$AF$11,J208&gt;$AE$10,J208&gt;$AD$10,J208&gt;$AC$10,J208&gt;$AB$10),"BB",AND(J208&gt;=$AE$11,J208&gt;$AD$10,J208&gt;$AC$10,J208&gt;$AB$10),"CB",AND(J208&gt;=$AD$11,J208&gt;$AC$10,J208&gt;$AB$10),"CC",AND(J208&gt;=$AC$11,J208&gt;$AB$10),"DC",J208&gt;=50,"DD"),IF(J208&gt;=$AA$9,"FD","FF")),T208),IF(L208&gt;=$Z$32,$Z$30,IF(L208&gt;=$AA$32,$AA$30,IF(L208&gt;=$AB$32,$AB$30,IF(L208&gt;=$AC$32,$AC$30,IF(L208&gt;=$AD$32,$AD$30,IF(L208&gt;=$AE$32,$AE$30,IF(L208&gt;=$AF$32,$AF$30,IF(L208&gt;=$AG$32,$AG$30,$AH$30))))))))),T208)</f>
        <v/>
      </c>
      <c r="V208" s="9" t="str">
        <f t="array" ref="V208">IF(A208&lt;&gt;"",IF(_xlfn.BITOR(F208&lt;&gt;"GR",F208&lt;&gt;""),IF(AND(L208&gt;=50,F208&gt;=55),_xlfn.RANK.EQ(L208,$L$2:$L$1000,0),_xlfn.IFS(U208="FD",999,U208="FF",1000)),IF(AND(L208&gt;=50,H208&gt;=55),_xlfn.RANK.EQ(L208,$L$2:$L$326,0),_xlfn.IFS(U208="FD",999,U208="FF",1000))),"")</f>
        <v/>
      </c>
    </row>
    <row r="209" spans="1:22" x14ac:dyDescent="0.25">
      <c r="A209" s="31"/>
      <c r="B209" s="31"/>
      <c r="C209" s="31"/>
      <c r="D209" s="31"/>
      <c r="E209" s="31"/>
      <c r="F209" s="3"/>
      <c r="G209" s="16">
        <f t="shared" si="42"/>
        <v>0</v>
      </c>
      <c r="H209" s="16">
        <f t="shared" si="43"/>
        <v>0</v>
      </c>
      <c r="I209" s="9">
        <f t="shared" si="44"/>
        <v>0</v>
      </c>
      <c r="J209" s="9">
        <f t="shared" si="45"/>
        <v>0</v>
      </c>
      <c r="K209" s="9">
        <f t="shared" si="46"/>
        <v>0</v>
      </c>
      <c r="L209" s="9">
        <f t="shared" si="47"/>
        <v>0</v>
      </c>
      <c r="M209" s="9" t="str">
        <f t="shared" si="48"/>
        <v/>
      </c>
      <c r="N209" s="9" t="str">
        <f t="shared" si="49"/>
        <v/>
      </c>
      <c r="O209" s="9" t="str">
        <f t="shared" si="50"/>
        <v/>
      </c>
      <c r="P209" s="9" t="str">
        <f t="shared" si="51"/>
        <v/>
      </c>
      <c r="Q209" s="9" t="str">
        <f t="shared" si="52"/>
        <v/>
      </c>
      <c r="R209" s="9" t="str">
        <f t="shared" si="53"/>
        <v/>
      </c>
      <c r="S209" s="9" t="str">
        <f t="shared" si="54"/>
        <v/>
      </c>
      <c r="T209" s="9" t="str">
        <f t="shared" si="55"/>
        <v/>
      </c>
      <c r="U209" s="9" t="str">
        <f t="array" ref="U209">IF(AND(F209&lt;&gt;"",F209&lt;&gt;"GR"),IF(COUNTIF($J$2:$J$1000,"&gt;=50")&gt;=10,IF(F209&lt;&gt;"GR",IF(AND(F209&gt;=55,J209&gt;=50),_xlfn.IFS(AND(J209&gt;=$AH$11,J209&gt;$AG$10,J209&gt;$AF$10,J209&gt;$AE$10,J209&gt;$AD$10,J209&gt;$AC$10,J209&gt;$AB$10),"AA",AND(J209&gt;=$AG$11,J209&gt;$AF$10,J209&gt;$AE$10,J209&gt;$AD$10,J209&gt;$AC$10,J209&gt;$AB$10),"BA",AND(J209&gt;=$AF$11,J209&gt;$AE$10,J209&gt;$AD$10,J209&gt;$AC$10,J209&gt;$AB$10),"BB",AND(J209&gt;=$AE$11,J209&gt;$AD$10,J209&gt;$AC$10,J209&gt;$AB$10),"CB",AND(J209&gt;=$AD$11,J209&gt;$AC$10,J209&gt;$AB$10),"CC",AND(J209&gt;=$AC$11,J209&gt;$AB$10),"DC",J209&gt;=50,"DD"),IF(J209&gt;=$AA$9,"FD","FF")),T209),IF(L209&gt;=$Z$32,$Z$30,IF(L209&gt;=$AA$32,$AA$30,IF(L209&gt;=$AB$32,$AB$30,IF(L209&gt;=$AC$32,$AC$30,IF(L209&gt;=$AD$32,$AD$30,IF(L209&gt;=$AE$32,$AE$30,IF(L209&gt;=$AF$32,$AF$30,IF(L209&gt;=$AG$32,$AG$30,$AH$30))))))))),T209)</f>
        <v/>
      </c>
      <c r="V209" s="9" t="str">
        <f t="array" ref="V209">IF(A209&lt;&gt;"",IF(_xlfn.BITOR(F209&lt;&gt;"GR",F209&lt;&gt;""),IF(AND(L209&gt;=50,F209&gt;=55),_xlfn.RANK.EQ(L209,$L$2:$L$1000,0),_xlfn.IFS(U209="FD",999,U209="FF",1000)),IF(AND(L209&gt;=50,H209&gt;=55),_xlfn.RANK.EQ(L209,$L$2:$L$326,0),_xlfn.IFS(U209="FD",999,U209="FF",1000))),"")</f>
        <v/>
      </c>
    </row>
    <row r="210" spans="1:22" x14ac:dyDescent="0.25">
      <c r="A210" s="31"/>
      <c r="B210" s="31"/>
      <c r="C210" s="31"/>
      <c r="D210" s="31"/>
      <c r="E210" s="31"/>
      <c r="F210" s="3"/>
      <c r="G210" s="16">
        <f t="shared" si="42"/>
        <v>0</v>
      </c>
      <c r="H210" s="16">
        <f t="shared" si="43"/>
        <v>0</v>
      </c>
      <c r="I210" s="9">
        <f t="shared" si="44"/>
        <v>0</v>
      </c>
      <c r="J210" s="9">
        <f t="shared" si="45"/>
        <v>0</v>
      </c>
      <c r="K210" s="9">
        <f t="shared" si="46"/>
        <v>0</v>
      </c>
      <c r="L210" s="9">
        <f t="shared" si="47"/>
        <v>0</v>
      </c>
      <c r="M210" s="9" t="str">
        <f t="shared" si="48"/>
        <v/>
      </c>
      <c r="N210" s="9" t="str">
        <f t="shared" si="49"/>
        <v/>
      </c>
      <c r="O210" s="9" t="str">
        <f t="shared" si="50"/>
        <v/>
      </c>
      <c r="P210" s="9" t="str">
        <f t="shared" si="51"/>
        <v/>
      </c>
      <c r="Q210" s="9" t="str">
        <f t="shared" si="52"/>
        <v/>
      </c>
      <c r="R210" s="9" t="str">
        <f t="shared" si="53"/>
        <v/>
      </c>
      <c r="S210" s="9" t="str">
        <f t="shared" si="54"/>
        <v/>
      </c>
      <c r="T210" s="9" t="str">
        <f t="shared" si="55"/>
        <v/>
      </c>
      <c r="U210" s="9" t="str">
        <f t="array" ref="U210">IF(AND(F210&lt;&gt;"",F210&lt;&gt;"GR"),IF(COUNTIF($J$2:$J$1000,"&gt;=50")&gt;=10,IF(F210&lt;&gt;"GR",IF(AND(F210&gt;=55,J210&gt;=50),_xlfn.IFS(AND(J210&gt;=$AH$11,J210&gt;$AG$10,J210&gt;$AF$10,J210&gt;$AE$10,J210&gt;$AD$10,J210&gt;$AC$10,J210&gt;$AB$10),"AA",AND(J210&gt;=$AG$11,J210&gt;$AF$10,J210&gt;$AE$10,J210&gt;$AD$10,J210&gt;$AC$10,J210&gt;$AB$10),"BA",AND(J210&gt;=$AF$11,J210&gt;$AE$10,J210&gt;$AD$10,J210&gt;$AC$10,J210&gt;$AB$10),"BB",AND(J210&gt;=$AE$11,J210&gt;$AD$10,J210&gt;$AC$10,J210&gt;$AB$10),"CB",AND(J210&gt;=$AD$11,J210&gt;$AC$10,J210&gt;$AB$10),"CC",AND(J210&gt;=$AC$11,J210&gt;$AB$10),"DC",J210&gt;=50,"DD"),IF(J210&gt;=$AA$9,"FD","FF")),T210),IF(L210&gt;=$Z$32,$Z$30,IF(L210&gt;=$AA$32,$AA$30,IF(L210&gt;=$AB$32,$AB$30,IF(L210&gt;=$AC$32,$AC$30,IF(L210&gt;=$AD$32,$AD$30,IF(L210&gt;=$AE$32,$AE$30,IF(L210&gt;=$AF$32,$AF$30,IF(L210&gt;=$AG$32,$AG$30,$AH$30))))))))),T210)</f>
        <v/>
      </c>
      <c r="V210" s="9" t="str">
        <f t="array" ref="V210">IF(A210&lt;&gt;"",IF(_xlfn.BITOR(F210&lt;&gt;"GR",F210&lt;&gt;""),IF(AND(L210&gt;=50,F210&gt;=55),_xlfn.RANK.EQ(L210,$L$2:$L$1000,0),_xlfn.IFS(U210="FD",999,U210="FF",1000)),IF(AND(L210&gt;=50,H210&gt;=55),_xlfn.RANK.EQ(L210,$L$2:$L$326,0),_xlfn.IFS(U210="FD",999,U210="FF",1000))),"")</f>
        <v/>
      </c>
    </row>
    <row r="211" spans="1:22" x14ac:dyDescent="0.25">
      <c r="A211" s="31"/>
      <c r="B211" s="31"/>
      <c r="C211" s="31"/>
      <c r="D211" s="31"/>
      <c r="E211" s="31"/>
      <c r="F211" s="3"/>
      <c r="G211" s="16">
        <f t="shared" si="42"/>
        <v>0</v>
      </c>
      <c r="H211" s="16">
        <f t="shared" si="43"/>
        <v>0</v>
      </c>
      <c r="I211" s="9">
        <f t="shared" si="44"/>
        <v>0</v>
      </c>
      <c r="J211" s="9">
        <f t="shared" si="45"/>
        <v>0</v>
      </c>
      <c r="K211" s="9">
        <f t="shared" si="46"/>
        <v>0</v>
      </c>
      <c r="L211" s="9">
        <f t="shared" si="47"/>
        <v>0</v>
      </c>
      <c r="M211" s="9" t="str">
        <f t="shared" si="48"/>
        <v/>
      </c>
      <c r="N211" s="9" t="str">
        <f t="shared" si="49"/>
        <v/>
      </c>
      <c r="O211" s="9" t="str">
        <f t="shared" si="50"/>
        <v/>
      </c>
      <c r="P211" s="9" t="str">
        <f t="shared" si="51"/>
        <v/>
      </c>
      <c r="Q211" s="9" t="str">
        <f t="shared" si="52"/>
        <v/>
      </c>
      <c r="R211" s="9" t="str">
        <f t="shared" si="53"/>
        <v/>
      </c>
      <c r="S211" s="9" t="str">
        <f t="shared" si="54"/>
        <v/>
      </c>
      <c r="T211" s="9" t="str">
        <f t="shared" si="55"/>
        <v/>
      </c>
      <c r="U211" s="9" t="str">
        <f t="array" ref="U211">IF(AND(F211&lt;&gt;"",F211&lt;&gt;"GR"),IF(COUNTIF($J$2:$J$1000,"&gt;=50")&gt;=10,IF(F211&lt;&gt;"GR",IF(AND(F211&gt;=55,J211&gt;=50),_xlfn.IFS(AND(J211&gt;=$AH$11,J211&gt;$AG$10,J211&gt;$AF$10,J211&gt;$AE$10,J211&gt;$AD$10,J211&gt;$AC$10,J211&gt;$AB$10),"AA",AND(J211&gt;=$AG$11,J211&gt;$AF$10,J211&gt;$AE$10,J211&gt;$AD$10,J211&gt;$AC$10,J211&gt;$AB$10),"BA",AND(J211&gt;=$AF$11,J211&gt;$AE$10,J211&gt;$AD$10,J211&gt;$AC$10,J211&gt;$AB$10),"BB",AND(J211&gt;=$AE$11,J211&gt;$AD$10,J211&gt;$AC$10,J211&gt;$AB$10),"CB",AND(J211&gt;=$AD$11,J211&gt;$AC$10,J211&gt;$AB$10),"CC",AND(J211&gt;=$AC$11,J211&gt;$AB$10),"DC",J211&gt;=50,"DD"),IF(J211&gt;=$AA$9,"FD","FF")),T211),IF(L211&gt;=$Z$32,$Z$30,IF(L211&gt;=$AA$32,$AA$30,IF(L211&gt;=$AB$32,$AB$30,IF(L211&gt;=$AC$32,$AC$30,IF(L211&gt;=$AD$32,$AD$30,IF(L211&gt;=$AE$32,$AE$30,IF(L211&gt;=$AF$32,$AF$30,IF(L211&gt;=$AG$32,$AG$30,$AH$30))))))))),T211)</f>
        <v/>
      </c>
      <c r="V211" s="9" t="str">
        <f t="array" ref="V211">IF(A211&lt;&gt;"",IF(_xlfn.BITOR(F211&lt;&gt;"GR",F211&lt;&gt;""),IF(AND(L211&gt;=50,F211&gt;=55),_xlfn.RANK.EQ(L211,$L$2:$L$1000,0),_xlfn.IFS(U211="FD",999,U211="FF",1000)),IF(AND(L211&gt;=50,H211&gt;=55),_xlfn.RANK.EQ(L211,$L$2:$L$326,0),_xlfn.IFS(U211="FD",999,U211="FF",1000))),"")</f>
        <v/>
      </c>
    </row>
    <row r="212" spans="1:22" x14ac:dyDescent="0.25">
      <c r="A212" s="31"/>
      <c r="B212" s="31"/>
      <c r="C212" s="31"/>
      <c r="D212" s="31"/>
      <c r="E212" s="31"/>
      <c r="F212" s="3"/>
      <c r="G212" s="16">
        <f t="shared" si="42"/>
        <v>0</v>
      </c>
      <c r="H212" s="16">
        <f t="shared" si="43"/>
        <v>0</v>
      </c>
      <c r="I212" s="9">
        <f t="shared" si="44"/>
        <v>0</v>
      </c>
      <c r="J212" s="9">
        <f t="shared" si="45"/>
        <v>0</v>
      </c>
      <c r="K212" s="9">
        <f t="shared" si="46"/>
        <v>0</v>
      </c>
      <c r="L212" s="9">
        <f t="shared" si="47"/>
        <v>0</v>
      </c>
      <c r="M212" s="9" t="str">
        <f t="shared" si="48"/>
        <v/>
      </c>
      <c r="N212" s="9" t="str">
        <f t="shared" si="49"/>
        <v/>
      </c>
      <c r="O212" s="9" t="str">
        <f t="shared" si="50"/>
        <v/>
      </c>
      <c r="P212" s="9" t="str">
        <f t="shared" si="51"/>
        <v/>
      </c>
      <c r="Q212" s="9" t="str">
        <f t="shared" si="52"/>
        <v/>
      </c>
      <c r="R212" s="9" t="str">
        <f t="shared" si="53"/>
        <v/>
      </c>
      <c r="S212" s="9" t="str">
        <f t="shared" si="54"/>
        <v/>
      </c>
      <c r="T212" s="9" t="str">
        <f t="shared" si="55"/>
        <v/>
      </c>
      <c r="U212" s="9" t="str">
        <f t="array" ref="U212">IF(AND(F212&lt;&gt;"",F212&lt;&gt;"GR"),IF(COUNTIF($J$2:$J$1000,"&gt;=50")&gt;=10,IF(F212&lt;&gt;"GR",IF(AND(F212&gt;=55,J212&gt;=50),_xlfn.IFS(AND(J212&gt;=$AH$11,J212&gt;$AG$10,J212&gt;$AF$10,J212&gt;$AE$10,J212&gt;$AD$10,J212&gt;$AC$10,J212&gt;$AB$10),"AA",AND(J212&gt;=$AG$11,J212&gt;$AF$10,J212&gt;$AE$10,J212&gt;$AD$10,J212&gt;$AC$10,J212&gt;$AB$10),"BA",AND(J212&gt;=$AF$11,J212&gt;$AE$10,J212&gt;$AD$10,J212&gt;$AC$10,J212&gt;$AB$10),"BB",AND(J212&gt;=$AE$11,J212&gt;$AD$10,J212&gt;$AC$10,J212&gt;$AB$10),"CB",AND(J212&gt;=$AD$11,J212&gt;$AC$10,J212&gt;$AB$10),"CC",AND(J212&gt;=$AC$11,J212&gt;$AB$10),"DC",J212&gt;=50,"DD"),IF(J212&gt;=$AA$9,"FD","FF")),T212),IF(L212&gt;=$Z$32,$Z$30,IF(L212&gt;=$AA$32,$AA$30,IF(L212&gt;=$AB$32,$AB$30,IF(L212&gt;=$AC$32,$AC$30,IF(L212&gt;=$AD$32,$AD$30,IF(L212&gt;=$AE$32,$AE$30,IF(L212&gt;=$AF$32,$AF$30,IF(L212&gt;=$AG$32,$AG$30,$AH$30))))))))),T212)</f>
        <v/>
      </c>
      <c r="V212" s="9" t="str">
        <f t="array" ref="V212">IF(A212&lt;&gt;"",IF(_xlfn.BITOR(F212&lt;&gt;"GR",F212&lt;&gt;""),IF(AND(L212&gt;=50,F212&gt;=55),_xlfn.RANK.EQ(L212,$L$2:$L$1000,0),_xlfn.IFS(U212="FD",999,U212="FF",1000)),IF(AND(L212&gt;=50,H212&gt;=55),_xlfn.RANK.EQ(L212,$L$2:$L$326,0),_xlfn.IFS(U212="FD",999,U212="FF",1000))),"")</f>
        <v/>
      </c>
    </row>
    <row r="213" spans="1:22" x14ac:dyDescent="0.25">
      <c r="A213" s="31"/>
      <c r="B213" s="31"/>
      <c r="C213" s="31"/>
      <c r="D213" s="31"/>
      <c r="E213" s="31"/>
      <c r="F213" s="3"/>
      <c r="G213" s="16">
        <f t="shared" si="42"/>
        <v>0</v>
      </c>
      <c r="H213" s="16">
        <f t="shared" si="43"/>
        <v>0</v>
      </c>
      <c r="I213" s="9">
        <f t="shared" si="44"/>
        <v>0</v>
      </c>
      <c r="J213" s="9">
        <f t="shared" si="45"/>
        <v>0</v>
      </c>
      <c r="K213" s="9">
        <f t="shared" si="46"/>
        <v>0</v>
      </c>
      <c r="L213" s="9">
        <f t="shared" si="47"/>
        <v>0</v>
      </c>
      <c r="M213" s="9" t="str">
        <f t="shared" si="48"/>
        <v/>
      </c>
      <c r="N213" s="9" t="str">
        <f t="shared" si="49"/>
        <v/>
      </c>
      <c r="O213" s="9" t="str">
        <f t="shared" si="50"/>
        <v/>
      </c>
      <c r="P213" s="9" t="str">
        <f t="shared" si="51"/>
        <v/>
      </c>
      <c r="Q213" s="9" t="str">
        <f t="shared" si="52"/>
        <v/>
      </c>
      <c r="R213" s="9" t="str">
        <f t="shared" si="53"/>
        <v/>
      </c>
      <c r="S213" s="9" t="str">
        <f t="shared" si="54"/>
        <v/>
      </c>
      <c r="T213" s="9" t="str">
        <f t="shared" si="55"/>
        <v/>
      </c>
      <c r="U213" s="9" t="str">
        <f t="array" ref="U213">IF(AND(F213&lt;&gt;"",F213&lt;&gt;"GR"),IF(COUNTIF($J$2:$J$1000,"&gt;=50")&gt;=10,IF(F213&lt;&gt;"GR",IF(AND(F213&gt;=55,J213&gt;=50),_xlfn.IFS(AND(J213&gt;=$AH$11,J213&gt;$AG$10,J213&gt;$AF$10,J213&gt;$AE$10,J213&gt;$AD$10,J213&gt;$AC$10,J213&gt;$AB$10),"AA",AND(J213&gt;=$AG$11,J213&gt;$AF$10,J213&gt;$AE$10,J213&gt;$AD$10,J213&gt;$AC$10,J213&gt;$AB$10),"BA",AND(J213&gt;=$AF$11,J213&gt;$AE$10,J213&gt;$AD$10,J213&gt;$AC$10,J213&gt;$AB$10),"BB",AND(J213&gt;=$AE$11,J213&gt;$AD$10,J213&gt;$AC$10,J213&gt;$AB$10),"CB",AND(J213&gt;=$AD$11,J213&gt;$AC$10,J213&gt;$AB$10),"CC",AND(J213&gt;=$AC$11,J213&gt;$AB$10),"DC",J213&gt;=50,"DD"),IF(J213&gt;=$AA$9,"FD","FF")),T213),IF(L213&gt;=$Z$32,$Z$30,IF(L213&gt;=$AA$32,$AA$30,IF(L213&gt;=$AB$32,$AB$30,IF(L213&gt;=$AC$32,$AC$30,IF(L213&gt;=$AD$32,$AD$30,IF(L213&gt;=$AE$32,$AE$30,IF(L213&gt;=$AF$32,$AF$30,IF(L213&gt;=$AG$32,$AG$30,$AH$30))))))))),T213)</f>
        <v/>
      </c>
      <c r="V213" s="9" t="str">
        <f t="array" ref="V213">IF(A213&lt;&gt;"",IF(_xlfn.BITOR(F213&lt;&gt;"GR",F213&lt;&gt;""),IF(AND(L213&gt;=50,F213&gt;=55),_xlfn.RANK.EQ(L213,$L$2:$L$1000,0),_xlfn.IFS(U213="FD",999,U213="FF",1000)),IF(AND(L213&gt;=50,H213&gt;=55),_xlfn.RANK.EQ(L213,$L$2:$L$326,0),_xlfn.IFS(U213="FD",999,U213="FF",1000))),"")</f>
        <v/>
      </c>
    </row>
    <row r="214" spans="1:22" x14ac:dyDescent="0.25">
      <c r="A214" s="31"/>
      <c r="B214" s="31"/>
      <c r="C214" s="31"/>
      <c r="D214" s="31"/>
      <c r="E214" s="31"/>
      <c r="F214" s="3"/>
      <c r="G214" s="16">
        <f t="shared" si="42"/>
        <v>0</v>
      </c>
      <c r="H214" s="16">
        <f t="shared" si="43"/>
        <v>0</v>
      </c>
      <c r="I214" s="9">
        <f t="shared" si="44"/>
        <v>0</v>
      </c>
      <c r="J214" s="9">
        <f t="shared" si="45"/>
        <v>0</v>
      </c>
      <c r="K214" s="9">
        <f t="shared" si="46"/>
        <v>0</v>
      </c>
      <c r="L214" s="9">
        <f t="shared" si="47"/>
        <v>0</v>
      </c>
      <c r="M214" s="9" t="str">
        <f t="shared" si="48"/>
        <v/>
      </c>
      <c r="N214" s="9" t="str">
        <f t="shared" si="49"/>
        <v/>
      </c>
      <c r="O214" s="9" t="str">
        <f t="shared" si="50"/>
        <v/>
      </c>
      <c r="P214" s="9" t="str">
        <f t="shared" si="51"/>
        <v/>
      </c>
      <c r="Q214" s="9" t="str">
        <f t="shared" si="52"/>
        <v/>
      </c>
      <c r="R214" s="9" t="str">
        <f t="shared" si="53"/>
        <v/>
      </c>
      <c r="S214" s="9" t="str">
        <f t="shared" si="54"/>
        <v/>
      </c>
      <c r="T214" s="9" t="str">
        <f t="shared" si="55"/>
        <v/>
      </c>
      <c r="U214" s="9" t="str">
        <f t="array" ref="U214">IF(AND(F214&lt;&gt;"",F214&lt;&gt;"GR"),IF(COUNTIF($J$2:$J$1000,"&gt;=50")&gt;=10,IF(F214&lt;&gt;"GR",IF(AND(F214&gt;=55,J214&gt;=50),_xlfn.IFS(AND(J214&gt;=$AH$11,J214&gt;$AG$10,J214&gt;$AF$10,J214&gt;$AE$10,J214&gt;$AD$10,J214&gt;$AC$10,J214&gt;$AB$10),"AA",AND(J214&gt;=$AG$11,J214&gt;$AF$10,J214&gt;$AE$10,J214&gt;$AD$10,J214&gt;$AC$10,J214&gt;$AB$10),"BA",AND(J214&gt;=$AF$11,J214&gt;$AE$10,J214&gt;$AD$10,J214&gt;$AC$10,J214&gt;$AB$10),"BB",AND(J214&gt;=$AE$11,J214&gt;$AD$10,J214&gt;$AC$10,J214&gt;$AB$10),"CB",AND(J214&gt;=$AD$11,J214&gt;$AC$10,J214&gt;$AB$10),"CC",AND(J214&gt;=$AC$11,J214&gt;$AB$10),"DC",J214&gt;=50,"DD"),IF(J214&gt;=$AA$9,"FD","FF")),T214),IF(L214&gt;=$Z$32,$Z$30,IF(L214&gt;=$AA$32,$AA$30,IF(L214&gt;=$AB$32,$AB$30,IF(L214&gt;=$AC$32,$AC$30,IF(L214&gt;=$AD$32,$AD$30,IF(L214&gt;=$AE$32,$AE$30,IF(L214&gt;=$AF$32,$AF$30,IF(L214&gt;=$AG$32,$AG$30,$AH$30))))))))),T214)</f>
        <v/>
      </c>
      <c r="V214" s="9" t="str">
        <f t="array" ref="V214">IF(A214&lt;&gt;"",IF(_xlfn.BITOR(F214&lt;&gt;"GR",F214&lt;&gt;""),IF(AND(L214&gt;=50,F214&gt;=55),_xlfn.RANK.EQ(L214,$L$2:$L$1000,0),_xlfn.IFS(U214="FD",999,U214="FF",1000)),IF(AND(L214&gt;=50,H214&gt;=55),_xlfn.RANK.EQ(L214,$L$2:$L$326,0),_xlfn.IFS(U214="FD",999,U214="FF",1000))),"")</f>
        <v/>
      </c>
    </row>
    <row r="215" spans="1:22" x14ac:dyDescent="0.25">
      <c r="A215" s="31"/>
      <c r="B215" s="31"/>
      <c r="C215" s="31"/>
      <c r="D215" s="31"/>
      <c r="E215" s="31"/>
      <c r="F215" s="3"/>
      <c r="G215" s="16">
        <f t="shared" si="42"/>
        <v>0</v>
      </c>
      <c r="H215" s="16">
        <f t="shared" si="43"/>
        <v>0</v>
      </c>
      <c r="I215" s="9">
        <f t="shared" si="44"/>
        <v>0</v>
      </c>
      <c r="J215" s="9">
        <f t="shared" si="45"/>
        <v>0</v>
      </c>
      <c r="K215" s="9">
        <f t="shared" si="46"/>
        <v>0</v>
      </c>
      <c r="L215" s="9">
        <f t="shared" si="47"/>
        <v>0</v>
      </c>
      <c r="M215" s="9" t="str">
        <f t="shared" si="48"/>
        <v/>
      </c>
      <c r="N215" s="9" t="str">
        <f t="shared" si="49"/>
        <v/>
      </c>
      <c r="O215" s="9" t="str">
        <f t="shared" si="50"/>
        <v/>
      </c>
      <c r="P215" s="9" t="str">
        <f t="shared" si="51"/>
        <v/>
      </c>
      <c r="Q215" s="9" t="str">
        <f t="shared" si="52"/>
        <v/>
      </c>
      <c r="R215" s="9" t="str">
        <f t="shared" si="53"/>
        <v/>
      </c>
      <c r="S215" s="9" t="str">
        <f t="shared" si="54"/>
        <v/>
      </c>
      <c r="T215" s="9" t="str">
        <f t="shared" si="55"/>
        <v/>
      </c>
      <c r="U215" s="9" t="str">
        <f t="array" ref="U215">IF(AND(F215&lt;&gt;"",F215&lt;&gt;"GR"),IF(COUNTIF($J$2:$J$1000,"&gt;=50")&gt;=10,IF(F215&lt;&gt;"GR",IF(AND(F215&gt;=55,J215&gt;=50),_xlfn.IFS(AND(J215&gt;=$AH$11,J215&gt;$AG$10,J215&gt;$AF$10,J215&gt;$AE$10,J215&gt;$AD$10,J215&gt;$AC$10,J215&gt;$AB$10),"AA",AND(J215&gt;=$AG$11,J215&gt;$AF$10,J215&gt;$AE$10,J215&gt;$AD$10,J215&gt;$AC$10,J215&gt;$AB$10),"BA",AND(J215&gt;=$AF$11,J215&gt;$AE$10,J215&gt;$AD$10,J215&gt;$AC$10,J215&gt;$AB$10),"BB",AND(J215&gt;=$AE$11,J215&gt;$AD$10,J215&gt;$AC$10,J215&gt;$AB$10),"CB",AND(J215&gt;=$AD$11,J215&gt;$AC$10,J215&gt;$AB$10),"CC",AND(J215&gt;=$AC$11,J215&gt;$AB$10),"DC",J215&gt;=50,"DD"),IF(J215&gt;=$AA$9,"FD","FF")),T215),IF(L215&gt;=$Z$32,$Z$30,IF(L215&gt;=$AA$32,$AA$30,IF(L215&gt;=$AB$32,$AB$30,IF(L215&gt;=$AC$32,$AC$30,IF(L215&gt;=$AD$32,$AD$30,IF(L215&gt;=$AE$32,$AE$30,IF(L215&gt;=$AF$32,$AF$30,IF(L215&gt;=$AG$32,$AG$30,$AH$30))))))))),T215)</f>
        <v/>
      </c>
      <c r="V215" s="9" t="str">
        <f t="array" ref="V215">IF(A215&lt;&gt;"",IF(_xlfn.BITOR(F215&lt;&gt;"GR",F215&lt;&gt;""),IF(AND(L215&gt;=50,F215&gt;=55),_xlfn.RANK.EQ(L215,$L$2:$L$1000,0),_xlfn.IFS(U215="FD",999,U215="FF",1000)),IF(AND(L215&gt;=50,H215&gt;=55),_xlfn.RANK.EQ(L215,$L$2:$L$326,0),_xlfn.IFS(U215="FD",999,U215="FF",1000))),"")</f>
        <v/>
      </c>
    </row>
    <row r="216" spans="1:22" x14ac:dyDescent="0.25">
      <c r="A216" s="31"/>
      <c r="B216" s="31"/>
      <c r="C216" s="31"/>
      <c r="D216" s="31"/>
      <c r="E216" s="31"/>
      <c r="F216" s="3"/>
      <c r="G216" s="16">
        <f t="shared" si="42"/>
        <v>0</v>
      </c>
      <c r="H216" s="16">
        <f t="shared" si="43"/>
        <v>0</v>
      </c>
      <c r="I216" s="9">
        <f t="shared" si="44"/>
        <v>0</v>
      </c>
      <c r="J216" s="9">
        <f t="shared" si="45"/>
        <v>0</v>
      </c>
      <c r="K216" s="9">
        <f t="shared" si="46"/>
        <v>0</v>
      </c>
      <c r="L216" s="9">
        <f t="shared" si="47"/>
        <v>0</v>
      </c>
      <c r="M216" s="9" t="str">
        <f t="shared" si="48"/>
        <v/>
      </c>
      <c r="N216" s="9" t="str">
        <f t="shared" si="49"/>
        <v/>
      </c>
      <c r="O216" s="9" t="str">
        <f t="shared" si="50"/>
        <v/>
      </c>
      <c r="P216" s="9" t="str">
        <f t="shared" si="51"/>
        <v/>
      </c>
      <c r="Q216" s="9" t="str">
        <f t="shared" si="52"/>
        <v/>
      </c>
      <c r="R216" s="9" t="str">
        <f t="shared" si="53"/>
        <v/>
      </c>
      <c r="S216" s="9" t="str">
        <f t="shared" si="54"/>
        <v/>
      </c>
      <c r="T216" s="9" t="str">
        <f t="shared" si="55"/>
        <v/>
      </c>
      <c r="U216" s="9" t="str">
        <f t="array" ref="U216">IF(AND(F216&lt;&gt;"",F216&lt;&gt;"GR"),IF(COUNTIF($J$2:$J$1000,"&gt;=50")&gt;=10,IF(F216&lt;&gt;"GR",IF(AND(F216&gt;=55,J216&gt;=50),_xlfn.IFS(AND(J216&gt;=$AH$11,J216&gt;$AG$10,J216&gt;$AF$10,J216&gt;$AE$10,J216&gt;$AD$10,J216&gt;$AC$10,J216&gt;$AB$10),"AA",AND(J216&gt;=$AG$11,J216&gt;$AF$10,J216&gt;$AE$10,J216&gt;$AD$10,J216&gt;$AC$10,J216&gt;$AB$10),"BA",AND(J216&gt;=$AF$11,J216&gt;$AE$10,J216&gt;$AD$10,J216&gt;$AC$10,J216&gt;$AB$10),"BB",AND(J216&gt;=$AE$11,J216&gt;$AD$10,J216&gt;$AC$10,J216&gt;$AB$10),"CB",AND(J216&gt;=$AD$11,J216&gt;$AC$10,J216&gt;$AB$10),"CC",AND(J216&gt;=$AC$11,J216&gt;$AB$10),"DC",J216&gt;=50,"DD"),IF(J216&gt;=$AA$9,"FD","FF")),T216),IF(L216&gt;=$Z$32,$Z$30,IF(L216&gt;=$AA$32,$AA$30,IF(L216&gt;=$AB$32,$AB$30,IF(L216&gt;=$AC$32,$AC$30,IF(L216&gt;=$AD$32,$AD$30,IF(L216&gt;=$AE$32,$AE$30,IF(L216&gt;=$AF$32,$AF$30,IF(L216&gt;=$AG$32,$AG$30,$AH$30))))))))),T216)</f>
        <v/>
      </c>
      <c r="V216" s="9" t="str">
        <f t="array" ref="V216">IF(A216&lt;&gt;"",IF(_xlfn.BITOR(F216&lt;&gt;"GR",F216&lt;&gt;""),IF(AND(L216&gt;=50,F216&gt;=55),_xlfn.RANK.EQ(L216,$L$2:$L$1000,0),_xlfn.IFS(U216="FD",999,U216="FF",1000)),IF(AND(L216&gt;=50,H216&gt;=55),_xlfn.RANK.EQ(L216,$L$2:$L$326,0),_xlfn.IFS(U216="FD",999,U216="FF",1000))),"")</f>
        <v/>
      </c>
    </row>
    <row r="217" spans="1:22" x14ac:dyDescent="0.25">
      <c r="A217" s="31"/>
      <c r="B217" s="31"/>
      <c r="C217" s="31"/>
      <c r="D217" s="31"/>
      <c r="E217" s="31"/>
      <c r="F217" s="3"/>
      <c r="G217" s="16">
        <f t="shared" si="42"/>
        <v>0</v>
      </c>
      <c r="H217" s="16">
        <f t="shared" si="43"/>
        <v>0</v>
      </c>
      <c r="I217" s="9">
        <f t="shared" si="44"/>
        <v>0</v>
      </c>
      <c r="J217" s="9">
        <f t="shared" si="45"/>
        <v>0</v>
      </c>
      <c r="K217" s="9">
        <f t="shared" si="46"/>
        <v>0</v>
      </c>
      <c r="L217" s="9">
        <f t="shared" si="47"/>
        <v>0</v>
      </c>
      <c r="M217" s="9" t="str">
        <f t="shared" si="48"/>
        <v/>
      </c>
      <c r="N217" s="9" t="str">
        <f t="shared" si="49"/>
        <v/>
      </c>
      <c r="O217" s="9" t="str">
        <f t="shared" si="50"/>
        <v/>
      </c>
      <c r="P217" s="9" t="str">
        <f t="shared" si="51"/>
        <v/>
      </c>
      <c r="Q217" s="9" t="str">
        <f t="shared" si="52"/>
        <v/>
      </c>
      <c r="R217" s="9" t="str">
        <f t="shared" si="53"/>
        <v/>
      </c>
      <c r="S217" s="9" t="str">
        <f t="shared" si="54"/>
        <v/>
      </c>
      <c r="T217" s="9" t="str">
        <f t="shared" si="55"/>
        <v/>
      </c>
      <c r="U217" s="9" t="str">
        <f t="array" ref="U217">IF(AND(F217&lt;&gt;"",F217&lt;&gt;"GR"),IF(COUNTIF($J$2:$J$1000,"&gt;=50")&gt;=10,IF(F217&lt;&gt;"GR",IF(AND(F217&gt;=55,J217&gt;=50),_xlfn.IFS(AND(J217&gt;=$AH$11,J217&gt;$AG$10,J217&gt;$AF$10,J217&gt;$AE$10,J217&gt;$AD$10,J217&gt;$AC$10,J217&gt;$AB$10),"AA",AND(J217&gt;=$AG$11,J217&gt;$AF$10,J217&gt;$AE$10,J217&gt;$AD$10,J217&gt;$AC$10,J217&gt;$AB$10),"BA",AND(J217&gt;=$AF$11,J217&gt;$AE$10,J217&gt;$AD$10,J217&gt;$AC$10,J217&gt;$AB$10),"BB",AND(J217&gt;=$AE$11,J217&gt;$AD$10,J217&gt;$AC$10,J217&gt;$AB$10),"CB",AND(J217&gt;=$AD$11,J217&gt;$AC$10,J217&gt;$AB$10),"CC",AND(J217&gt;=$AC$11,J217&gt;$AB$10),"DC",J217&gt;=50,"DD"),IF(J217&gt;=$AA$9,"FD","FF")),T217),IF(L217&gt;=$Z$32,$Z$30,IF(L217&gt;=$AA$32,$AA$30,IF(L217&gt;=$AB$32,$AB$30,IF(L217&gt;=$AC$32,$AC$30,IF(L217&gt;=$AD$32,$AD$30,IF(L217&gt;=$AE$32,$AE$30,IF(L217&gt;=$AF$32,$AF$30,IF(L217&gt;=$AG$32,$AG$30,$AH$30))))))))),T217)</f>
        <v/>
      </c>
      <c r="V217" s="9" t="str">
        <f t="array" ref="V217">IF(A217&lt;&gt;"",IF(_xlfn.BITOR(F217&lt;&gt;"GR",F217&lt;&gt;""),IF(AND(L217&gt;=50,F217&gt;=55),_xlfn.RANK.EQ(L217,$L$2:$L$1000,0),_xlfn.IFS(U217="FD",999,U217="FF",1000)),IF(AND(L217&gt;=50,H217&gt;=55),_xlfn.RANK.EQ(L217,$L$2:$L$326,0),_xlfn.IFS(U217="FD",999,U217="FF",1000))),"")</f>
        <v/>
      </c>
    </row>
    <row r="218" spans="1:22" x14ac:dyDescent="0.25">
      <c r="A218" s="31"/>
      <c r="B218" s="31"/>
      <c r="C218" s="31"/>
      <c r="D218" s="31"/>
      <c r="E218" s="31"/>
      <c r="F218" s="3"/>
      <c r="G218" s="16">
        <f t="shared" si="42"/>
        <v>0</v>
      </c>
      <c r="H218" s="16">
        <f t="shared" si="43"/>
        <v>0</v>
      </c>
      <c r="I218" s="9">
        <f t="shared" si="44"/>
        <v>0</v>
      </c>
      <c r="J218" s="9">
        <f t="shared" si="45"/>
        <v>0</v>
      </c>
      <c r="K218" s="9">
        <f t="shared" si="46"/>
        <v>0</v>
      </c>
      <c r="L218" s="9">
        <f t="shared" si="47"/>
        <v>0</v>
      </c>
      <c r="M218" s="9" t="str">
        <f t="shared" si="48"/>
        <v/>
      </c>
      <c r="N218" s="9" t="str">
        <f t="shared" si="49"/>
        <v/>
      </c>
      <c r="O218" s="9" t="str">
        <f t="shared" si="50"/>
        <v/>
      </c>
      <c r="P218" s="9" t="str">
        <f t="shared" si="51"/>
        <v/>
      </c>
      <c r="Q218" s="9" t="str">
        <f t="shared" si="52"/>
        <v/>
      </c>
      <c r="R218" s="9" t="str">
        <f t="shared" si="53"/>
        <v/>
      </c>
      <c r="S218" s="9" t="str">
        <f t="shared" si="54"/>
        <v/>
      </c>
      <c r="T218" s="9" t="str">
        <f t="shared" si="55"/>
        <v/>
      </c>
      <c r="U218" s="9" t="str">
        <f t="array" ref="U218">IF(AND(F218&lt;&gt;"",F218&lt;&gt;"GR"),IF(COUNTIF($J$2:$J$1000,"&gt;=50")&gt;=10,IF(F218&lt;&gt;"GR",IF(AND(F218&gt;=55,J218&gt;=50),_xlfn.IFS(AND(J218&gt;=$AH$11,J218&gt;$AG$10,J218&gt;$AF$10,J218&gt;$AE$10,J218&gt;$AD$10,J218&gt;$AC$10,J218&gt;$AB$10),"AA",AND(J218&gt;=$AG$11,J218&gt;$AF$10,J218&gt;$AE$10,J218&gt;$AD$10,J218&gt;$AC$10,J218&gt;$AB$10),"BA",AND(J218&gt;=$AF$11,J218&gt;$AE$10,J218&gt;$AD$10,J218&gt;$AC$10,J218&gt;$AB$10),"BB",AND(J218&gt;=$AE$11,J218&gt;$AD$10,J218&gt;$AC$10,J218&gt;$AB$10),"CB",AND(J218&gt;=$AD$11,J218&gt;$AC$10,J218&gt;$AB$10),"CC",AND(J218&gt;=$AC$11,J218&gt;$AB$10),"DC",J218&gt;=50,"DD"),IF(J218&gt;=$AA$9,"FD","FF")),T218),IF(L218&gt;=$Z$32,$Z$30,IF(L218&gt;=$AA$32,$AA$30,IF(L218&gt;=$AB$32,$AB$30,IF(L218&gt;=$AC$32,$AC$30,IF(L218&gt;=$AD$32,$AD$30,IF(L218&gt;=$AE$32,$AE$30,IF(L218&gt;=$AF$32,$AF$30,IF(L218&gt;=$AG$32,$AG$30,$AH$30))))))))),T218)</f>
        <v/>
      </c>
      <c r="V218" s="9" t="str">
        <f t="array" ref="V218">IF(A218&lt;&gt;"",IF(_xlfn.BITOR(F218&lt;&gt;"GR",F218&lt;&gt;""),IF(AND(L218&gt;=50,F218&gt;=55),_xlfn.RANK.EQ(L218,$L$2:$L$1000,0),_xlfn.IFS(U218="FD",999,U218="FF",1000)),IF(AND(L218&gt;=50,H218&gt;=55),_xlfn.RANK.EQ(L218,$L$2:$L$326,0),_xlfn.IFS(U218="FD",999,U218="FF",1000))),"")</f>
        <v/>
      </c>
    </row>
    <row r="219" spans="1:22" x14ac:dyDescent="0.25">
      <c r="A219" s="31"/>
      <c r="B219" s="31"/>
      <c r="C219" s="31"/>
      <c r="D219" s="31"/>
      <c r="E219" s="31"/>
      <c r="F219" s="3"/>
      <c r="G219" s="16">
        <f t="shared" si="42"/>
        <v>0</v>
      </c>
      <c r="H219" s="16">
        <f t="shared" si="43"/>
        <v>0</v>
      </c>
      <c r="I219" s="9">
        <f t="shared" si="44"/>
        <v>0</v>
      </c>
      <c r="J219" s="9">
        <f t="shared" si="45"/>
        <v>0</v>
      </c>
      <c r="K219" s="9">
        <f t="shared" si="46"/>
        <v>0</v>
      </c>
      <c r="L219" s="9">
        <f t="shared" si="47"/>
        <v>0</v>
      </c>
      <c r="M219" s="9" t="str">
        <f t="shared" si="48"/>
        <v/>
      </c>
      <c r="N219" s="9" t="str">
        <f t="shared" si="49"/>
        <v/>
      </c>
      <c r="O219" s="9" t="str">
        <f t="shared" si="50"/>
        <v/>
      </c>
      <c r="P219" s="9" t="str">
        <f t="shared" si="51"/>
        <v/>
      </c>
      <c r="Q219" s="9" t="str">
        <f t="shared" si="52"/>
        <v/>
      </c>
      <c r="R219" s="9" t="str">
        <f t="shared" si="53"/>
        <v/>
      </c>
      <c r="S219" s="9" t="str">
        <f t="shared" si="54"/>
        <v/>
      </c>
      <c r="T219" s="9" t="str">
        <f t="shared" si="55"/>
        <v/>
      </c>
      <c r="U219" s="9" t="str">
        <f t="array" ref="U219">IF(AND(F219&lt;&gt;"",F219&lt;&gt;"GR"),IF(COUNTIF($J$2:$J$1000,"&gt;=50")&gt;=10,IF(F219&lt;&gt;"GR",IF(AND(F219&gt;=55,J219&gt;=50),_xlfn.IFS(AND(J219&gt;=$AH$11,J219&gt;$AG$10,J219&gt;$AF$10,J219&gt;$AE$10,J219&gt;$AD$10,J219&gt;$AC$10,J219&gt;$AB$10),"AA",AND(J219&gt;=$AG$11,J219&gt;$AF$10,J219&gt;$AE$10,J219&gt;$AD$10,J219&gt;$AC$10,J219&gt;$AB$10),"BA",AND(J219&gt;=$AF$11,J219&gt;$AE$10,J219&gt;$AD$10,J219&gt;$AC$10,J219&gt;$AB$10),"BB",AND(J219&gt;=$AE$11,J219&gt;$AD$10,J219&gt;$AC$10,J219&gt;$AB$10),"CB",AND(J219&gt;=$AD$11,J219&gt;$AC$10,J219&gt;$AB$10),"CC",AND(J219&gt;=$AC$11,J219&gt;$AB$10),"DC",J219&gt;=50,"DD"),IF(J219&gt;=$AA$9,"FD","FF")),T219),IF(L219&gt;=$Z$32,$Z$30,IF(L219&gt;=$AA$32,$AA$30,IF(L219&gt;=$AB$32,$AB$30,IF(L219&gt;=$AC$32,$AC$30,IF(L219&gt;=$AD$32,$AD$30,IF(L219&gt;=$AE$32,$AE$30,IF(L219&gt;=$AF$32,$AF$30,IF(L219&gt;=$AG$32,$AG$30,$AH$30))))))))),T219)</f>
        <v/>
      </c>
      <c r="V219" s="9" t="str">
        <f t="array" ref="V219">IF(A219&lt;&gt;"",IF(_xlfn.BITOR(F219&lt;&gt;"GR",F219&lt;&gt;""),IF(AND(L219&gt;=50,F219&gt;=55),_xlfn.RANK.EQ(L219,$L$2:$L$1000,0),_xlfn.IFS(U219="FD",999,U219="FF",1000)),IF(AND(L219&gt;=50,H219&gt;=55),_xlfn.RANK.EQ(L219,$L$2:$L$326,0),_xlfn.IFS(U219="FD",999,U219="FF",1000))),"")</f>
        <v/>
      </c>
    </row>
    <row r="220" spans="1:22" x14ac:dyDescent="0.25">
      <c r="A220" s="31"/>
      <c r="B220" s="31"/>
      <c r="C220" s="31"/>
      <c r="D220" s="31"/>
      <c r="E220" s="31"/>
      <c r="F220" s="3"/>
      <c r="G220" s="16">
        <f t="shared" si="42"/>
        <v>0</v>
      </c>
      <c r="H220" s="16">
        <f t="shared" si="43"/>
        <v>0</v>
      </c>
      <c r="I220" s="9">
        <f t="shared" si="44"/>
        <v>0</v>
      </c>
      <c r="J220" s="9">
        <f t="shared" si="45"/>
        <v>0</v>
      </c>
      <c r="K220" s="9">
        <f t="shared" si="46"/>
        <v>0</v>
      </c>
      <c r="L220" s="9">
        <f t="shared" si="47"/>
        <v>0</v>
      </c>
      <c r="M220" s="9" t="str">
        <f t="shared" si="48"/>
        <v/>
      </c>
      <c r="N220" s="9" t="str">
        <f t="shared" si="49"/>
        <v/>
      </c>
      <c r="O220" s="9" t="str">
        <f t="shared" si="50"/>
        <v/>
      </c>
      <c r="P220" s="9" t="str">
        <f t="shared" si="51"/>
        <v/>
      </c>
      <c r="Q220" s="9" t="str">
        <f t="shared" si="52"/>
        <v/>
      </c>
      <c r="R220" s="9" t="str">
        <f t="shared" si="53"/>
        <v/>
      </c>
      <c r="S220" s="9" t="str">
        <f t="shared" si="54"/>
        <v/>
      </c>
      <c r="T220" s="9" t="str">
        <f t="shared" si="55"/>
        <v/>
      </c>
      <c r="U220" s="9" t="str">
        <f t="array" ref="U220">IF(AND(F220&lt;&gt;"",F220&lt;&gt;"GR"),IF(COUNTIF($J$2:$J$1000,"&gt;=50")&gt;=10,IF(F220&lt;&gt;"GR",IF(AND(F220&gt;=55,J220&gt;=50),_xlfn.IFS(AND(J220&gt;=$AH$11,J220&gt;$AG$10,J220&gt;$AF$10,J220&gt;$AE$10,J220&gt;$AD$10,J220&gt;$AC$10,J220&gt;$AB$10),"AA",AND(J220&gt;=$AG$11,J220&gt;$AF$10,J220&gt;$AE$10,J220&gt;$AD$10,J220&gt;$AC$10,J220&gt;$AB$10),"BA",AND(J220&gt;=$AF$11,J220&gt;$AE$10,J220&gt;$AD$10,J220&gt;$AC$10,J220&gt;$AB$10),"BB",AND(J220&gt;=$AE$11,J220&gt;$AD$10,J220&gt;$AC$10,J220&gt;$AB$10),"CB",AND(J220&gt;=$AD$11,J220&gt;$AC$10,J220&gt;$AB$10),"CC",AND(J220&gt;=$AC$11,J220&gt;$AB$10),"DC",J220&gt;=50,"DD"),IF(J220&gt;=$AA$9,"FD","FF")),T220),IF(L220&gt;=$Z$32,$Z$30,IF(L220&gt;=$AA$32,$AA$30,IF(L220&gt;=$AB$32,$AB$30,IF(L220&gt;=$AC$32,$AC$30,IF(L220&gt;=$AD$32,$AD$30,IF(L220&gt;=$AE$32,$AE$30,IF(L220&gt;=$AF$32,$AF$30,IF(L220&gt;=$AG$32,$AG$30,$AH$30))))))))),T220)</f>
        <v/>
      </c>
      <c r="V220" s="9" t="str">
        <f t="array" ref="V220">IF(A220&lt;&gt;"",IF(_xlfn.BITOR(F220&lt;&gt;"GR",F220&lt;&gt;""),IF(AND(L220&gt;=50,F220&gt;=55),_xlfn.RANK.EQ(L220,$L$2:$L$1000,0),_xlfn.IFS(U220="FD",999,U220="FF",1000)),IF(AND(L220&gt;=50,H220&gt;=55),_xlfn.RANK.EQ(L220,$L$2:$L$326,0),_xlfn.IFS(U220="FD",999,U220="FF",1000))),"")</f>
        <v/>
      </c>
    </row>
    <row r="221" spans="1:22" x14ac:dyDescent="0.25">
      <c r="A221" s="31"/>
      <c r="B221" s="31"/>
      <c r="C221" s="31"/>
      <c r="D221" s="31"/>
      <c r="E221" s="31"/>
      <c r="F221" s="3"/>
      <c r="G221" s="16">
        <f t="shared" si="42"/>
        <v>0</v>
      </c>
      <c r="H221" s="16">
        <f t="shared" si="43"/>
        <v>0</v>
      </c>
      <c r="I221" s="9">
        <f t="shared" si="44"/>
        <v>0</v>
      </c>
      <c r="J221" s="9">
        <f t="shared" si="45"/>
        <v>0</v>
      </c>
      <c r="K221" s="9">
        <f t="shared" si="46"/>
        <v>0</v>
      </c>
      <c r="L221" s="9">
        <f t="shared" si="47"/>
        <v>0</v>
      </c>
      <c r="M221" s="9" t="str">
        <f t="shared" si="48"/>
        <v/>
      </c>
      <c r="N221" s="9" t="str">
        <f t="shared" si="49"/>
        <v/>
      </c>
      <c r="O221" s="9" t="str">
        <f t="shared" si="50"/>
        <v/>
      </c>
      <c r="P221" s="9" t="str">
        <f t="shared" si="51"/>
        <v/>
      </c>
      <c r="Q221" s="9" t="str">
        <f t="shared" si="52"/>
        <v/>
      </c>
      <c r="R221" s="9" t="str">
        <f t="shared" si="53"/>
        <v/>
      </c>
      <c r="S221" s="9" t="str">
        <f t="shared" si="54"/>
        <v/>
      </c>
      <c r="T221" s="9" t="str">
        <f t="shared" si="55"/>
        <v/>
      </c>
      <c r="U221" s="9" t="str">
        <f t="array" ref="U221">IF(AND(F221&lt;&gt;"",F221&lt;&gt;"GR"),IF(COUNTIF($J$2:$J$1000,"&gt;=50")&gt;=10,IF(F221&lt;&gt;"GR",IF(AND(F221&gt;=55,J221&gt;=50),_xlfn.IFS(AND(J221&gt;=$AH$11,J221&gt;$AG$10,J221&gt;$AF$10,J221&gt;$AE$10,J221&gt;$AD$10,J221&gt;$AC$10,J221&gt;$AB$10),"AA",AND(J221&gt;=$AG$11,J221&gt;$AF$10,J221&gt;$AE$10,J221&gt;$AD$10,J221&gt;$AC$10,J221&gt;$AB$10),"BA",AND(J221&gt;=$AF$11,J221&gt;$AE$10,J221&gt;$AD$10,J221&gt;$AC$10,J221&gt;$AB$10),"BB",AND(J221&gt;=$AE$11,J221&gt;$AD$10,J221&gt;$AC$10,J221&gt;$AB$10),"CB",AND(J221&gt;=$AD$11,J221&gt;$AC$10,J221&gt;$AB$10),"CC",AND(J221&gt;=$AC$11,J221&gt;$AB$10),"DC",J221&gt;=50,"DD"),IF(J221&gt;=$AA$9,"FD","FF")),T221),IF(L221&gt;=$Z$32,$Z$30,IF(L221&gt;=$AA$32,$AA$30,IF(L221&gt;=$AB$32,$AB$30,IF(L221&gt;=$AC$32,$AC$30,IF(L221&gt;=$AD$32,$AD$30,IF(L221&gt;=$AE$32,$AE$30,IF(L221&gt;=$AF$32,$AF$30,IF(L221&gt;=$AG$32,$AG$30,$AH$30))))))))),T221)</f>
        <v/>
      </c>
      <c r="V221" s="9" t="str">
        <f t="array" ref="V221">IF(A221&lt;&gt;"",IF(_xlfn.BITOR(F221&lt;&gt;"GR",F221&lt;&gt;""),IF(AND(L221&gt;=50,F221&gt;=55),_xlfn.RANK.EQ(L221,$L$2:$L$1000,0),_xlfn.IFS(U221="FD",999,U221="FF",1000)),IF(AND(L221&gt;=50,H221&gt;=55),_xlfn.RANK.EQ(L221,$L$2:$L$326,0),_xlfn.IFS(U221="FD",999,U221="FF",1000))),"")</f>
        <v/>
      </c>
    </row>
    <row r="222" spans="1:22" x14ac:dyDescent="0.25">
      <c r="A222" s="31"/>
      <c r="B222" s="31"/>
      <c r="C222" s="31"/>
      <c r="D222" s="31"/>
      <c r="E222" s="31"/>
      <c r="F222" s="3"/>
      <c r="G222" s="16">
        <f t="shared" si="42"/>
        <v>0</v>
      </c>
      <c r="H222" s="16">
        <f t="shared" si="43"/>
        <v>0</v>
      </c>
      <c r="I222" s="9">
        <f t="shared" si="44"/>
        <v>0</v>
      </c>
      <c r="J222" s="9">
        <f t="shared" si="45"/>
        <v>0</v>
      </c>
      <c r="K222" s="9">
        <f t="shared" si="46"/>
        <v>0</v>
      </c>
      <c r="L222" s="9">
        <f t="shared" si="47"/>
        <v>0</v>
      </c>
      <c r="M222" s="9" t="str">
        <f t="shared" si="48"/>
        <v/>
      </c>
      <c r="N222" s="9" t="str">
        <f t="shared" si="49"/>
        <v/>
      </c>
      <c r="O222" s="9" t="str">
        <f t="shared" si="50"/>
        <v/>
      </c>
      <c r="P222" s="9" t="str">
        <f t="shared" si="51"/>
        <v/>
      </c>
      <c r="Q222" s="9" t="str">
        <f t="shared" si="52"/>
        <v/>
      </c>
      <c r="R222" s="9" t="str">
        <f t="shared" si="53"/>
        <v/>
      </c>
      <c r="S222" s="9" t="str">
        <f t="shared" si="54"/>
        <v/>
      </c>
      <c r="T222" s="9" t="str">
        <f t="shared" si="55"/>
        <v/>
      </c>
      <c r="U222" s="9" t="str">
        <f t="array" ref="U222">IF(AND(F222&lt;&gt;"",F222&lt;&gt;"GR"),IF(COUNTIF($J$2:$J$1000,"&gt;=50")&gt;=10,IF(F222&lt;&gt;"GR",IF(AND(F222&gt;=55,J222&gt;=50),_xlfn.IFS(AND(J222&gt;=$AH$11,J222&gt;$AG$10,J222&gt;$AF$10,J222&gt;$AE$10,J222&gt;$AD$10,J222&gt;$AC$10,J222&gt;$AB$10),"AA",AND(J222&gt;=$AG$11,J222&gt;$AF$10,J222&gt;$AE$10,J222&gt;$AD$10,J222&gt;$AC$10,J222&gt;$AB$10),"BA",AND(J222&gt;=$AF$11,J222&gt;$AE$10,J222&gt;$AD$10,J222&gt;$AC$10,J222&gt;$AB$10),"BB",AND(J222&gt;=$AE$11,J222&gt;$AD$10,J222&gt;$AC$10,J222&gt;$AB$10),"CB",AND(J222&gt;=$AD$11,J222&gt;$AC$10,J222&gt;$AB$10),"CC",AND(J222&gt;=$AC$11,J222&gt;$AB$10),"DC",J222&gt;=50,"DD"),IF(J222&gt;=$AA$9,"FD","FF")),T222),IF(L222&gt;=$Z$32,$Z$30,IF(L222&gt;=$AA$32,$AA$30,IF(L222&gt;=$AB$32,$AB$30,IF(L222&gt;=$AC$32,$AC$30,IF(L222&gt;=$AD$32,$AD$30,IF(L222&gt;=$AE$32,$AE$30,IF(L222&gt;=$AF$32,$AF$30,IF(L222&gt;=$AG$32,$AG$30,$AH$30))))))))),T222)</f>
        <v/>
      </c>
      <c r="V222" s="9" t="str">
        <f t="array" ref="V222">IF(A222&lt;&gt;"",IF(_xlfn.BITOR(F222&lt;&gt;"GR",F222&lt;&gt;""),IF(AND(L222&gt;=50,F222&gt;=55),_xlfn.RANK.EQ(L222,$L$2:$L$1000,0),_xlfn.IFS(U222="FD",999,U222="FF",1000)),IF(AND(L222&gt;=50,H222&gt;=55),_xlfn.RANK.EQ(L222,$L$2:$L$326,0),_xlfn.IFS(U222="FD",999,U222="FF",1000))),"")</f>
        <v/>
      </c>
    </row>
    <row r="223" spans="1:22" x14ac:dyDescent="0.25">
      <c r="A223" s="31"/>
      <c r="B223" s="31"/>
      <c r="C223" s="31"/>
      <c r="D223" s="31"/>
      <c r="E223" s="31"/>
      <c r="F223" s="3"/>
      <c r="G223" s="16">
        <f t="shared" ref="G223:G282" si="56">IF(_xlfn.BITOR(D223="GR",D223=""),0,D223)</f>
        <v>0</v>
      </c>
      <c r="H223" s="16">
        <f t="shared" ref="H223:H282" si="57">IF(_xlfn.BITOR(E223="",E223="GR"),0,E223)</f>
        <v>0</v>
      </c>
      <c r="I223" s="9">
        <f t="shared" si="44"/>
        <v>0</v>
      </c>
      <c r="J223" s="9">
        <f t="shared" si="45"/>
        <v>0</v>
      </c>
      <c r="K223" s="9">
        <f t="shared" si="46"/>
        <v>0</v>
      </c>
      <c r="L223" s="9">
        <f t="shared" si="47"/>
        <v>0</v>
      </c>
      <c r="M223" s="9" t="str">
        <f t="shared" si="48"/>
        <v/>
      </c>
      <c r="N223" s="9" t="str">
        <f t="shared" si="49"/>
        <v/>
      </c>
      <c r="O223" s="9" t="str">
        <f t="shared" si="50"/>
        <v/>
      </c>
      <c r="P223" s="9" t="str">
        <f t="shared" si="51"/>
        <v/>
      </c>
      <c r="Q223" s="9" t="str">
        <f t="shared" si="52"/>
        <v/>
      </c>
      <c r="R223" s="9" t="str">
        <f t="shared" si="53"/>
        <v/>
      </c>
      <c r="S223" s="9" t="str">
        <f t="shared" si="54"/>
        <v/>
      </c>
      <c r="T223" s="9" t="str">
        <f t="shared" si="55"/>
        <v/>
      </c>
      <c r="U223" s="9" t="str">
        <f t="array" ref="U223">IF(AND(F223&lt;&gt;"",F223&lt;&gt;"GR"),IF(COUNTIF($J$2:$J$1000,"&gt;=50")&gt;=10,IF(F223&lt;&gt;"GR",IF(AND(F223&gt;=55,J223&gt;=50),_xlfn.IFS(AND(J223&gt;=$AH$11,J223&gt;$AG$10,J223&gt;$AF$10,J223&gt;$AE$10,J223&gt;$AD$10,J223&gt;$AC$10,J223&gt;$AB$10),"AA",AND(J223&gt;=$AG$11,J223&gt;$AF$10,J223&gt;$AE$10,J223&gt;$AD$10,J223&gt;$AC$10,J223&gt;$AB$10),"BA",AND(J223&gt;=$AF$11,J223&gt;$AE$10,J223&gt;$AD$10,J223&gt;$AC$10,J223&gt;$AB$10),"BB",AND(J223&gt;=$AE$11,J223&gt;$AD$10,J223&gt;$AC$10,J223&gt;$AB$10),"CB",AND(J223&gt;=$AD$11,J223&gt;$AC$10,J223&gt;$AB$10),"CC",AND(J223&gt;=$AC$11,J223&gt;$AB$10),"DC",J223&gt;=50,"DD"),IF(J223&gt;=$AA$9,"FD","FF")),T223),IF(L223&gt;=$Z$32,$Z$30,IF(L223&gt;=$AA$32,$AA$30,IF(L223&gt;=$AB$32,$AB$30,IF(L223&gt;=$AC$32,$AC$30,IF(L223&gt;=$AD$32,$AD$30,IF(L223&gt;=$AE$32,$AE$30,IF(L223&gt;=$AF$32,$AF$30,IF(L223&gt;=$AG$32,$AG$30,$AH$30))))))))),T223)</f>
        <v/>
      </c>
      <c r="V223" s="9" t="str">
        <f t="array" ref="V223">IF(A223&lt;&gt;"",IF(_xlfn.BITOR(F223&lt;&gt;"GR",F223&lt;&gt;""),IF(AND(L223&gt;=50,F223&gt;=55),_xlfn.RANK.EQ(L223,$L$2:$L$1000,0),_xlfn.IFS(U223="FD",999,U223="FF",1000)),IF(AND(L223&gt;=50,H223&gt;=55),_xlfn.RANK.EQ(L223,$L$2:$L$326,0),_xlfn.IFS(U223="FD",999,U223="FF",1000))),"")</f>
        <v/>
      </c>
    </row>
    <row r="224" spans="1:22" x14ac:dyDescent="0.25">
      <c r="A224" s="31"/>
      <c r="B224" s="31"/>
      <c r="C224" s="31"/>
      <c r="D224" s="31"/>
      <c r="E224" s="31"/>
      <c r="F224" s="3"/>
      <c r="G224" s="16">
        <f t="shared" si="56"/>
        <v>0</v>
      </c>
      <c r="H224" s="16">
        <f t="shared" si="57"/>
        <v>0</v>
      </c>
      <c r="I224" s="9">
        <f t="shared" si="44"/>
        <v>0</v>
      </c>
      <c r="J224" s="9">
        <f t="shared" si="45"/>
        <v>0</v>
      </c>
      <c r="K224" s="9">
        <f t="shared" si="46"/>
        <v>0</v>
      </c>
      <c r="L224" s="9">
        <f t="shared" si="47"/>
        <v>0</v>
      </c>
      <c r="M224" s="9" t="str">
        <f t="shared" si="48"/>
        <v/>
      </c>
      <c r="N224" s="9" t="str">
        <f t="shared" si="49"/>
        <v/>
      </c>
      <c r="O224" s="9" t="str">
        <f t="shared" si="50"/>
        <v/>
      </c>
      <c r="P224" s="9" t="str">
        <f t="shared" si="51"/>
        <v/>
      </c>
      <c r="Q224" s="9" t="str">
        <f t="shared" si="52"/>
        <v/>
      </c>
      <c r="R224" s="9" t="str">
        <f t="shared" si="53"/>
        <v/>
      </c>
      <c r="S224" s="9" t="str">
        <f t="shared" si="54"/>
        <v/>
      </c>
      <c r="T224" s="9" t="str">
        <f t="shared" si="55"/>
        <v/>
      </c>
      <c r="U224" s="9" t="str">
        <f t="array" ref="U224">IF(AND(F224&lt;&gt;"",F224&lt;&gt;"GR"),IF(COUNTIF($J$2:$J$1000,"&gt;=50")&gt;=10,IF(F224&lt;&gt;"GR",IF(AND(F224&gt;=55,J224&gt;=50),_xlfn.IFS(AND(J224&gt;=$AH$11,J224&gt;$AG$10,J224&gt;$AF$10,J224&gt;$AE$10,J224&gt;$AD$10,J224&gt;$AC$10,J224&gt;$AB$10),"AA",AND(J224&gt;=$AG$11,J224&gt;$AF$10,J224&gt;$AE$10,J224&gt;$AD$10,J224&gt;$AC$10,J224&gt;$AB$10),"BA",AND(J224&gt;=$AF$11,J224&gt;$AE$10,J224&gt;$AD$10,J224&gt;$AC$10,J224&gt;$AB$10),"BB",AND(J224&gt;=$AE$11,J224&gt;$AD$10,J224&gt;$AC$10,J224&gt;$AB$10),"CB",AND(J224&gt;=$AD$11,J224&gt;$AC$10,J224&gt;$AB$10),"CC",AND(J224&gt;=$AC$11,J224&gt;$AB$10),"DC",J224&gt;=50,"DD"),IF(J224&gt;=$AA$9,"FD","FF")),T224),IF(L224&gt;=$Z$32,$Z$30,IF(L224&gt;=$AA$32,$AA$30,IF(L224&gt;=$AB$32,$AB$30,IF(L224&gt;=$AC$32,$AC$30,IF(L224&gt;=$AD$32,$AD$30,IF(L224&gt;=$AE$32,$AE$30,IF(L224&gt;=$AF$32,$AF$30,IF(L224&gt;=$AG$32,$AG$30,$AH$30))))))))),T224)</f>
        <v/>
      </c>
      <c r="V224" s="9" t="str">
        <f t="array" ref="V224">IF(A224&lt;&gt;"",IF(_xlfn.BITOR(F224&lt;&gt;"GR",F224&lt;&gt;""),IF(AND(L224&gt;=50,F224&gt;=55),_xlfn.RANK.EQ(L224,$L$2:$L$1000,0),_xlfn.IFS(U224="FD",999,U224="FF",1000)),IF(AND(L224&gt;=50,H224&gt;=55),_xlfn.RANK.EQ(L224,$L$2:$L$326,0),_xlfn.IFS(U224="FD",999,U224="FF",1000))),"")</f>
        <v/>
      </c>
    </row>
    <row r="225" spans="1:22" x14ac:dyDescent="0.25">
      <c r="A225" s="31"/>
      <c r="B225" s="31"/>
      <c r="C225" s="31"/>
      <c r="D225" s="31"/>
      <c r="E225" s="31"/>
      <c r="F225" s="3"/>
      <c r="G225" s="16">
        <f t="shared" si="56"/>
        <v>0</v>
      </c>
      <c r="H225" s="16">
        <f t="shared" si="57"/>
        <v>0</v>
      </c>
      <c r="I225" s="9">
        <f t="shared" si="44"/>
        <v>0</v>
      </c>
      <c r="J225" s="9">
        <f t="shared" si="45"/>
        <v>0</v>
      </c>
      <c r="K225" s="9">
        <f t="shared" si="46"/>
        <v>0</v>
      </c>
      <c r="L225" s="9">
        <f t="shared" si="47"/>
        <v>0</v>
      </c>
      <c r="M225" s="9" t="str">
        <f t="shared" si="48"/>
        <v/>
      </c>
      <c r="N225" s="9" t="str">
        <f t="shared" si="49"/>
        <v/>
      </c>
      <c r="O225" s="9" t="str">
        <f t="shared" si="50"/>
        <v/>
      </c>
      <c r="P225" s="9" t="str">
        <f t="shared" si="51"/>
        <v/>
      </c>
      <c r="Q225" s="9" t="str">
        <f t="shared" si="52"/>
        <v/>
      </c>
      <c r="R225" s="9" t="str">
        <f t="shared" si="53"/>
        <v/>
      </c>
      <c r="S225" s="9" t="str">
        <f t="shared" si="54"/>
        <v/>
      </c>
      <c r="T225" s="9" t="str">
        <f t="shared" si="55"/>
        <v/>
      </c>
      <c r="U225" s="9" t="str">
        <f t="array" ref="U225">IF(AND(F225&lt;&gt;"",F225&lt;&gt;"GR"),IF(COUNTIF($J$2:$J$1000,"&gt;=50")&gt;=10,IF(F225&lt;&gt;"GR",IF(AND(F225&gt;=55,J225&gt;=50),_xlfn.IFS(AND(J225&gt;=$AH$11,J225&gt;$AG$10,J225&gt;$AF$10,J225&gt;$AE$10,J225&gt;$AD$10,J225&gt;$AC$10,J225&gt;$AB$10),"AA",AND(J225&gt;=$AG$11,J225&gt;$AF$10,J225&gt;$AE$10,J225&gt;$AD$10,J225&gt;$AC$10,J225&gt;$AB$10),"BA",AND(J225&gt;=$AF$11,J225&gt;$AE$10,J225&gt;$AD$10,J225&gt;$AC$10,J225&gt;$AB$10),"BB",AND(J225&gt;=$AE$11,J225&gt;$AD$10,J225&gt;$AC$10,J225&gt;$AB$10),"CB",AND(J225&gt;=$AD$11,J225&gt;$AC$10,J225&gt;$AB$10),"CC",AND(J225&gt;=$AC$11,J225&gt;$AB$10),"DC",J225&gt;=50,"DD"),IF(J225&gt;=$AA$9,"FD","FF")),T225),IF(L225&gt;=$Z$32,$Z$30,IF(L225&gt;=$AA$32,$AA$30,IF(L225&gt;=$AB$32,$AB$30,IF(L225&gt;=$AC$32,$AC$30,IF(L225&gt;=$AD$32,$AD$30,IF(L225&gt;=$AE$32,$AE$30,IF(L225&gt;=$AF$32,$AF$30,IF(L225&gt;=$AG$32,$AG$30,$AH$30))))))))),T225)</f>
        <v/>
      </c>
      <c r="V225" s="9" t="str">
        <f t="array" ref="V225">IF(A225&lt;&gt;"",IF(_xlfn.BITOR(F225&lt;&gt;"GR",F225&lt;&gt;""),IF(AND(L225&gt;=50,F225&gt;=55),_xlfn.RANK.EQ(L225,$L$2:$L$1000,0),_xlfn.IFS(U225="FD",999,U225="FF",1000)),IF(AND(L225&gt;=50,H225&gt;=55),_xlfn.RANK.EQ(L225,$L$2:$L$326,0),_xlfn.IFS(U225="FD",999,U225="FF",1000))),"")</f>
        <v/>
      </c>
    </row>
    <row r="226" spans="1:22" x14ac:dyDescent="0.25">
      <c r="A226" s="31"/>
      <c r="B226" s="31"/>
      <c r="C226" s="31"/>
      <c r="D226" s="31"/>
      <c r="E226" s="31"/>
      <c r="F226" s="3"/>
      <c r="G226" s="16">
        <f t="shared" si="56"/>
        <v>0</v>
      </c>
      <c r="H226" s="16">
        <f t="shared" si="57"/>
        <v>0</v>
      </c>
      <c r="I226" s="9">
        <f t="shared" si="44"/>
        <v>0</v>
      </c>
      <c r="J226" s="9">
        <f t="shared" si="45"/>
        <v>0</v>
      </c>
      <c r="K226" s="9">
        <f t="shared" si="46"/>
        <v>0</v>
      </c>
      <c r="L226" s="9">
        <f t="shared" si="47"/>
        <v>0</v>
      </c>
      <c r="M226" s="9" t="str">
        <f t="shared" si="48"/>
        <v/>
      </c>
      <c r="N226" s="9" t="str">
        <f t="shared" si="49"/>
        <v/>
      </c>
      <c r="O226" s="9" t="str">
        <f t="shared" si="50"/>
        <v/>
      </c>
      <c r="P226" s="9" t="str">
        <f t="shared" si="51"/>
        <v/>
      </c>
      <c r="Q226" s="9" t="str">
        <f t="shared" si="52"/>
        <v/>
      </c>
      <c r="R226" s="9" t="str">
        <f t="shared" si="53"/>
        <v/>
      </c>
      <c r="S226" s="9" t="str">
        <f t="shared" si="54"/>
        <v/>
      </c>
      <c r="T226" s="9" t="str">
        <f t="shared" si="55"/>
        <v/>
      </c>
      <c r="U226" s="9" t="str">
        <f t="array" ref="U226">IF(AND(F226&lt;&gt;"",F226&lt;&gt;"GR"),IF(COUNTIF($J$2:$J$1000,"&gt;=50")&gt;=10,IF(F226&lt;&gt;"GR",IF(AND(F226&gt;=55,J226&gt;=50),_xlfn.IFS(AND(J226&gt;=$AH$11,J226&gt;$AG$10,J226&gt;$AF$10,J226&gt;$AE$10,J226&gt;$AD$10,J226&gt;$AC$10,J226&gt;$AB$10),"AA",AND(J226&gt;=$AG$11,J226&gt;$AF$10,J226&gt;$AE$10,J226&gt;$AD$10,J226&gt;$AC$10,J226&gt;$AB$10),"BA",AND(J226&gt;=$AF$11,J226&gt;$AE$10,J226&gt;$AD$10,J226&gt;$AC$10,J226&gt;$AB$10),"BB",AND(J226&gt;=$AE$11,J226&gt;$AD$10,J226&gt;$AC$10,J226&gt;$AB$10),"CB",AND(J226&gt;=$AD$11,J226&gt;$AC$10,J226&gt;$AB$10),"CC",AND(J226&gt;=$AC$11,J226&gt;$AB$10),"DC",J226&gt;=50,"DD"),IF(J226&gt;=$AA$9,"FD","FF")),T226),IF(L226&gt;=$Z$32,$Z$30,IF(L226&gt;=$AA$32,$AA$30,IF(L226&gt;=$AB$32,$AB$30,IF(L226&gt;=$AC$32,$AC$30,IF(L226&gt;=$AD$32,$AD$30,IF(L226&gt;=$AE$32,$AE$30,IF(L226&gt;=$AF$32,$AF$30,IF(L226&gt;=$AG$32,$AG$30,$AH$30))))))))),T226)</f>
        <v/>
      </c>
      <c r="V226" s="9" t="str">
        <f t="array" ref="V226">IF(A226&lt;&gt;"",IF(_xlfn.BITOR(F226&lt;&gt;"GR",F226&lt;&gt;""),IF(AND(L226&gt;=50,F226&gt;=55),_xlfn.RANK.EQ(L226,$L$2:$L$1000,0),_xlfn.IFS(U226="FD",999,U226="FF",1000)),IF(AND(L226&gt;=50,H226&gt;=55),_xlfn.RANK.EQ(L226,$L$2:$L$326,0),_xlfn.IFS(U226="FD",999,U226="FF",1000))),"")</f>
        <v/>
      </c>
    </row>
    <row r="227" spans="1:22" x14ac:dyDescent="0.25">
      <c r="A227" s="31"/>
      <c r="B227" s="31"/>
      <c r="C227" s="31"/>
      <c r="D227" s="31"/>
      <c r="E227" s="31"/>
      <c r="F227" s="3"/>
      <c r="G227" s="16">
        <f t="shared" si="56"/>
        <v>0</v>
      </c>
      <c r="H227" s="16">
        <f t="shared" si="57"/>
        <v>0</v>
      </c>
      <c r="I227" s="9">
        <f t="shared" si="44"/>
        <v>0</v>
      </c>
      <c r="J227" s="9">
        <f t="shared" si="45"/>
        <v>0</v>
      </c>
      <c r="K227" s="9">
        <f t="shared" si="46"/>
        <v>0</v>
      </c>
      <c r="L227" s="9">
        <f t="shared" si="47"/>
        <v>0</v>
      </c>
      <c r="M227" s="9" t="str">
        <f t="shared" si="48"/>
        <v/>
      </c>
      <c r="N227" s="9" t="str">
        <f t="shared" si="49"/>
        <v/>
      </c>
      <c r="O227" s="9" t="str">
        <f t="shared" si="50"/>
        <v/>
      </c>
      <c r="P227" s="9" t="str">
        <f t="shared" si="51"/>
        <v/>
      </c>
      <c r="Q227" s="9" t="str">
        <f t="shared" si="52"/>
        <v/>
      </c>
      <c r="R227" s="9" t="str">
        <f t="shared" si="53"/>
        <v/>
      </c>
      <c r="S227" s="9" t="str">
        <f t="shared" si="54"/>
        <v/>
      </c>
      <c r="T227" s="9" t="str">
        <f t="shared" si="55"/>
        <v/>
      </c>
      <c r="U227" s="9" t="str">
        <f t="array" ref="U227">IF(AND(F227&lt;&gt;"",F227&lt;&gt;"GR"),IF(COUNTIF($J$2:$J$1000,"&gt;=50")&gt;=10,IF(F227&lt;&gt;"GR",IF(AND(F227&gt;=55,J227&gt;=50),_xlfn.IFS(AND(J227&gt;=$AH$11,J227&gt;$AG$10,J227&gt;$AF$10,J227&gt;$AE$10,J227&gt;$AD$10,J227&gt;$AC$10,J227&gt;$AB$10),"AA",AND(J227&gt;=$AG$11,J227&gt;$AF$10,J227&gt;$AE$10,J227&gt;$AD$10,J227&gt;$AC$10,J227&gt;$AB$10),"BA",AND(J227&gt;=$AF$11,J227&gt;$AE$10,J227&gt;$AD$10,J227&gt;$AC$10,J227&gt;$AB$10),"BB",AND(J227&gt;=$AE$11,J227&gt;$AD$10,J227&gt;$AC$10,J227&gt;$AB$10),"CB",AND(J227&gt;=$AD$11,J227&gt;$AC$10,J227&gt;$AB$10),"CC",AND(J227&gt;=$AC$11,J227&gt;$AB$10),"DC",J227&gt;=50,"DD"),IF(J227&gt;=$AA$9,"FD","FF")),T227),IF(L227&gt;=$Z$32,$Z$30,IF(L227&gt;=$AA$32,$AA$30,IF(L227&gt;=$AB$32,$AB$30,IF(L227&gt;=$AC$32,$AC$30,IF(L227&gt;=$AD$32,$AD$30,IF(L227&gt;=$AE$32,$AE$30,IF(L227&gt;=$AF$32,$AF$30,IF(L227&gt;=$AG$32,$AG$30,$AH$30))))))))),T227)</f>
        <v/>
      </c>
      <c r="V227" s="9" t="str">
        <f t="array" ref="V227">IF(A227&lt;&gt;"",IF(_xlfn.BITOR(F227&lt;&gt;"GR",F227&lt;&gt;""),IF(AND(L227&gt;=50,F227&gt;=55),_xlfn.RANK.EQ(L227,$L$2:$L$1000,0),_xlfn.IFS(U227="FD",999,U227="FF",1000)),IF(AND(L227&gt;=50,H227&gt;=55),_xlfn.RANK.EQ(L227,$L$2:$L$326,0),_xlfn.IFS(U227="FD",999,U227="FF",1000))),"")</f>
        <v/>
      </c>
    </row>
    <row r="228" spans="1:22" x14ac:dyDescent="0.25">
      <c r="A228" s="31"/>
      <c r="B228" s="31"/>
      <c r="C228" s="31"/>
      <c r="D228" s="31"/>
      <c r="E228" s="31"/>
      <c r="F228" s="3"/>
      <c r="G228" s="16">
        <f t="shared" si="56"/>
        <v>0</v>
      </c>
      <c r="H228" s="16">
        <f t="shared" si="57"/>
        <v>0</v>
      </c>
      <c r="I228" s="9">
        <f t="shared" si="44"/>
        <v>0</v>
      </c>
      <c r="J228" s="9">
        <f t="shared" si="45"/>
        <v>0</v>
      </c>
      <c r="K228" s="9">
        <f t="shared" si="46"/>
        <v>0</v>
      </c>
      <c r="L228" s="9">
        <f t="shared" si="47"/>
        <v>0</v>
      </c>
      <c r="M228" s="9" t="str">
        <f t="shared" si="48"/>
        <v/>
      </c>
      <c r="N228" s="9" t="str">
        <f t="shared" si="49"/>
        <v/>
      </c>
      <c r="O228" s="9" t="str">
        <f t="shared" si="50"/>
        <v/>
      </c>
      <c r="P228" s="9" t="str">
        <f t="shared" si="51"/>
        <v/>
      </c>
      <c r="Q228" s="9" t="str">
        <f t="shared" si="52"/>
        <v/>
      </c>
      <c r="R228" s="9" t="str">
        <f t="shared" si="53"/>
        <v/>
      </c>
      <c r="S228" s="9" t="str">
        <f t="shared" si="54"/>
        <v/>
      </c>
      <c r="T228" s="9" t="str">
        <f t="shared" si="55"/>
        <v/>
      </c>
      <c r="U228" s="9" t="str">
        <f t="array" ref="U228">IF(AND(F228&lt;&gt;"",F228&lt;&gt;"GR"),IF(COUNTIF($J$2:$J$1000,"&gt;=50")&gt;=10,IF(F228&lt;&gt;"GR",IF(AND(F228&gt;=55,J228&gt;=50),_xlfn.IFS(AND(J228&gt;=$AH$11,J228&gt;$AG$10,J228&gt;$AF$10,J228&gt;$AE$10,J228&gt;$AD$10,J228&gt;$AC$10,J228&gt;$AB$10),"AA",AND(J228&gt;=$AG$11,J228&gt;$AF$10,J228&gt;$AE$10,J228&gt;$AD$10,J228&gt;$AC$10,J228&gt;$AB$10),"BA",AND(J228&gt;=$AF$11,J228&gt;$AE$10,J228&gt;$AD$10,J228&gt;$AC$10,J228&gt;$AB$10),"BB",AND(J228&gt;=$AE$11,J228&gt;$AD$10,J228&gt;$AC$10,J228&gt;$AB$10),"CB",AND(J228&gt;=$AD$11,J228&gt;$AC$10,J228&gt;$AB$10),"CC",AND(J228&gt;=$AC$11,J228&gt;$AB$10),"DC",J228&gt;=50,"DD"),IF(J228&gt;=$AA$9,"FD","FF")),T228),IF(L228&gt;=$Z$32,$Z$30,IF(L228&gt;=$AA$32,$AA$30,IF(L228&gt;=$AB$32,$AB$30,IF(L228&gt;=$AC$32,$AC$30,IF(L228&gt;=$AD$32,$AD$30,IF(L228&gt;=$AE$32,$AE$30,IF(L228&gt;=$AF$32,$AF$30,IF(L228&gt;=$AG$32,$AG$30,$AH$30))))))))),T228)</f>
        <v/>
      </c>
      <c r="V228" s="9" t="str">
        <f t="array" ref="V228">IF(A228&lt;&gt;"",IF(_xlfn.BITOR(F228&lt;&gt;"GR",F228&lt;&gt;""),IF(AND(L228&gt;=50,F228&gt;=55),_xlfn.RANK.EQ(L228,$L$2:$L$1000,0),_xlfn.IFS(U228="FD",999,U228="FF",1000)),IF(AND(L228&gt;=50,H228&gt;=55),_xlfn.RANK.EQ(L228,$L$2:$L$326,0),_xlfn.IFS(U228="FD",999,U228="FF",1000))),"")</f>
        <v/>
      </c>
    </row>
    <row r="229" spans="1:22" x14ac:dyDescent="0.25">
      <c r="A229" s="31"/>
      <c r="B229" s="31"/>
      <c r="C229" s="31"/>
      <c r="D229" s="31"/>
      <c r="E229" s="31"/>
      <c r="F229" s="3"/>
      <c r="G229" s="16">
        <f t="shared" si="56"/>
        <v>0</v>
      </c>
      <c r="H229" s="16">
        <f t="shared" si="57"/>
        <v>0</v>
      </c>
      <c r="I229" s="9">
        <f t="shared" si="44"/>
        <v>0</v>
      </c>
      <c r="J229" s="9">
        <f t="shared" si="45"/>
        <v>0</v>
      </c>
      <c r="K229" s="9">
        <f t="shared" si="46"/>
        <v>0</v>
      </c>
      <c r="L229" s="9">
        <f t="shared" si="47"/>
        <v>0</v>
      </c>
      <c r="M229" s="9" t="str">
        <f t="shared" si="48"/>
        <v/>
      </c>
      <c r="N229" s="9" t="str">
        <f t="shared" si="49"/>
        <v/>
      </c>
      <c r="O229" s="9" t="str">
        <f t="shared" si="50"/>
        <v/>
      </c>
      <c r="P229" s="9" t="str">
        <f t="shared" si="51"/>
        <v/>
      </c>
      <c r="Q229" s="9" t="str">
        <f t="shared" si="52"/>
        <v/>
      </c>
      <c r="R229" s="9" t="str">
        <f t="shared" si="53"/>
        <v/>
      </c>
      <c r="S229" s="9" t="str">
        <f t="shared" si="54"/>
        <v/>
      </c>
      <c r="T229" s="9" t="str">
        <f t="shared" si="55"/>
        <v/>
      </c>
      <c r="U229" s="9" t="str">
        <f t="array" ref="U229">IF(AND(F229&lt;&gt;"",F229&lt;&gt;"GR"),IF(COUNTIF($J$2:$J$1000,"&gt;=50")&gt;=10,IF(F229&lt;&gt;"GR",IF(AND(F229&gt;=55,J229&gt;=50),_xlfn.IFS(AND(J229&gt;=$AH$11,J229&gt;$AG$10,J229&gt;$AF$10,J229&gt;$AE$10,J229&gt;$AD$10,J229&gt;$AC$10,J229&gt;$AB$10),"AA",AND(J229&gt;=$AG$11,J229&gt;$AF$10,J229&gt;$AE$10,J229&gt;$AD$10,J229&gt;$AC$10,J229&gt;$AB$10),"BA",AND(J229&gt;=$AF$11,J229&gt;$AE$10,J229&gt;$AD$10,J229&gt;$AC$10,J229&gt;$AB$10),"BB",AND(J229&gt;=$AE$11,J229&gt;$AD$10,J229&gt;$AC$10,J229&gt;$AB$10),"CB",AND(J229&gt;=$AD$11,J229&gt;$AC$10,J229&gt;$AB$10),"CC",AND(J229&gt;=$AC$11,J229&gt;$AB$10),"DC",J229&gt;=50,"DD"),IF(J229&gt;=$AA$9,"FD","FF")),T229),IF(L229&gt;=$Z$32,$Z$30,IF(L229&gt;=$AA$32,$AA$30,IF(L229&gt;=$AB$32,$AB$30,IF(L229&gt;=$AC$32,$AC$30,IF(L229&gt;=$AD$32,$AD$30,IF(L229&gt;=$AE$32,$AE$30,IF(L229&gt;=$AF$32,$AF$30,IF(L229&gt;=$AG$32,$AG$30,$AH$30))))))))),T229)</f>
        <v/>
      </c>
      <c r="V229" s="9" t="str">
        <f t="array" ref="V229">IF(A229&lt;&gt;"",IF(_xlfn.BITOR(F229&lt;&gt;"GR",F229&lt;&gt;""),IF(AND(L229&gt;=50,F229&gt;=55),_xlfn.RANK.EQ(L229,$L$2:$L$1000,0),_xlfn.IFS(U229="FD",999,U229="FF",1000)),IF(AND(L229&gt;=50,H229&gt;=55),_xlfn.RANK.EQ(L229,$L$2:$L$326,0),_xlfn.IFS(U229="FD",999,U229="FF",1000))),"")</f>
        <v/>
      </c>
    </row>
    <row r="230" spans="1:22" x14ac:dyDescent="0.25">
      <c r="A230" s="31"/>
      <c r="B230" s="31"/>
      <c r="C230" s="31"/>
      <c r="D230" s="31"/>
      <c r="E230" s="31"/>
      <c r="F230" s="3"/>
      <c r="G230" s="16">
        <f t="shared" si="56"/>
        <v>0</v>
      </c>
      <c r="H230" s="16">
        <f t="shared" si="57"/>
        <v>0</v>
      </c>
      <c r="I230" s="9">
        <f t="shared" si="44"/>
        <v>0</v>
      </c>
      <c r="J230" s="9">
        <f t="shared" si="45"/>
        <v>0</v>
      </c>
      <c r="K230" s="9">
        <f t="shared" si="46"/>
        <v>0</v>
      </c>
      <c r="L230" s="9">
        <f t="shared" si="47"/>
        <v>0</v>
      </c>
      <c r="M230" s="9" t="str">
        <f t="shared" si="48"/>
        <v/>
      </c>
      <c r="N230" s="9" t="str">
        <f t="shared" si="49"/>
        <v/>
      </c>
      <c r="O230" s="9" t="str">
        <f t="shared" si="50"/>
        <v/>
      </c>
      <c r="P230" s="9" t="str">
        <f t="shared" si="51"/>
        <v/>
      </c>
      <c r="Q230" s="9" t="str">
        <f t="shared" si="52"/>
        <v/>
      </c>
      <c r="R230" s="9" t="str">
        <f t="shared" si="53"/>
        <v/>
      </c>
      <c r="S230" s="9" t="str">
        <f t="shared" si="54"/>
        <v/>
      </c>
      <c r="T230" s="9" t="str">
        <f t="shared" si="55"/>
        <v/>
      </c>
      <c r="U230" s="9" t="str">
        <f t="array" ref="U230">IF(AND(F230&lt;&gt;"",F230&lt;&gt;"GR"),IF(COUNTIF($J$2:$J$1000,"&gt;=50")&gt;=10,IF(F230&lt;&gt;"GR",IF(AND(F230&gt;=55,J230&gt;=50),_xlfn.IFS(AND(J230&gt;=$AH$11,J230&gt;$AG$10,J230&gt;$AF$10,J230&gt;$AE$10,J230&gt;$AD$10,J230&gt;$AC$10,J230&gt;$AB$10),"AA",AND(J230&gt;=$AG$11,J230&gt;$AF$10,J230&gt;$AE$10,J230&gt;$AD$10,J230&gt;$AC$10,J230&gt;$AB$10),"BA",AND(J230&gt;=$AF$11,J230&gt;$AE$10,J230&gt;$AD$10,J230&gt;$AC$10,J230&gt;$AB$10),"BB",AND(J230&gt;=$AE$11,J230&gt;$AD$10,J230&gt;$AC$10,J230&gt;$AB$10),"CB",AND(J230&gt;=$AD$11,J230&gt;$AC$10,J230&gt;$AB$10),"CC",AND(J230&gt;=$AC$11,J230&gt;$AB$10),"DC",J230&gt;=50,"DD"),IF(J230&gt;=$AA$9,"FD","FF")),T230),IF(L230&gt;=$Z$32,$Z$30,IF(L230&gt;=$AA$32,$AA$30,IF(L230&gt;=$AB$32,$AB$30,IF(L230&gt;=$AC$32,$AC$30,IF(L230&gt;=$AD$32,$AD$30,IF(L230&gt;=$AE$32,$AE$30,IF(L230&gt;=$AF$32,$AF$30,IF(L230&gt;=$AG$32,$AG$30,$AH$30))))))))),T230)</f>
        <v/>
      </c>
      <c r="V230" s="9" t="str">
        <f t="array" ref="V230">IF(A230&lt;&gt;"",IF(_xlfn.BITOR(F230&lt;&gt;"GR",F230&lt;&gt;""),IF(AND(L230&gt;=50,F230&gt;=55),_xlfn.RANK.EQ(L230,$L$2:$L$1000,0),_xlfn.IFS(U230="FD",999,U230="FF",1000)),IF(AND(L230&gt;=50,H230&gt;=55),_xlfn.RANK.EQ(L230,$L$2:$L$326,0),_xlfn.IFS(U230="FD",999,U230="FF",1000))),"")</f>
        <v/>
      </c>
    </row>
    <row r="231" spans="1:22" x14ac:dyDescent="0.25">
      <c r="A231" s="31"/>
      <c r="B231" s="31"/>
      <c r="C231" s="31"/>
      <c r="D231" s="31"/>
      <c r="E231" s="31"/>
      <c r="F231" s="3"/>
      <c r="G231" s="16">
        <f t="shared" si="56"/>
        <v>0</v>
      </c>
      <c r="H231" s="16">
        <f t="shared" si="57"/>
        <v>0</v>
      </c>
      <c r="I231" s="9">
        <f t="shared" si="44"/>
        <v>0</v>
      </c>
      <c r="J231" s="9">
        <f t="shared" si="45"/>
        <v>0</v>
      </c>
      <c r="K231" s="9">
        <f t="shared" si="46"/>
        <v>0</v>
      </c>
      <c r="L231" s="9">
        <f t="shared" si="47"/>
        <v>0</v>
      </c>
      <c r="M231" s="9" t="str">
        <f t="shared" si="48"/>
        <v/>
      </c>
      <c r="N231" s="9" t="str">
        <f t="shared" si="49"/>
        <v/>
      </c>
      <c r="O231" s="9" t="str">
        <f t="shared" si="50"/>
        <v/>
      </c>
      <c r="P231" s="9" t="str">
        <f t="shared" si="51"/>
        <v/>
      </c>
      <c r="Q231" s="9" t="str">
        <f t="shared" si="52"/>
        <v/>
      </c>
      <c r="R231" s="9" t="str">
        <f t="shared" si="53"/>
        <v/>
      </c>
      <c r="S231" s="9" t="str">
        <f t="shared" si="54"/>
        <v/>
      </c>
      <c r="T231" s="9" t="str">
        <f t="shared" si="55"/>
        <v/>
      </c>
      <c r="U231" s="9" t="str">
        <f t="array" ref="U231">IF(AND(F231&lt;&gt;"",F231&lt;&gt;"GR"),IF(COUNTIF($J$2:$J$1000,"&gt;=50")&gt;=10,IF(F231&lt;&gt;"GR",IF(AND(F231&gt;=55,J231&gt;=50),_xlfn.IFS(AND(J231&gt;=$AH$11,J231&gt;$AG$10,J231&gt;$AF$10,J231&gt;$AE$10,J231&gt;$AD$10,J231&gt;$AC$10,J231&gt;$AB$10),"AA",AND(J231&gt;=$AG$11,J231&gt;$AF$10,J231&gt;$AE$10,J231&gt;$AD$10,J231&gt;$AC$10,J231&gt;$AB$10),"BA",AND(J231&gt;=$AF$11,J231&gt;$AE$10,J231&gt;$AD$10,J231&gt;$AC$10,J231&gt;$AB$10),"BB",AND(J231&gt;=$AE$11,J231&gt;$AD$10,J231&gt;$AC$10,J231&gt;$AB$10),"CB",AND(J231&gt;=$AD$11,J231&gt;$AC$10,J231&gt;$AB$10),"CC",AND(J231&gt;=$AC$11,J231&gt;$AB$10),"DC",J231&gt;=50,"DD"),IF(J231&gt;=$AA$9,"FD","FF")),T231),IF(L231&gt;=$Z$32,$Z$30,IF(L231&gt;=$AA$32,$AA$30,IF(L231&gt;=$AB$32,$AB$30,IF(L231&gt;=$AC$32,$AC$30,IF(L231&gt;=$AD$32,$AD$30,IF(L231&gt;=$AE$32,$AE$30,IF(L231&gt;=$AF$32,$AF$30,IF(L231&gt;=$AG$32,$AG$30,$AH$30))))))))),T231)</f>
        <v/>
      </c>
      <c r="V231" s="9" t="str">
        <f t="array" ref="V231">IF(A231&lt;&gt;"",IF(_xlfn.BITOR(F231&lt;&gt;"GR",F231&lt;&gt;""),IF(AND(L231&gt;=50,F231&gt;=55),_xlfn.RANK.EQ(L231,$L$2:$L$1000,0),_xlfn.IFS(U231="FD",999,U231="FF",1000)),IF(AND(L231&gt;=50,H231&gt;=55),_xlfn.RANK.EQ(L231,$L$2:$L$326,0),_xlfn.IFS(U231="FD",999,U231="FF",1000))),"")</f>
        <v/>
      </c>
    </row>
    <row r="232" spans="1:22" x14ac:dyDescent="0.25">
      <c r="A232" s="31"/>
      <c r="B232" s="31"/>
      <c r="C232" s="31"/>
      <c r="D232" s="31"/>
      <c r="E232" s="31"/>
      <c r="F232" s="3"/>
      <c r="G232" s="16">
        <f t="shared" si="56"/>
        <v>0</v>
      </c>
      <c r="H232" s="16">
        <f t="shared" si="57"/>
        <v>0</v>
      </c>
      <c r="I232" s="9">
        <f t="shared" si="44"/>
        <v>0</v>
      </c>
      <c r="J232" s="9">
        <f t="shared" si="45"/>
        <v>0</v>
      </c>
      <c r="K232" s="9">
        <f t="shared" si="46"/>
        <v>0</v>
      </c>
      <c r="L232" s="9">
        <f t="shared" si="47"/>
        <v>0</v>
      </c>
      <c r="M232" s="9" t="str">
        <f t="shared" si="48"/>
        <v/>
      </c>
      <c r="N232" s="9" t="str">
        <f t="shared" si="49"/>
        <v/>
      </c>
      <c r="O232" s="9" t="str">
        <f t="shared" si="50"/>
        <v/>
      </c>
      <c r="P232" s="9" t="str">
        <f t="shared" si="51"/>
        <v/>
      </c>
      <c r="Q232" s="9" t="str">
        <f t="shared" si="52"/>
        <v/>
      </c>
      <c r="R232" s="9" t="str">
        <f t="shared" si="53"/>
        <v/>
      </c>
      <c r="S232" s="9" t="str">
        <f t="shared" si="54"/>
        <v/>
      </c>
      <c r="T232" s="9" t="str">
        <f t="shared" si="55"/>
        <v/>
      </c>
      <c r="U232" s="9" t="str">
        <f t="array" ref="U232">IF(AND(F232&lt;&gt;"",F232&lt;&gt;"GR"),IF(COUNTIF($J$2:$J$1000,"&gt;=50")&gt;=10,IF(F232&lt;&gt;"GR",IF(AND(F232&gt;=55,J232&gt;=50),_xlfn.IFS(AND(J232&gt;=$AH$11,J232&gt;$AG$10,J232&gt;$AF$10,J232&gt;$AE$10,J232&gt;$AD$10,J232&gt;$AC$10,J232&gt;$AB$10),"AA",AND(J232&gt;=$AG$11,J232&gt;$AF$10,J232&gt;$AE$10,J232&gt;$AD$10,J232&gt;$AC$10,J232&gt;$AB$10),"BA",AND(J232&gt;=$AF$11,J232&gt;$AE$10,J232&gt;$AD$10,J232&gt;$AC$10,J232&gt;$AB$10),"BB",AND(J232&gt;=$AE$11,J232&gt;$AD$10,J232&gt;$AC$10,J232&gt;$AB$10),"CB",AND(J232&gt;=$AD$11,J232&gt;$AC$10,J232&gt;$AB$10),"CC",AND(J232&gt;=$AC$11,J232&gt;$AB$10),"DC",J232&gt;=50,"DD"),IF(J232&gt;=$AA$9,"FD","FF")),T232),IF(L232&gt;=$Z$32,$Z$30,IF(L232&gt;=$AA$32,$AA$30,IF(L232&gt;=$AB$32,$AB$30,IF(L232&gt;=$AC$32,$AC$30,IF(L232&gt;=$AD$32,$AD$30,IF(L232&gt;=$AE$32,$AE$30,IF(L232&gt;=$AF$32,$AF$30,IF(L232&gt;=$AG$32,$AG$30,$AH$30))))))))),T232)</f>
        <v/>
      </c>
      <c r="V232" s="9" t="str">
        <f t="array" ref="V232">IF(A232&lt;&gt;"",IF(_xlfn.BITOR(F232&lt;&gt;"GR",F232&lt;&gt;""),IF(AND(L232&gt;=50,F232&gt;=55),_xlfn.RANK.EQ(L232,$L$2:$L$1000,0),_xlfn.IFS(U232="FD",999,U232="FF",1000)),IF(AND(L232&gt;=50,H232&gt;=55),_xlfn.RANK.EQ(L232,$L$2:$L$326,0),_xlfn.IFS(U232="FD",999,U232="FF",1000))),"")</f>
        <v/>
      </c>
    </row>
    <row r="233" spans="1:22" x14ac:dyDescent="0.25">
      <c r="A233" s="31"/>
      <c r="B233" s="31"/>
      <c r="C233" s="31"/>
      <c r="D233" s="31"/>
      <c r="E233" s="31"/>
      <c r="F233" s="3"/>
      <c r="G233" s="16">
        <f t="shared" si="56"/>
        <v>0</v>
      </c>
      <c r="H233" s="16">
        <f t="shared" si="57"/>
        <v>0</v>
      </c>
      <c r="I233" s="9">
        <f t="shared" si="44"/>
        <v>0</v>
      </c>
      <c r="J233" s="9">
        <f t="shared" si="45"/>
        <v>0</v>
      </c>
      <c r="K233" s="9">
        <f t="shared" si="46"/>
        <v>0</v>
      </c>
      <c r="L233" s="9">
        <f t="shared" si="47"/>
        <v>0</v>
      </c>
      <c r="M233" s="9" t="str">
        <f t="shared" si="48"/>
        <v/>
      </c>
      <c r="N233" s="9" t="str">
        <f t="shared" si="49"/>
        <v/>
      </c>
      <c r="O233" s="9" t="str">
        <f t="shared" si="50"/>
        <v/>
      </c>
      <c r="P233" s="9" t="str">
        <f t="shared" si="51"/>
        <v/>
      </c>
      <c r="Q233" s="9" t="str">
        <f t="shared" si="52"/>
        <v/>
      </c>
      <c r="R233" s="9" t="str">
        <f t="shared" si="53"/>
        <v/>
      </c>
      <c r="S233" s="9" t="str">
        <f t="shared" si="54"/>
        <v/>
      </c>
      <c r="T233" s="9" t="str">
        <f t="shared" si="55"/>
        <v/>
      </c>
      <c r="U233" s="9" t="str">
        <f t="array" ref="U233">IF(AND(F233&lt;&gt;"",F233&lt;&gt;"GR"),IF(COUNTIF($J$2:$J$1000,"&gt;=50")&gt;=10,IF(F233&lt;&gt;"GR",IF(AND(F233&gt;=55,J233&gt;=50),_xlfn.IFS(AND(J233&gt;=$AH$11,J233&gt;$AG$10,J233&gt;$AF$10,J233&gt;$AE$10,J233&gt;$AD$10,J233&gt;$AC$10,J233&gt;$AB$10),"AA",AND(J233&gt;=$AG$11,J233&gt;$AF$10,J233&gt;$AE$10,J233&gt;$AD$10,J233&gt;$AC$10,J233&gt;$AB$10),"BA",AND(J233&gt;=$AF$11,J233&gt;$AE$10,J233&gt;$AD$10,J233&gt;$AC$10,J233&gt;$AB$10),"BB",AND(J233&gt;=$AE$11,J233&gt;$AD$10,J233&gt;$AC$10,J233&gt;$AB$10),"CB",AND(J233&gt;=$AD$11,J233&gt;$AC$10,J233&gt;$AB$10),"CC",AND(J233&gt;=$AC$11,J233&gt;$AB$10),"DC",J233&gt;=50,"DD"),IF(J233&gt;=$AA$9,"FD","FF")),T233),IF(L233&gt;=$Z$32,$Z$30,IF(L233&gt;=$AA$32,$AA$30,IF(L233&gt;=$AB$32,$AB$30,IF(L233&gt;=$AC$32,$AC$30,IF(L233&gt;=$AD$32,$AD$30,IF(L233&gt;=$AE$32,$AE$30,IF(L233&gt;=$AF$32,$AF$30,IF(L233&gt;=$AG$32,$AG$30,$AH$30))))))))),T233)</f>
        <v/>
      </c>
      <c r="V233" s="9" t="str">
        <f t="array" ref="V233">IF(A233&lt;&gt;"",IF(_xlfn.BITOR(F233&lt;&gt;"GR",F233&lt;&gt;""),IF(AND(L233&gt;=50,F233&gt;=55),_xlfn.RANK.EQ(L233,$L$2:$L$1000,0),_xlfn.IFS(U233="FD",999,U233="FF",1000)),IF(AND(L233&gt;=50,H233&gt;=55),_xlfn.RANK.EQ(L233,$L$2:$L$326,0),_xlfn.IFS(U233="FD",999,U233="FF",1000))),"")</f>
        <v/>
      </c>
    </row>
    <row r="234" spans="1:22" x14ac:dyDescent="0.25">
      <c r="A234" s="31"/>
      <c r="B234" s="31"/>
      <c r="C234" s="31"/>
      <c r="D234" s="31"/>
      <c r="E234" s="31"/>
      <c r="F234" s="3"/>
      <c r="G234" s="16">
        <f t="shared" si="56"/>
        <v>0</v>
      </c>
      <c r="H234" s="16">
        <f t="shared" si="57"/>
        <v>0</v>
      </c>
      <c r="I234" s="9">
        <f t="shared" si="44"/>
        <v>0</v>
      </c>
      <c r="J234" s="9">
        <f t="shared" si="45"/>
        <v>0</v>
      </c>
      <c r="K234" s="9">
        <f t="shared" si="46"/>
        <v>0</v>
      </c>
      <c r="L234" s="9">
        <f t="shared" si="47"/>
        <v>0</v>
      </c>
      <c r="M234" s="9" t="str">
        <f t="shared" si="48"/>
        <v/>
      </c>
      <c r="N234" s="9" t="str">
        <f t="shared" si="49"/>
        <v/>
      </c>
      <c r="O234" s="9" t="str">
        <f t="shared" si="50"/>
        <v/>
      </c>
      <c r="P234" s="9" t="str">
        <f t="shared" si="51"/>
        <v/>
      </c>
      <c r="Q234" s="9" t="str">
        <f t="shared" si="52"/>
        <v/>
      </c>
      <c r="R234" s="9" t="str">
        <f t="shared" si="53"/>
        <v/>
      </c>
      <c r="S234" s="9" t="str">
        <f t="shared" si="54"/>
        <v/>
      </c>
      <c r="T234" s="9" t="str">
        <f t="shared" si="55"/>
        <v/>
      </c>
      <c r="U234" s="9" t="str">
        <f t="array" ref="U234">IF(AND(F234&lt;&gt;"",F234&lt;&gt;"GR"),IF(COUNTIF($J$2:$J$1000,"&gt;=50")&gt;=10,IF(F234&lt;&gt;"GR",IF(AND(F234&gt;=55,J234&gt;=50),_xlfn.IFS(AND(J234&gt;=$AH$11,J234&gt;$AG$10,J234&gt;$AF$10,J234&gt;$AE$10,J234&gt;$AD$10,J234&gt;$AC$10,J234&gt;$AB$10),"AA",AND(J234&gt;=$AG$11,J234&gt;$AF$10,J234&gt;$AE$10,J234&gt;$AD$10,J234&gt;$AC$10,J234&gt;$AB$10),"BA",AND(J234&gt;=$AF$11,J234&gt;$AE$10,J234&gt;$AD$10,J234&gt;$AC$10,J234&gt;$AB$10),"BB",AND(J234&gt;=$AE$11,J234&gt;$AD$10,J234&gt;$AC$10,J234&gt;$AB$10),"CB",AND(J234&gt;=$AD$11,J234&gt;$AC$10,J234&gt;$AB$10),"CC",AND(J234&gt;=$AC$11,J234&gt;$AB$10),"DC",J234&gt;=50,"DD"),IF(J234&gt;=$AA$9,"FD","FF")),T234),IF(L234&gt;=$Z$32,$Z$30,IF(L234&gt;=$AA$32,$AA$30,IF(L234&gt;=$AB$32,$AB$30,IF(L234&gt;=$AC$32,$AC$30,IF(L234&gt;=$AD$32,$AD$30,IF(L234&gt;=$AE$32,$AE$30,IF(L234&gt;=$AF$32,$AF$30,IF(L234&gt;=$AG$32,$AG$30,$AH$30))))))))),T234)</f>
        <v/>
      </c>
      <c r="V234" s="9" t="str">
        <f t="array" ref="V234">IF(A234&lt;&gt;"",IF(_xlfn.BITOR(F234&lt;&gt;"GR",F234&lt;&gt;""),IF(AND(L234&gt;=50,F234&gt;=55),_xlfn.RANK.EQ(L234,$L$2:$L$1000,0),_xlfn.IFS(U234="FD",999,U234="FF",1000)),IF(AND(L234&gt;=50,H234&gt;=55),_xlfn.RANK.EQ(L234,$L$2:$L$326,0),_xlfn.IFS(U234="FD",999,U234="FF",1000))),"")</f>
        <v/>
      </c>
    </row>
    <row r="235" spans="1:22" x14ac:dyDescent="0.25">
      <c r="A235" s="31"/>
      <c r="B235" s="31"/>
      <c r="C235" s="31"/>
      <c r="D235" s="31"/>
      <c r="E235" s="31"/>
      <c r="F235" s="3"/>
      <c r="G235" s="16">
        <f t="shared" si="56"/>
        <v>0</v>
      </c>
      <c r="H235" s="16">
        <f t="shared" si="57"/>
        <v>0</v>
      </c>
      <c r="I235" s="9">
        <f t="shared" si="44"/>
        <v>0</v>
      </c>
      <c r="J235" s="9">
        <f t="shared" si="45"/>
        <v>0</v>
      </c>
      <c r="K235" s="9">
        <f t="shared" si="46"/>
        <v>0</v>
      </c>
      <c r="L235" s="9">
        <f t="shared" si="47"/>
        <v>0</v>
      </c>
      <c r="M235" s="9" t="str">
        <f t="shared" si="48"/>
        <v/>
      </c>
      <c r="N235" s="9" t="str">
        <f t="shared" si="49"/>
        <v/>
      </c>
      <c r="O235" s="9" t="str">
        <f t="shared" si="50"/>
        <v/>
      </c>
      <c r="P235" s="9" t="str">
        <f t="shared" si="51"/>
        <v/>
      </c>
      <c r="Q235" s="9" t="str">
        <f t="shared" si="52"/>
        <v/>
      </c>
      <c r="R235" s="9" t="str">
        <f t="shared" si="53"/>
        <v/>
      </c>
      <c r="S235" s="9" t="str">
        <f t="shared" si="54"/>
        <v/>
      </c>
      <c r="T235" s="9" t="str">
        <f t="shared" si="55"/>
        <v/>
      </c>
      <c r="U235" s="9" t="str">
        <f t="array" ref="U235">IF(AND(F235&lt;&gt;"",F235&lt;&gt;"GR"),IF(COUNTIF($J$2:$J$1000,"&gt;=50")&gt;=10,IF(F235&lt;&gt;"GR",IF(AND(F235&gt;=55,J235&gt;=50),_xlfn.IFS(AND(J235&gt;=$AH$11,J235&gt;$AG$10,J235&gt;$AF$10,J235&gt;$AE$10,J235&gt;$AD$10,J235&gt;$AC$10,J235&gt;$AB$10),"AA",AND(J235&gt;=$AG$11,J235&gt;$AF$10,J235&gt;$AE$10,J235&gt;$AD$10,J235&gt;$AC$10,J235&gt;$AB$10),"BA",AND(J235&gt;=$AF$11,J235&gt;$AE$10,J235&gt;$AD$10,J235&gt;$AC$10,J235&gt;$AB$10),"BB",AND(J235&gt;=$AE$11,J235&gt;$AD$10,J235&gt;$AC$10,J235&gt;$AB$10),"CB",AND(J235&gt;=$AD$11,J235&gt;$AC$10,J235&gt;$AB$10),"CC",AND(J235&gt;=$AC$11,J235&gt;$AB$10),"DC",J235&gt;=50,"DD"),IF(J235&gt;=$AA$9,"FD","FF")),T235),IF(L235&gt;=$Z$32,$Z$30,IF(L235&gt;=$AA$32,$AA$30,IF(L235&gt;=$AB$32,$AB$30,IF(L235&gt;=$AC$32,$AC$30,IF(L235&gt;=$AD$32,$AD$30,IF(L235&gt;=$AE$32,$AE$30,IF(L235&gt;=$AF$32,$AF$30,IF(L235&gt;=$AG$32,$AG$30,$AH$30))))))))),T235)</f>
        <v/>
      </c>
      <c r="V235" s="9" t="str">
        <f t="array" ref="V235">IF(A235&lt;&gt;"",IF(_xlfn.BITOR(F235&lt;&gt;"GR",F235&lt;&gt;""),IF(AND(L235&gt;=50,F235&gt;=55),_xlfn.RANK.EQ(L235,$L$2:$L$1000,0),_xlfn.IFS(U235="FD",999,U235="FF",1000)),IF(AND(L235&gt;=50,H235&gt;=55),_xlfn.RANK.EQ(L235,$L$2:$L$326,0),_xlfn.IFS(U235="FD",999,U235="FF",1000))),"")</f>
        <v/>
      </c>
    </row>
    <row r="236" spans="1:22" x14ac:dyDescent="0.25">
      <c r="A236" s="31"/>
      <c r="B236" s="31"/>
      <c r="C236" s="31"/>
      <c r="D236" s="31"/>
      <c r="E236" s="31"/>
      <c r="F236" s="3"/>
      <c r="G236" s="16">
        <f t="shared" si="56"/>
        <v>0</v>
      </c>
      <c r="H236" s="16">
        <f t="shared" si="57"/>
        <v>0</v>
      </c>
      <c r="I236" s="9">
        <f t="shared" si="44"/>
        <v>0</v>
      </c>
      <c r="J236" s="9">
        <f t="shared" si="45"/>
        <v>0</v>
      </c>
      <c r="K236" s="9">
        <f t="shared" si="46"/>
        <v>0</v>
      </c>
      <c r="L236" s="9">
        <f t="shared" si="47"/>
        <v>0</v>
      </c>
      <c r="M236" s="9" t="str">
        <f t="shared" si="48"/>
        <v/>
      </c>
      <c r="N236" s="9" t="str">
        <f t="shared" si="49"/>
        <v/>
      </c>
      <c r="O236" s="9" t="str">
        <f t="shared" si="50"/>
        <v/>
      </c>
      <c r="P236" s="9" t="str">
        <f t="shared" si="51"/>
        <v/>
      </c>
      <c r="Q236" s="9" t="str">
        <f t="shared" si="52"/>
        <v/>
      </c>
      <c r="R236" s="9" t="str">
        <f t="shared" si="53"/>
        <v/>
      </c>
      <c r="S236" s="9" t="str">
        <f t="shared" si="54"/>
        <v/>
      </c>
      <c r="T236" s="9" t="str">
        <f t="shared" si="55"/>
        <v/>
      </c>
      <c r="U236" s="9" t="str">
        <f t="array" ref="U236">IF(AND(F236&lt;&gt;"",F236&lt;&gt;"GR"),IF(COUNTIF($J$2:$J$1000,"&gt;=50")&gt;=10,IF(F236&lt;&gt;"GR",IF(AND(F236&gt;=55,J236&gt;=50),_xlfn.IFS(AND(J236&gt;=$AH$11,J236&gt;$AG$10,J236&gt;$AF$10,J236&gt;$AE$10,J236&gt;$AD$10,J236&gt;$AC$10,J236&gt;$AB$10),"AA",AND(J236&gt;=$AG$11,J236&gt;$AF$10,J236&gt;$AE$10,J236&gt;$AD$10,J236&gt;$AC$10,J236&gt;$AB$10),"BA",AND(J236&gt;=$AF$11,J236&gt;$AE$10,J236&gt;$AD$10,J236&gt;$AC$10,J236&gt;$AB$10),"BB",AND(J236&gt;=$AE$11,J236&gt;$AD$10,J236&gt;$AC$10,J236&gt;$AB$10),"CB",AND(J236&gt;=$AD$11,J236&gt;$AC$10,J236&gt;$AB$10),"CC",AND(J236&gt;=$AC$11,J236&gt;$AB$10),"DC",J236&gt;=50,"DD"),IF(J236&gt;=$AA$9,"FD","FF")),T236),IF(L236&gt;=$Z$32,$Z$30,IF(L236&gt;=$AA$32,$AA$30,IF(L236&gt;=$AB$32,$AB$30,IF(L236&gt;=$AC$32,$AC$30,IF(L236&gt;=$AD$32,$AD$30,IF(L236&gt;=$AE$32,$AE$30,IF(L236&gt;=$AF$32,$AF$30,IF(L236&gt;=$AG$32,$AG$30,$AH$30))))))))),T236)</f>
        <v/>
      </c>
      <c r="V236" s="9" t="str">
        <f t="array" ref="V236">IF(A236&lt;&gt;"",IF(_xlfn.BITOR(F236&lt;&gt;"GR",F236&lt;&gt;""),IF(AND(L236&gt;=50,F236&gt;=55),_xlfn.RANK.EQ(L236,$L$2:$L$1000,0),_xlfn.IFS(U236="FD",999,U236="FF",1000)),IF(AND(L236&gt;=50,H236&gt;=55),_xlfn.RANK.EQ(L236,$L$2:$L$326,0),_xlfn.IFS(U236="FD",999,U236="FF",1000))),"")</f>
        <v/>
      </c>
    </row>
    <row r="237" spans="1:22" x14ac:dyDescent="0.25">
      <c r="A237" s="31"/>
      <c r="B237" s="31"/>
      <c r="C237" s="31"/>
      <c r="D237" s="31"/>
      <c r="E237" s="31"/>
      <c r="F237" s="3"/>
      <c r="G237" s="16">
        <f t="shared" si="56"/>
        <v>0</v>
      </c>
      <c r="H237" s="16">
        <f t="shared" si="57"/>
        <v>0</v>
      </c>
      <c r="I237" s="9">
        <f t="shared" si="44"/>
        <v>0</v>
      </c>
      <c r="J237" s="9">
        <f t="shared" si="45"/>
        <v>0</v>
      </c>
      <c r="K237" s="9">
        <f t="shared" si="46"/>
        <v>0</v>
      </c>
      <c r="L237" s="9">
        <f t="shared" si="47"/>
        <v>0</v>
      </c>
      <c r="M237" s="9" t="str">
        <f t="shared" si="48"/>
        <v/>
      </c>
      <c r="N237" s="9" t="str">
        <f t="shared" si="49"/>
        <v/>
      </c>
      <c r="O237" s="9" t="str">
        <f t="shared" si="50"/>
        <v/>
      </c>
      <c r="P237" s="9" t="str">
        <f t="shared" si="51"/>
        <v/>
      </c>
      <c r="Q237" s="9" t="str">
        <f t="shared" si="52"/>
        <v/>
      </c>
      <c r="R237" s="9" t="str">
        <f t="shared" si="53"/>
        <v/>
      </c>
      <c r="S237" s="9" t="str">
        <f t="shared" si="54"/>
        <v/>
      </c>
      <c r="T237" s="9" t="str">
        <f t="shared" si="55"/>
        <v/>
      </c>
      <c r="U237" s="9" t="str">
        <f t="array" ref="U237">IF(AND(F237&lt;&gt;"",F237&lt;&gt;"GR"),IF(COUNTIF($J$2:$J$1000,"&gt;=50")&gt;=10,IF(F237&lt;&gt;"GR",IF(AND(F237&gt;=55,J237&gt;=50),_xlfn.IFS(AND(J237&gt;=$AH$11,J237&gt;$AG$10,J237&gt;$AF$10,J237&gt;$AE$10,J237&gt;$AD$10,J237&gt;$AC$10,J237&gt;$AB$10),"AA",AND(J237&gt;=$AG$11,J237&gt;$AF$10,J237&gt;$AE$10,J237&gt;$AD$10,J237&gt;$AC$10,J237&gt;$AB$10),"BA",AND(J237&gt;=$AF$11,J237&gt;$AE$10,J237&gt;$AD$10,J237&gt;$AC$10,J237&gt;$AB$10),"BB",AND(J237&gt;=$AE$11,J237&gt;$AD$10,J237&gt;$AC$10,J237&gt;$AB$10),"CB",AND(J237&gt;=$AD$11,J237&gt;$AC$10,J237&gt;$AB$10),"CC",AND(J237&gt;=$AC$11,J237&gt;$AB$10),"DC",J237&gt;=50,"DD"),IF(J237&gt;=$AA$9,"FD","FF")),T237),IF(L237&gt;=$Z$32,$Z$30,IF(L237&gt;=$AA$32,$AA$30,IF(L237&gt;=$AB$32,$AB$30,IF(L237&gt;=$AC$32,$AC$30,IF(L237&gt;=$AD$32,$AD$30,IF(L237&gt;=$AE$32,$AE$30,IF(L237&gt;=$AF$32,$AF$30,IF(L237&gt;=$AG$32,$AG$30,$AH$30))))))))),T237)</f>
        <v/>
      </c>
      <c r="V237" s="9" t="str">
        <f t="array" ref="V237">IF(A237&lt;&gt;"",IF(_xlfn.BITOR(F237&lt;&gt;"GR",F237&lt;&gt;""),IF(AND(L237&gt;=50,F237&gt;=55),_xlfn.RANK.EQ(L237,$L$2:$L$1000,0),_xlfn.IFS(U237="FD",999,U237="FF",1000)),IF(AND(L237&gt;=50,H237&gt;=55),_xlfn.RANK.EQ(L237,$L$2:$L$326,0),_xlfn.IFS(U237="FD",999,U237="FF",1000))),"")</f>
        <v/>
      </c>
    </row>
    <row r="238" spans="1:22" x14ac:dyDescent="0.25">
      <c r="A238" s="31"/>
      <c r="B238" s="31"/>
      <c r="C238" s="31"/>
      <c r="D238" s="31"/>
      <c r="E238" s="31"/>
      <c r="F238" s="3"/>
      <c r="G238" s="16">
        <f t="shared" si="56"/>
        <v>0</v>
      </c>
      <c r="H238" s="16">
        <f t="shared" si="57"/>
        <v>0</v>
      </c>
      <c r="I238" s="9">
        <f t="shared" si="44"/>
        <v>0</v>
      </c>
      <c r="J238" s="9">
        <f t="shared" si="45"/>
        <v>0</v>
      </c>
      <c r="K238" s="9">
        <f t="shared" si="46"/>
        <v>0</v>
      </c>
      <c r="L238" s="9">
        <f t="shared" si="47"/>
        <v>0</v>
      </c>
      <c r="M238" s="9" t="str">
        <f t="shared" si="48"/>
        <v/>
      </c>
      <c r="N238" s="9" t="str">
        <f t="shared" si="49"/>
        <v/>
      </c>
      <c r="O238" s="9" t="str">
        <f t="shared" si="50"/>
        <v/>
      </c>
      <c r="P238" s="9" t="str">
        <f t="shared" si="51"/>
        <v/>
      </c>
      <c r="Q238" s="9" t="str">
        <f t="shared" si="52"/>
        <v/>
      </c>
      <c r="R238" s="9" t="str">
        <f t="shared" si="53"/>
        <v/>
      </c>
      <c r="S238" s="9" t="str">
        <f t="shared" si="54"/>
        <v/>
      </c>
      <c r="T238" s="9" t="str">
        <f t="shared" si="55"/>
        <v/>
      </c>
      <c r="U238" s="9" t="str">
        <f t="array" ref="U238">IF(AND(F238&lt;&gt;"",F238&lt;&gt;"GR"),IF(COUNTIF($J$2:$J$1000,"&gt;=50")&gt;=10,IF(F238&lt;&gt;"GR",IF(AND(F238&gt;=55,J238&gt;=50),_xlfn.IFS(AND(J238&gt;=$AH$11,J238&gt;$AG$10,J238&gt;$AF$10,J238&gt;$AE$10,J238&gt;$AD$10,J238&gt;$AC$10,J238&gt;$AB$10),"AA",AND(J238&gt;=$AG$11,J238&gt;$AF$10,J238&gt;$AE$10,J238&gt;$AD$10,J238&gt;$AC$10,J238&gt;$AB$10),"BA",AND(J238&gt;=$AF$11,J238&gt;$AE$10,J238&gt;$AD$10,J238&gt;$AC$10,J238&gt;$AB$10),"BB",AND(J238&gt;=$AE$11,J238&gt;$AD$10,J238&gt;$AC$10,J238&gt;$AB$10),"CB",AND(J238&gt;=$AD$11,J238&gt;$AC$10,J238&gt;$AB$10),"CC",AND(J238&gt;=$AC$11,J238&gt;$AB$10),"DC",J238&gt;=50,"DD"),IF(J238&gt;=$AA$9,"FD","FF")),T238),IF(L238&gt;=$Z$32,$Z$30,IF(L238&gt;=$AA$32,$AA$30,IF(L238&gt;=$AB$32,$AB$30,IF(L238&gt;=$AC$32,$AC$30,IF(L238&gt;=$AD$32,$AD$30,IF(L238&gt;=$AE$32,$AE$30,IF(L238&gt;=$AF$32,$AF$30,IF(L238&gt;=$AG$32,$AG$30,$AH$30))))))))),T238)</f>
        <v/>
      </c>
      <c r="V238" s="9" t="str">
        <f t="array" ref="V238">IF(A238&lt;&gt;"",IF(_xlfn.BITOR(F238&lt;&gt;"GR",F238&lt;&gt;""),IF(AND(L238&gt;=50,F238&gt;=55),_xlfn.RANK.EQ(L238,$L$2:$L$1000,0),_xlfn.IFS(U238="FD",999,U238="FF",1000)),IF(AND(L238&gt;=50,H238&gt;=55),_xlfn.RANK.EQ(L238,$L$2:$L$326,0),_xlfn.IFS(U238="FD",999,U238="FF",1000))),"")</f>
        <v/>
      </c>
    </row>
    <row r="239" spans="1:22" x14ac:dyDescent="0.25">
      <c r="A239" s="31"/>
      <c r="B239" s="31"/>
      <c r="C239" s="31"/>
      <c r="D239" s="31"/>
      <c r="E239" s="31"/>
      <c r="F239" s="3"/>
      <c r="G239" s="16">
        <f t="shared" si="56"/>
        <v>0</v>
      </c>
      <c r="H239" s="16">
        <f t="shared" si="57"/>
        <v>0</v>
      </c>
      <c r="I239" s="9">
        <f t="shared" si="44"/>
        <v>0</v>
      </c>
      <c r="J239" s="9">
        <f t="shared" si="45"/>
        <v>0</v>
      </c>
      <c r="K239" s="9">
        <f t="shared" si="46"/>
        <v>0</v>
      </c>
      <c r="L239" s="9">
        <f t="shared" si="47"/>
        <v>0</v>
      </c>
      <c r="M239" s="9" t="str">
        <f t="shared" si="48"/>
        <v/>
      </c>
      <c r="N239" s="9" t="str">
        <f t="shared" si="49"/>
        <v/>
      </c>
      <c r="O239" s="9" t="str">
        <f t="shared" si="50"/>
        <v/>
      </c>
      <c r="P239" s="9" t="str">
        <f t="shared" si="51"/>
        <v/>
      </c>
      <c r="Q239" s="9" t="str">
        <f t="shared" si="52"/>
        <v/>
      </c>
      <c r="R239" s="9" t="str">
        <f t="shared" si="53"/>
        <v/>
      </c>
      <c r="S239" s="9" t="str">
        <f t="shared" si="54"/>
        <v/>
      </c>
      <c r="T239" s="9" t="str">
        <f t="shared" si="55"/>
        <v/>
      </c>
      <c r="U239" s="9" t="str">
        <f t="array" ref="U239">IF(AND(F239&lt;&gt;"",F239&lt;&gt;"GR"),IF(COUNTIF($J$2:$J$1000,"&gt;=50")&gt;=10,IF(F239&lt;&gt;"GR",IF(AND(F239&gt;=55,J239&gt;=50),_xlfn.IFS(AND(J239&gt;=$AH$11,J239&gt;$AG$10,J239&gt;$AF$10,J239&gt;$AE$10,J239&gt;$AD$10,J239&gt;$AC$10,J239&gt;$AB$10),"AA",AND(J239&gt;=$AG$11,J239&gt;$AF$10,J239&gt;$AE$10,J239&gt;$AD$10,J239&gt;$AC$10,J239&gt;$AB$10),"BA",AND(J239&gt;=$AF$11,J239&gt;$AE$10,J239&gt;$AD$10,J239&gt;$AC$10,J239&gt;$AB$10),"BB",AND(J239&gt;=$AE$11,J239&gt;$AD$10,J239&gt;$AC$10,J239&gt;$AB$10),"CB",AND(J239&gt;=$AD$11,J239&gt;$AC$10,J239&gt;$AB$10),"CC",AND(J239&gt;=$AC$11,J239&gt;$AB$10),"DC",J239&gt;=50,"DD"),IF(J239&gt;=$AA$9,"FD","FF")),T239),IF(L239&gt;=$Z$32,$Z$30,IF(L239&gt;=$AA$32,$AA$30,IF(L239&gt;=$AB$32,$AB$30,IF(L239&gt;=$AC$32,$AC$30,IF(L239&gt;=$AD$32,$AD$30,IF(L239&gt;=$AE$32,$AE$30,IF(L239&gt;=$AF$32,$AF$30,IF(L239&gt;=$AG$32,$AG$30,$AH$30))))))))),T239)</f>
        <v/>
      </c>
      <c r="V239" s="9" t="str">
        <f t="array" ref="V239">IF(A239&lt;&gt;"",IF(_xlfn.BITOR(F239&lt;&gt;"GR",F239&lt;&gt;""),IF(AND(L239&gt;=50,F239&gt;=55),_xlfn.RANK.EQ(L239,$L$2:$L$1000,0),_xlfn.IFS(U239="FD",999,U239="FF",1000)),IF(AND(L239&gt;=50,H239&gt;=55),_xlfn.RANK.EQ(L239,$L$2:$L$326,0),_xlfn.IFS(U239="FD",999,U239="FF",1000))),"")</f>
        <v/>
      </c>
    </row>
    <row r="240" spans="1:22" x14ac:dyDescent="0.25">
      <c r="A240" s="31"/>
      <c r="B240" s="31"/>
      <c r="C240" s="31"/>
      <c r="D240" s="31"/>
      <c r="E240" s="31"/>
      <c r="F240" s="3"/>
      <c r="G240" s="16">
        <f t="shared" si="56"/>
        <v>0</v>
      </c>
      <c r="H240" s="16">
        <f t="shared" si="57"/>
        <v>0</v>
      </c>
      <c r="I240" s="9">
        <f t="shared" si="44"/>
        <v>0</v>
      </c>
      <c r="J240" s="9">
        <f t="shared" si="45"/>
        <v>0</v>
      </c>
      <c r="K240" s="9">
        <f t="shared" si="46"/>
        <v>0</v>
      </c>
      <c r="L240" s="9">
        <f t="shared" si="47"/>
        <v>0</v>
      </c>
      <c r="M240" s="9" t="str">
        <f t="shared" si="48"/>
        <v/>
      </c>
      <c r="N240" s="9" t="str">
        <f t="shared" si="49"/>
        <v/>
      </c>
      <c r="O240" s="9" t="str">
        <f t="shared" si="50"/>
        <v/>
      </c>
      <c r="P240" s="9" t="str">
        <f t="shared" si="51"/>
        <v/>
      </c>
      <c r="Q240" s="9" t="str">
        <f t="shared" si="52"/>
        <v/>
      </c>
      <c r="R240" s="9" t="str">
        <f t="shared" si="53"/>
        <v/>
      </c>
      <c r="S240" s="9" t="str">
        <f t="shared" si="54"/>
        <v/>
      </c>
      <c r="T240" s="9" t="str">
        <f t="shared" si="55"/>
        <v/>
      </c>
      <c r="U240" s="9" t="str">
        <f t="array" ref="U240">IF(AND(F240&lt;&gt;"",F240&lt;&gt;"GR"),IF(COUNTIF($J$2:$J$1000,"&gt;=50")&gt;=10,IF(F240&lt;&gt;"GR",IF(AND(F240&gt;=55,J240&gt;=50),_xlfn.IFS(AND(J240&gt;=$AH$11,J240&gt;$AG$10,J240&gt;$AF$10,J240&gt;$AE$10,J240&gt;$AD$10,J240&gt;$AC$10,J240&gt;$AB$10),"AA",AND(J240&gt;=$AG$11,J240&gt;$AF$10,J240&gt;$AE$10,J240&gt;$AD$10,J240&gt;$AC$10,J240&gt;$AB$10),"BA",AND(J240&gt;=$AF$11,J240&gt;$AE$10,J240&gt;$AD$10,J240&gt;$AC$10,J240&gt;$AB$10),"BB",AND(J240&gt;=$AE$11,J240&gt;$AD$10,J240&gt;$AC$10,J240&gt;$AB$10),"CB",AND(J240&gt;=$AD$11,J240&gt;$AC$10,J240&gt;$AB$10),"CC",AND(J240&gt;=$AC$11,J240&gt;$AB$10),"DC",J240&gt;=50,"DD"),IF(J240&gt;=$AA$9,"FD","FF")),T240),IF(L240&gt;=$Z$32,$Z$30,IF(L240&gt;=$AA$32,$AA$30,IF(L240&gt;=$AB$32,$AB$30,IF(L240&gt;=$AC$32,$AC$30,IF(L240&gt;=$AD$32,$AD$30,IF(L240&gt;=$AE$32,$AE$30,IF(L240&gt;=$AF$32,$AF$30,IF(L240&gt;=$AG$32,$AG$30,$AH$30))))))))),T240)</f>
        <v/>
      </c>
      <c r="V240" s="9" t="str">
        <f t="array" ref="V240">IF(A240&lt;&gt;"",IF(_xlfn.BITOR(F240&lt;&gt;"GR",F240&lt;&gt;""),IF(AND(L240&gt;=50,F240&gt;=55),_xlfn.RANK.EQ(L240,$L$2:$L$1000,0),_xlfn.IFS(U240="FD",999,U240="FF",1000)),IF(AND(L240&gt;=50,H240&gt;=55),_xlfn.RANK.EQ(L240,$L$2:$L$326,0),_xlfn.IFS(U240="FD",999,U240="FF",1000))),"")</f>
        <v/>
      </c>
    </row>
    <row r="241" spans="1:22" x14ac:dyDescent="0.25">
      <c r="A241" s="31"/>
      <c r="B241" s="31"/>
      <c r="C241" s="31"/>
      <c r="D241" s="31"/>
      <c r="E241" s="31"/>
      <c r="F241" s="3"/>
      <c r="G241" s="16">
        <f t="shared" si="56"/>
        <v>0</v>
      </c>
      <c r="H241" s="16">
        <f t="shared" si="57"/>
        <v>0</v>
      </c>
      <c r="I241" s="9">
        <f t="shared" si="44"/>
        <v>0</v>
      </c>
      <c r="J241" s="9">
        <f t="shared" si="45"/>
        <v>0</v>
      </c>
      <c r="K241" s="9">
        <f t="shared" si="46"/>
        <v>0</v>
      </c>
      <c r="L241" s="9">
        <f t="shared" si="47"/>
        <v>0</v>
      </c>
      <c r="M241" s="9" t="str">
        <f t="shared" si="48"/>
        <v/>
      </c>
      <c r="N241" s="9" t="str">
        <f t="shared" si="49"/>
        <v/>
      </c>
      <c r="O241" s="9" t="str">
        <f t="shared" si="50"/>
        <v/>
      </c>
      <c r="P241" s="9" t="str">
        <f t="shared" si="51"/>
        <v/>
      </c>
      <c r="Q241" s="9" t="str">
        <f t="shared" si="52"/>
        <v/>
      </c>
      <c r="R241" s="9" t="str">
        <f t="shared" si="53"/>
        <v/>
      </c>
      <c r="S241" s="9" t="str">
        <f t="shared" si="54"/>
        <v/>
      </c>
      <c r="T241" s="9" t="str">
        <f t="shared" si="55"/>
        <v/>
      </c>
      <c r="U241" s="9" t="str">
        <f t="array" ref="U241">IF(AND(F241&lt;&gt;"",F241&lt;&gt;"GR"),IF(COUNTIF($J$2:$J$1000,"&gt;=50")&gt;=10,IF(F241&lt;&gt;"GR",IF(AND(F241&gt;=55,J241&gt;=50),_xlfn.IFS(AND(J241&gt;=$AH$11,J241&gt;$AG$10,J241&gt;$AF$10,J241&gt;$AE$10,J241&gt;$AD$10,J241&gt;$AC$10,J241&gt;$AB$10),"AA",AND(J241&gt;=$AG$11,J241&gt;$AF$10,J241&gt;$AE$10,J241&gt;$AD$10,J241&gt;$AC$10,J241&gt;$AB$10),"BA",AND(J241&gt;=$AF$11,J241&gt;$AE$10,J241&gt;$AD$10,J241&gt;$AC$10,J241&gt;$AB$10),"BB",AND(J241&gt;=$AE$11,J241&gt;$AD$10,J241&gt;$AC$10,J241&gt;$AB$10),"CB",AND(J241&gt;=$AD$11,J241&gt;$AC$10,J241&gt;$AB$10),"CC",AND(J241&gt;=$AC$11,J241&gt;$AB$10),"DC",J241&gt;=50,"DD"),IF(J241&gt;=$AA$9,"FD","FF")),T241),IF(L241&gt;=$Z$32,$Z$30,IF(L241&gt;=$AA$32,$AA$30,IF(L241&gt;=$AB$32,$AB$30,IF(L241&gt;=$AC$32,$AC$30,IF(L241&gt;=$AD$32,$AD$30,IF(L241&gt;=$AE$32,$AE$30,IF(L241&gt;=$AF$32,$AF$30,IF(L241&gt;=$AG$32,$AG$30,$AH$30))))))))),T241)</f>
        <v/>
      </c>
      <c r="V241" s="9" t="str">
        <f t="array" ref="V241">IF(A241&lt;&gt;"",IF(_xlfn.BITOR(F241&lt;&gt;"GR",F241&lt;&gt;""),IF(AND(L241&gt;=50,F241&gt;=55),_xlfn.RANK.EQ(L241,$L$2:$L$1000,0),_xlfn.IFS(U241="FD",999,U241="FF",1000)),IF(AND(L241&gt;=50,H241&gt;=55),_xlfn.RANK.EQ(L241,$L$2:$L$326,0),_xlfn.IFS(U241="FD",999,U241="FF",1000))),"")</f>
        <v/>
      </c>
    </row>
    <row r="242" spans="1:22" x14ac:dyDescent="0.25">
      <c r="A242" s="31"/>
      <c r="B242" s="31"/>
      <c r="C242" s="31"/>
      <c r="D242" s="31"/>
      <c r="E242" s="31"/>
      <c r="F242" s="3"/>
      <c r="G242" s="16">
        <f t="shared" si="56"/>
        <v>0</v>
      </c>
      <c r="H242" s="16">
        <f t="shared" si="57"/>
        <v>0</v>
      </c>
      <c r="I242" s="9">
        <f t="shared" si="44"/>
        <v>0</v>
      </c>
      <c r="J242" s="9">
        <f t="shared" si="45"/>
        <v>0</v>
      </c>
      <c r="K242" s="9">
        <f t="shared" si="46"/>
        <v>0</v>
      </c>
      <c r="L242" s="9">
        <f t="shared" si="47"/>
        <v>0</v>
      </c>
      <c r="M242" s="9" t="str">
        <f t="shared" si="48"/>
        <v/>
      </c>
      <c r="N242" s="9" t="str">
        <f t="shared" si="49"/>
        <v/>
      </c>
      <c r="O242" s="9" t="str">
        <f t="shared" si="50"/>
        <v/>
      </c>
      <c r="P242" s="9" t="str">
        <f t="shared" si="51"/>
        <v/>
      </c>
      <c r="Q242" s="9" t="str">
        <f t="shared" si="52"/>
        <v/>
      </c>
      <c r="R242" s="9" t="str">
        <f t="shared" si="53"/>
        <v/>
      </c>
      <c r="S242" s="9" t="str">
        <f t="shared" si="54"/>
        <v/>
      </c>
      <c r="T242" s="9" t="str">
        <f t="shared" si="55"/>
        <v/>
      </c>
      <c r="U242" s="9" t="str">
        <f t="array" ref="U242">IF(AND(F242&lt;&gt;"",F242&lt;&gt;"GR"),IF(COUNTIF($J$2:$J$1000,"&gt;=50")&gt;=10,IF(F242&lt;&gt;"GR",IF(AND(F242&gt;=55,J242&gt;=50),_xlfn.IFS(AND(J242&gt;=$AH$11,J242&gt;$AG$10,J242&gt;$AF$10,J242&gt;$AE$10,J242&gt;$AD$10,J242&gt;$AC$10,J242&gt;$AB$10),"AA",AND(J242&gt;=$AG$11,J242&gt;$AF$10,J242&gt;$AE$10,J242&gt;$AD$10,J242&gt;$AC$10,J242&gt;$AB$10),"BA",AND(J242&gt;=$AF$11,J242&gt;$AE$10,J242&gt;$AD$10,J242&gt;$AC$10,J242&gt;$AB$10),"BB",AND(J242&gt;=$AE$11,J242&gt;$AD$10,J242&gt;$AC$10,J242&gt;$AB$10),"CB",AND(J242&gt;=$AD$11,J242&gt;$AC$10,J242&gt;$AB$10),"CC",AND(J242&gt;=$AC$11,J242&gt;$AB$10),"DC",J242&gt;=50,"DD"),IF(J242&gt;=$AA$9,"FD","FF")),T242),IF(L242&gt;=$Z$32,$Z$30,IF(L242&gt;=$AA$32,$AA$30,IF(L242&gt;=$AB$32,$AB$30,IF(L242&gt;=$AC$32,$AC$30,IF(L242&gt;=$AD$32,$AD$30,IF(L242&gt;=$AE$32,$AE$30,IF(L242&gt;=$AF$32,$AF$30,IF(L242&gt;=$AG$32,$AG$30,$AH$30))))))))),T242)</f>
        <v/>
      </c>
      <c r="V242" s="9" t="str">
        <f t="array" ref="V242">IF(A242&lt;&gt;"",IF(_xlfn.BITOR(F242&lt;&gt;"GR",F242&lt;&gt;""),IF(AND(L242&gt;=50,F242&gt;=55),_xlfn.RANK.EQ(L242,$L$2:$L$1000,0),_xlfn.IFS(U242="FD",999,U242="FF",1000)),IF(AND(L242&gt;=50,H242&gt;=55),_xlfn.RANK.EQ(L242,$L$2:$L$326,0),_xlfn.IFS(U242="FD",999,U242="FF",1000))),"")</f>
        <v/>
      </c>
    </row>
    <row r="243" spans="1:22" x14ac:dyDescent="0.25">
      <c r="A243" s="31"/>
      <c r="B243" s="31"/>
      <c r="C243" s="31"/>
      <c r="D243" s="31"/>
      <c r="E243" s="31"/>
      <c r="F243" s="3"/>
      <c r="G243" s="16">
        <f t="shared" si="56"/>
        <v>0</v>
      </c>
      <c r="H243" s="16">
        <f t="shared" si="57"/>
        <v>0</v>
      </c>
      <c r="I243" s="9">
        <f t="shared" si="44"/>
        <v>0</v>
      </c>
      <c r="J243" s="9">
        <f t="shared" si="45"/>
        <v>0</v>
      </c>
      <c r="K243" s="9">
        <f t="shared" si="46"/>
        <v>0</v>
      </c>
      <c r="L243" s="9">
        <f t="shared" si="47"/>
        <v>0</v>
      </c>
      <c r="M243" s="9" t="str">
        <f t="shared" si="48"/>
        <v/>
      </c>
      <c r="N243" s="9" t="str">
        <f t="shared" si="49"/>
        <v/>
      </c>
      <c r="O243" s="9" t="str">
        <f t="shared" si="50"/>
        <v/>
      </c>
      <c r="P243" s="9" t="str">
        <f t="shared" si="51"/>
        <v/>
      </c>
      <c r="Q243" s="9" t="str">
        <f t="shared" si="52"/>
        <v/>
      </c>
      <c r="R243" s="9" t="str">
        <f t="shared" si="53"/>
        <v/>
      </c>
      <c r="S243" s="9" t="str">
        <f t="shared" si="54"/>
        <v/>
      </c>
      <c r="T243" s="9" t="str">
        <f t="shared" si="55"/>
        <v/>
      </c>
      <c r="U243" s="9" t="str">
        <f t="array" ref="U243">IF(AND(F243&lt;&gt;"",F243&lt;&gt;"GR"),IF(COUNTIF($J$2:$J$1000,"&gt;=50")&gt;=10,IF(F243&lt;&gt;"GR",IF(AND(F243&gt;=55,J243&gt;=50),_xlfn.IFS(AND(J243&gt;=$AH$11,J243&gt;$AG$10,J243&gt;$AF$10,J243&gt;$AE$10,J243&gt;$AD$10,J243&gt;$AC$10,J243&gt;$AB$10),"AA",AND(J243&gt;=$AG$11,J243&gt;$AF$10,J243&gt;$AE$10,J243&gt;$AD$10,J243&gt;$AC$10,J243&gt;$AB$10),"BA",AND(J243&gt;=$AF$11,J243&gt;$AE$10,J243&gt;$AD$10,J243&gt;$AC$10,J243&gt;$AB$10),"BB",AND(J243&gt;=$AE$11,J243&gt;$AD$10,J243&gt;$AC$10,J243&gt;$AB$10),"CB",AND(J243&gt;=$AD$11,J243&gt;$AC$10,J243&gt;$AB$10),"CC",AND(J243&gt;=$AC$11,J243&gt;$AB$10),"DC",J243&gt;=50,"DD"),IF(J243&gt;=$AA$9,"FD","FF")),T243),IF(L243&gt;=$Z$32,$Z$30,IF(L243&gt;=$AA$32,$AA$30,IF(L243&gt;=$AB$32,$AB$30,IF(L243&gt;=$AC$32,$AC$30,IF(L243&gt;=$AD$32,$AD$30,IF(L243&gt;=$AE$32,$AE$30,IF(L243&gt;=$AF$32,$AF$30,IF(L243&gt;=$AG$32,$AG$30,$AH$30))))))))),T243)</f>
        <v/>
      </c>
      <c r="V243" s="9" t="str">
        <f t="array" ref="V243">IF(A243&lt;&gt;"",IF(_xlfn.BITOR(F243&lt;&gt;"GR",F243&lt;&gt;""),IF(AND(L243&gt;=50,F243&gt;=55),_xlfn.RANK.EQ(L243,$L$2:$L$1000,0),_xlfn.IFS(U243="FD",999,U243="FF",1000)),IF(AND(L243&gt;=50,H243&gt;=55),_xlfn.RANK.EQ(L243,$L$2:$L$326,0),_xlfn.IFS(U243="FD",999,U243="FF",1000))),"")</f>
        <v/>
      </c>
    </row>
    <row r="244" spans="1:22" x14ac:dyDescent="0.25">
      <c r="A244" s="31"/>
      <c r="B244" s="31"/>
      <c r="C244" s="31"/>
      <c r="D244" s="31"/>
      <c r="E244" s="31"/>
      <c r="F244" s="3"/>
      <c r="G244" s="16">
        <f t="shared" si="56"/>
        <v>0</v>
      </c>
      <c r="H244" s="16">
        <f t="shared" si="57"/>
        <v>0</v>
      </c>
      <c r="I244" s="9">
        <f t="shared" si="44"/>
        <v>0</v>
      </c>
      <c r="J244" s="9">
        <f t="shared" si="45"/>
        <v>0</v>
      </c>
      <c r="K244" s="9">
        <f t="shared" si="46"/>
        <v>0</v>
      </c>
      <c r="L244" s="9">
        <f t="shared" si="47"/>
        <v>0</v>
      </c>
      <c r="M244" s="9" t="str">
        <f t="shared" si="48"/>
        <v/>
      </c>
      <c r="N244" s="9" t="str">
        <f t="shared" si="49"/>
        <v/>
      </c>
      <c r="O244" s="9" t="str">
        <f t="shared" si="50"/>
        <v/>
      </c>
      <c r="P244" s="9" t="str">
        <f t="shared" si="51"/>
        <v/>
      </c>
      <c r="Q244" s="9" t="str">
        <f t="shared" si="52"/>
        <v/>
      </c>
      <c r="R244" s="9" t="str">
        <f t="shared" si="53"/>
        <v/>
      </c>
      <c r="S244" s="9" t="str">
        <f t="shared" si="54"/>
        <v/>
      </c>
      <c r="T244" s="9" t="str">
        <f t="shared" si="55"/>
        <v/>
      </c>
      <c r="U244" s="9" t="str">
        <f t="array" ref="U244">IF(AND(F244&lt;&gt;"",F244&lt;&gt;"GR"),IF(COUNTIF($J$2:$J$1000,"&gt;=50")&gt;=10,IF(F244&lt;&gt;"GR",IF(AND(F244&gt;=55,J244&gt;=50),_xlfn.IFS(AND(J244&gt;=$AH$11,J244&gt;$AG$10,J244&gt;$AF$10,J244&gt;$AE$10,J244&gt;$AD$10,J244&gt;$AC$10,J244&gt;$AB$10),"AA",AND(J244&gt;=$AG$11,J244&gt;$AF$10,J244&gt;$AE$10,J244&gt;$AD$10,J244&gt;$AC$10,J244&gt;$AB$10),"BA",AND(J244&gt;=$AF$11,J244&gt;$AE$10,J244&gt;$AD$10,J244&gt;$AC$10,J244&gt;$AB$10),"BB",AND(J244&gt;=$AE$11,J244&gt;$AD$10,J244&gt;$AC$10,J244&gt;$AB$10),"CB",AND(J244&gt;=$AD$11,J244&gt;$AC$10,J244&gt;$AB$10),"CC",AND(J244&gt;=$AC$11,J244&gt;$AB$10),"DC",J244&gt;=50,"DD"),IF(J244&gt;=$AA$9,"FD","FF")),T244),IF(L244&gt;=$Z$32,$Z$30,IF(L244&gt;=$AA$32,$AA$30,IF(L244&gt;=$AB$32,$AB$30,IF(L244&gt;=$AC$32,$AC$30,IF(L244&gt;=$AD$32,$AD$30,IF(L244&gt;=$AE$32,$AE$30,IF(L244&gt;=$AF$32,$AF$30,IF(L244&gt;=$AG$32,$AG$30,$AH$30))))))))),T244)</f>
        <v/>
      </c>
      <c r="V244" s="9" t="str">
        <f t="array" ref="V244">IF(A244&lt;&gt;"",IF(_xlfn.BITOR(F244&lt;&gt;"GR",F244&lt;&gt;""),IF(AND(L244&gt;=50,F244&gt;=55),_xlfn.RANK.EQ(L244,$L$2:$L$1000,0),_xlfn.IFS(U244="FD",999,U244="FF",1000)),IF(AND(L244&gt;=50,H244&gt;=55),_xlfn.RANK.EQ(L244,$L$2:$L$326,0),_xlfn.IFS(U244="FD",999,U244="FF",1000))),"")</f>
        <v/>
      </c>
    </row>
    <row r="245" spans="1:22" x14ac:dyDescent="0.25">
      <c r="A245" s="31"/>
      <c r="B245" s="31"/>
      <c r="C245" s="31"/>
      <c r="D245" s="31"/>
      <c r="E245" s="31"/>
      <c r="F245" s="3"/>
      <c r="G245" s="16">
        <f t="shared" si="56"/>
        <v>0</v>
      </c>
      <c r="H245" s="16">
        <f t="shared" si="57"/>
        <v>0</v>
      </c>
      <c r="I245" s="9">
        <f t="shared" si="44"/>
        <v>0</v>
      </c>
      <c r="J245" s="9">
        <f t="shared" si="45"/>
        <v>0</v>
      </c>
      <c r="K245" s="9">
        <f t="shared" si="46"/>
        <v>0</v>
      </c>
      <c r="L245" s="9">
        <f t="shared" si="47"/>
        <v>0</v>
      </c>
      <c r="M245" s="9" t="str">
        <f t="shared" si="48"/>
        <v/>
      </c>
      <c r="N245" s="9" t="str">
        <f t="shared" si="49"/>
        <v/>
      </c>
      <c r="O245" s="9" t="str">
        <f t="shared" si="50"/>
        <v/>
      </c>
      <c r="P245" s="9" t="str">
        <f t="shared" si="51"/>
        <v/>
      </c>
      <c r="Q245" s="9" t="str">
        <f t="shared" si="52"/>
        <v/>
      </c>
      <c r="R245" s="9" t="str">
        <f t="shared" si="53"/>
        <v/>
      </c>
      <c r="S245" s="9" t="str">
        <f t="shared" si="54"/>
        <v/>
      </c>
      <c r="T245" s="9" t="str">
        <f t="shared" si="55"/>
        <v/>
      </c>
      <c r="U245" s="9" t="str">
        <f t="array" ref="U245">IF(AND(F245&lt;&gt;"",F245&lt;&gt;"GR"),IF(COUNTIF($J$2:$J$1000,"&gt;=50")&gt;=10,IF(F245&lt;&gt;"GR",IF(AND(F245&gt;=55,J245&gt;=50),_xlfn.IFS(AND(J245&gt;=$AH$11,J245&gt;$AG$10,J245&gt;$AF$10,J245&gt;$AE$10,J245&gt;$AD$10,J245&gt;$AC$10,J245&gt;$AB$10),"AA",AND(J245&gt;=$AG$11,J245&gt;$AF$10,J245&gt;$AE$10,J245&gt;$AD$10,J245&gt;$AC$10,J245&gt;$AB$10),"BA",AND(J245&gt;=$AF$11,J245&gt;$AE$10,J245&gt;$AD$10,J245&gt;$AC$10,J245&gt;$AB$10),"BB",AND(J245&gt;=$AE$11,J245&gt;$AD$10,J245&gt;$AC$10,J245&gt;$AB$10),"CB",AND(J245&gt;=$AD$11,J245&gt;$AC$10,J245&gt;$AB$10),"CC",AND(J245&gt;=$AC$11,J245&gt;$AB$10),"DC",J245&gt;=50,"DD"),IF(J245&gt;=$AA$9,"FD","FF")),T245),IF(L245&gt;=$Z$32,$Z$30,IF(L245&gt;=$AA$32,$AA$30,IF(L245&gt;=$AB$32,$AB$30,IF(L245&gt;=$AC$32,$AC$30,IF(L245&gt;=$AD$32,$AD$30,IF(L245&gt;=$AE$32,$AE$30,IF(L245&gt;=$AF$32,$AF$30,IF(L245&gt;=$AG$32,$AG$30,$AH$30))))))))),T245)</f>
        <v/>
      </c>
      <c r="V245" s="9" t="str">
        <f t="array" ref="V245">IF(A245&lt;&gt;"",IF(_xlfn.BITOR(F245&lt;&gt;"GR",F245&lt;&gt;""),IF(AND(L245&gt;=50,F245&gt;=55),_xlfn.RANK.EQ(L245,$L$2:$L$1000,0),_xlfn.IFS(U245="FD",999,U245="FF",1000)),IF(AND(L245&gt;=50,H245&gt;=55),_xlfn.RANK.EQ(L245,$L$2:$L$326,0),_xlfn.IFS(U245="FD",999,U245="FF",1000))),"")</f>
        <v/>
      </c>
    </row>
    <row r="246" spans="1:22" x14ac:dyDescent="0.25">
      <c r="A246" s="31"/>
      <c r="B246" s="31"/>
      <c r="C246" s="31"/>
      <c r="D246" s="31"/>
      <c r="E246" s="31"/>
      <c r="F246" s="3"/>
      <c r="G246" s="16">
        <f t="shared" si="56"/>
        <v>0</v>
      </c>
      <c r="H246" s="16">
        <f t="shared" si="57"/>
        <v>0</v>
      </c>
      <c r="I246" s="9">
        <f t="shared" si="44"/>
        <v>0</v>
      </c>
      <c r="J246" s="9">
        <f t="shared" si="45"/>
        <v>0</v>
      </c>
      <c r="K246" s="9">
        <f t="shared" si="46"/>
        <v>0</v>
      </c>
      <c r="L246" s="9">
        <f t="shared" si="47"/>
        <v>0</v>
      </c>
      <c r="M246" s="9" t="str">
        <f t="shared" si="48"/>
        <v/>
      </c>
      <c r="N246" s="9" t="str">
        <f t="shared" si="49"/>
        <v/>
      </c>
      <c r="O246" s="9" t="str">
        <f t="shared" si="50"/>
        <v/>
      </c>
      <c r="P246" s="9" t="str">
        <f t="shared" si="51"/>
        <v/>
      </c>
      <c r="Q246" s="9" t="str">
        <f t="shared" si="52"/>
        <v/>
      </c>
      <c r="R246" s="9" t="str">
        <f t="shared" si="53"/>
        <v/>
      </c>
      <c r="S246" s="9" t="str">
        <f t="shared" si="54"/>
        <v/>
      </c>
      <c r="T246" s="9" t="str">
        <f t="shared" si="55"/>
        <v/>
      </c>
      <c r="U246" s="9" t="str">
        <f t="array" ref="U246">IF(AND(F246&lt;&gt;"",F246&lt;&gt;"GR"),IF(COUNTIF($J$2:$J$1000,"&gt;=50")&gt;=10,IF(F246&lt;&gt;"GR",IF(AND(F246&gt;=55,J246&gt;=50),_xlfn.IFS(AND(J246&gt;=$AH$11,J246&gt;$AG$10,J246&gt;$AF$10,J246&gt;$AE$10,J246&gt;$AD$10,J246&gt;$AC$10,J246&gt;$AB$10),"AA",AND(J246&gt;=$AG$11,J246&gt;$AF$10,J246&gt;$AE$10,J246&gt;$AD$10,J246&gt;$AC$10,J246&gt;$AB$10),"BA",AND(J246&gt;=$AF$11,J246&gt;$AE$10,J246&gt;$AD$10,J246&gt;$AC$10,J246&gt;$AB$10),"BB",AND(J246&gt;=$AE$11,J246&gt;$AD$10,J246&gt;$AC$10,J246&gt;$AB$10),"CB",AND(J246&gt;=$AD$11,J246&gt;$AC$10,J246&gt;$AB$10),"CC",AND(J246&gt;=$AC$11,J246&gt;$AB$10),"DC",J246&gt;=50,"DD"),IF(J246&gt;=$AA$9,"FD","FF")),T246),IF(L246&gt;=$Z$32,$Z$30,IF(L246&gt;=$AA$32,$AA$30,IF(L246&gt;=$AB$32,$AB$30,IF(L246&gt;=$AC$32,$AC$30,IF(L246&gt;=$AD$32,$AD$30,IF(L246&gt;=$AE$32,$AE$30,IF(L246&gt;=$AF$32,$AF$30,IF(L246&gt;=$AG$32,$AG$30,$AH$30))))))))),T246)</f>
        <v/>
      </c>
      <c r="V246" s="9" t="str">
        <f t="array" ref="V246">IF(A246&lt;&gt;"",IF(_xlfn.BITOR(F246&lt;&gt;"GR",F246&lt;&gt;""),IF(AND(L246&gt;=50,F246&gt;=55),_xlfn.RANK.EQ(L246,$L$2:$L$1000,0),_xlfn.IFS(U246="FD",999,U246="FF",1000)),IF(AND(L246&gt;=50,H246&gt;=55),_xlfn.RANK.EQ(L246,$L$2:$L$326,0),_xlfn.IFS(U246="FD",999,U246="FF",1000))),"")</f>
        <v/>
      </c>
    </row>
    <row r="247" spans="1:22" x14ac:dyDescent="0.25">
      <c r="A247" s="31"/>
      <c r="B247" s="31"/>
      <c r="C247" s="31"/>
      <c r="D247" s="31"/>
      <c r="E247" s="31"/>
      <c r="F247" s="3"/>
      <c r="G247" s="16">
        <f t="shared" si="56"/>
        <v>0</v>
      </c>
      <c r="H247" s="16">
        <f t="shared" si="57"/>
        <v>0</v>
      </c>
      <c r="I247" s="9">
        <f t="shared" si="44"/>
        <v>0</v>
      </c>
      <c r="J247" s="9">
        <f t="shared" si="45"/>
        <v>0</v>
      </c>
      <c r="K247" s="9">
        <f t="shared" si="46"/>
        <v>0</v>
      </c>
      <c r="L247" s="9">
        <f t="shared" si="47"/>
        <v>0</v>
      </c>
      <c r="M247" s="9" t="str">
        <f t="shared" si="48"/>
        <v/>
      </c>
      <c r="N247" s="9" t="str">
        <f t="shared" si="49"/>
        <v/>
      </c>
      <c r="O247" s="9" t="str">
        <f t="shared" si="50"/>
        <v/>
      </c>
      <c r="P247" s="9" t="str">
        <f t="shared" si="51"/>
        <v/>
      </c>
      <c r="Q247" s="9" t="str">
        <f t="shared" si="52"/>
        <v/>
      </c>
      <c r="R247" s="9" t="str">
        <f t="shared" si="53"/>
        <v/>
      </c>
      <c r="S247" s="9" t="str">
        <f t="shared" si="54"/>
        <v/>
      </c>
      <c r="T247" s="9" t="str">
        <f t="shared" si="55"/>
        <v/>
      </c>
      <c r="U247" s="9" t="str">
        <f t="array" ref="U247">IF(AND(F247&lt;&gt;"",F247&lt;&gt;"GR"),IF(COUNTIF($J$2:$J$1000,"&gt;=50")&gt;=10,IF(F247&lt;&gt;"GR",IF(AND(F247&gt;=55,J247&gt;=50),_xlfn.IFS(AND(J247&gt;=$AH$11,J247&gt;$AG$10,J247&gt;$AF$10,J247&gt;$AE$10,J247&gt;$AD$10,J247&gt;$AC$10,J247&gt;$AB$10),"AA",AND(J247&gt;=$AG$11,J247&gt;$AF$10,J247&gt;$AE$10,J247&gt;$AD$10,J247&gt;$AC$10,J247&gt;$AB$10),"BA",AND(J247&gt;=$AF$11,J247&gt;$AE$10,J247&gt;$AD$10,J247&gt;$AC$10,J247&gt;$AB$10),"BB",AND(J247&gt;=$AE$11,J247&gt;$AD$10,J247&gt;$AC$10,J247&gt;$AB$10),"CB",AND(J247&gt;=$AD$11,J247&gt;$AC$10,J247&gt;$AB$10),"CC",AND(J247&gt;=$AC$11,J247&gt;$AB$10),"DC",J247&gt;=50,"DD"),IF(J247&gt;=$AA$9,"FD","FF")),T247),IF(L247&gt;=$Z$32,$Z$30,IF(L247&gt;=$AA$32,$AA$30,IF(L247&gt;=$AB$32,$AB$30,IF(L247&gt;=$AC$32,$AC$30,IF(L247&gt;=$AD$32,$AD$30,IF(L247&gt;=$AE$32,$AE$30,IF(L247&gt;=$AF$32,$AF$30,IF(L247&gt;=$AG$32,$AG$30,$AH$30))))))))),T247)</f>
        <v/>
      </c>
      <c r="V247" s="9" t="str">
        <f t="array" ref="V247">IF(A247&lt;&gt;"",IF(_xlfn.BITOR(F247&lt;&gt;"GR",F247&lt;&gt;""),IF(AND(L247&gt;=50,F247&gt;=55),_xlfn.RANK.EQ(L247,$L$2:$L$1000,0),_xlfn.IFS(U247="FD",999,U247="FF",1000)),IF(AND(L247&gt;=50,H247&gt;=55),_xlfn.RANK.EQ(L247,$L$2:$L$326,0),_xlfn.IFS(U247="FD",999,U247="FF",1000))),"")</f>
        <v/>
      </c>
    </row>
    <row r="248" spans="1:22" x14ac:dyDescent="0.25">
      <c r="A248" s="31"/>
      <c r="B248" s="31"/>
      <c r="C248" s="31"/>
      <c r="D248" s="31"/>
      <c r="E248" s="31"/>
      <c r="F248" s="3"/>
      <c r="G248" s="16">
        <f t="shared" si="56"/>
        <v>0</v>
      </c>
      <c r="H248" s="16">
        <f t="shared" si="57"/>
        <v>0</v>
      </c>
      <c r="I248" s="9">
        <f t="shared" si="44"/>
        <v>0</v>
      </c>
      <c r="J248" s="9">
        <f t="shared" si="45"/>
        <v>0</v>
      </c>
      <c r="K248" s="9">
        <f t="shared" si="46"/>
        <v>0</v>
      </c>
      <c r="L248" s="9">
        <f t="shared" si="47"/>
        <v>0</v>
      </c>
      <c r="M248" s="9" t="str">
        <f t="shared" si="48"/>
        <v/>
      </c>
      <c r="N248" s="9" t="str">
        <f t="shared" si="49"/>
        <v/>
      </c>
      <c r="O248" s="9" t="str">
        <f t="shared" si="50"/>
        <v/>
      </c>
      <c r="P248" s="9" t="str">
        <f t="shared" si="51"/>
        <v/>
      </c>
      <c r="Q248" s="9" t="str">
        <f t="shared" si="52"/>
        <v/>
      </c>
      <c r="R248" s="9" t="str">
        <f t="shared" si="53"/>
        <v/>
      </c>
      <c r="S248" s="9" t="str">
        <f t="shared" si="54"/>
        <v/>
      </c>
      <c r="T248" s="9" t="str">
        <f t="shared" si="55"/>
        <v/>
      </c>
      <c r="U248" s="9" t="str">
        <f t="array" ref="U248">IF(AND(F248&lt;&gt;"",F248&lt;&gt;"GR"),IF(COUNTIF($J$2:$J$1000,"&gt;=50")&gt;=10,IF(F248&lt;&gt;"GR",IF(AND(F248&gt;=55,J248&gt;=50),_xlfn.IFS(AND(J248&gt;=$AH$11,J248&gt;$AG$10,J248&gt;$AF$10,J248&gt;$AE$10,J248&gt;$AD$10,J248&gt;$AC$10,J248&gt;$AB$10),"AA",AND(J248&gt;=$AG$11,J248&gt;$AF$10,J248&gt;$AE$10,J248&gt;$AD$10,J248&gt;$AC$10,J248&gt;$AB$10),"BA",AND(J248&gt;=$AF$11,J248&gt;$AE$10,J248&gt;$AD$10,J248&gt;$AC$10,J248&gt;$AB$10),"BB",AND(J248&gt;=$AE$11,J248&gt;$AD$10,J248&gt;$AC$10,J248&gt;$AB$10),"CB",AND(J248&gt;=$AD$11,J248&gt;$AC$10,J248&gt;$AB$10),"CC",AND(J248&gt;=$AC$11,J248&gt;$AB$10),"DC",J248&gt;=50,"DD"),IF(J248&gt;=$AA$9,"FD","FF")),T248),IF(L248&gt;=$Z$32,$Z$30,IF(L248&gt;=$AA$32,$AA$30,IF(L248&gt;=$AB$32,$AB$30,IF(L248&gt;=$AC$32,$AC$30,IF(L248&gt;=$AD$32,$AD$30,IF(L248&gt;=$AE$32,$AE$30,IF(L248&gt;=$AF$32,$AF$30,IF(L248&gt;=$AG$32,$AG$30,$AH$30))))))))),T248)</f>
        <v/>
      </c>
      <c r="V248" s="9" t="str">
        <f t="array" ref="V248">IF(A248&lt;&gt;"",IF(_xlfn.BITOR(F248&lt;&gt;"GR",F248&lt;&gt;""),IF(AND(L248&gt;=50,F248&gt;=55),_xlfn.RANK.EQ(L248,$L$2:$L$1000,0),_xlfn.IFS(U248="FD",999,U248="FF",1000)),IF(AND(L248&gt;=50,H248&gt;=55),_xlfn.RANK.EQ(L248,$L$2:$L$326,0),_xlfn.IFS(U248="FD",999,U248="FF",1000))),"")</f>
        <v/>
      </c>
    </row>
    <row r="249" spans="1:22" x14ac:dyDescent="0.25">
      <c r="A249" s="31"/>
      <c r="B249" s="31"/>
      <c r="C249" s="31"/>
      <c r="D249" s="31"/>
      <c r="E249" s="31"/>
      <c r="F249" s="3"/>
      <c r="G249" s="16">
        <f t="shared" si="56"/>
        <v>0</v>
      </c>
      <c r="H249" s="16">
        <f t="shared" si="57"/>
        <v>0</v>
      </c>
      <c r="I249" s="9">
        <f t="shared" si="44"/>
        <v>0</v>
      </c>
      <c r="J249" s="9">
        <f t="shared" si="45"/>
        <v>0</v>
      </c>
      <c r="K249" s="9">
        <f t="shared" si="46"/>
        <v>0</v>
      </c>
      <c r="L249" s="9">
        <f t="shared" si="47"/>
        <v>0</v>
      </c>
      <c r="M249" s="9" t="str">
        <f t="shared" si="48"/>
        <v/>
      </c>
      <c r="N249" s="9" t="str">
        <f t="shared" si="49"/>
        <v/>
      </c>
      <c r="O249" s="9" t="str">
        <f t="shared" si="50"/>
        <v/>
      </c>
      <c r="P249" s="9" t="str">
        <f t="shared" si="51"/>
        <v/>
      </c>
      <c r="Q249" s="9" t="str">
        <f t="shared" si="52"/>
        <v/>
      </c>
      <c r="R249" s="9" t="str">
        <f t="shared" si="53"/>
        <v/>
      </c>
      <c r="S249" s="9" t="str">
        <f t="shared" si="54"/>
        <v/>
      </c>
      <c r="T249" s="9" t="str">
        <f t="shared" si="55"/>
        <v/>
      </c>
      <c r="U249" s="9" t="str">
        <f t="array" ref="U249">IF(AND(F249&lt;&gt;"",F249&lt;&gt;"GR"),IF(COUNTIF($J$2:$J$1000,"&gt;=50")&gt;=10,IF(F249&lt;&gt;"GR",IF(AND(F249&gt;=55,J249&gt;=50),_xlfn.IFS(AND(J249&gt;=$AH$11,J249&gt;$AG$10,J249&gt;$AF$10,J249&gt;$AE$10,J249&gt;$AD$10,J249&gt;$AC$10,J249&gt;$AB$10),"AA",AND(J249&gt;=$AG$11,J249&gt;$AF$10,J249&gt;$AE$10,J249&gt;$AD$10,J249&gt;$AC$10,J249&gt;$AB$10),"BA",AND(J249&gt;=$AF$11,J249&gt;$AE$10,J249&gt;$AD$10,J249&gt;$AC$10,J249&gt;$AB$10),"BB",AND(J249&gt;=$AE$11,J249&gt;$AD$10,J249&gt;$AC$10,J249&gt;$AB$10),"CB",AND(J249&gt;=$AD$11,J249&gt;$AC$10,J249&gt;$AB$10),"CC",AND(J249&gt;=$AC$11,J249&gt;$AB$10),"DC",J249&gt;=50,"DD"),IF(J249&gt;=$AA$9,"FD","FF")),T249),IF(L249&gt;=$Z$32,$Z$30,IF(L249&gt;=$AA$32,$AA$30,IF(L249&gt;=$AB$32,$AB$30,IF(L249&gt;=$AC$32,$AC$30,IF(L249&gt;=$AD$32,$AD$30,IF(L249&gt;=$AE$32,$AE$30,IF(L249&gt;=$AF$32,$AF$30,IF(L249&gt;=$AG$32,$AG$30,$AH$30))))))))),T249)</f>
        <v/>
      </c>
      <c r="V249" s="9" t="str">
        <f t="array" ref="V249">IF(A249&lt;&gt;"",IF(_xlfn.BITOR(F249&lt;&gt;"GR",F249&lt;&gt;""),IF(AND(L249&gt;=50,F249&gt;=55),_xlfn.RANK.EQ(L249,$L$2:$L$1000,0),_xlfn.IFS(U249="FD",999,U249="FF",1000)),IF(AND(L249&gt;=50,H249&gt;=55),_xlfn.RANK.EQ(L249,$L$2:$L$326,0),_xlfn.IFS(U249="FD",999,U249="FF",1000))),"")</f>
        <v/>
      </c>
    </row>
    <row r="250" spans="1:22" x14ac:dyDescent="0.25">
      <c r="A250" s="31"/>
      <c r="B250" s="31"/>
      <c r="C250" s="31"/>
      <c r="D250" s="31"/>
      <c r="E250" s="31"/>
      <c r="F250" s="3"/>
      <c r="G250" s="16">
        <f t="shared" si="56"/>
        <v>0</v>
      </c>
      <c r="H250" s="16">
        <f t="shared" si="57"/>
        <v>0</v>
      </c>
      <c r="I250" s="9">
        <f t="shared" si="44"/>
        <v>0</v>
      </c>
      <c r="J250" s="9">
        <f t="shared" si="45"/>
        <v>0</v>
      </c>
      <c r="K250" s="9">
        <f t="shared" si="46"/>
        <v>0</v>
      </c>
      <c r="L250" s="9">
        <f t="shared" si="47"/>
        <v>0</v>
      </c>
      <c r="M250" s="9" t="str">
        <f t="shared" si="48"/>
        <v/>
      </c>
      <c r="N250" s="9" t="str">
        <f t="shared" si="49"/>
        <v/>
      </c>
      <c r="O250" s="9" t="str">
        <f t="shared" si="50"/>
        <v/>
      </c>
      <c r="P250" s="9" t="str">
        <f t="shared" si="51"/>
        <v/>
      </c>
      <c r="Q250" s="9" t="str">
        <f t="shared" si="52"/>
        <v/>
      </c>
      <c r="R250" s="9" t="str">
        <f t="shared" si="53"/>
        <v/>
      </c>
      <c r="S250" s="9" t="str">
        <f t="shared" si="54"/>
        <v/>
      </c>
      <c r="T250" s="9" t="str">
        <f t="shared" si="55"/>
        <v/>
      </c>
      <c r="U250" s="9" t="str">
        <f t="array" ref="U250">IF(AND(F250&lt;&gt;"",F250&lt;&gt;"GR"),IF(COUNTIF($J$2:$J$1000,"&gt;=50")&gt;=10,IF(F250&lt;&gt;"GR",IF(AND(F250&gt;=55,J250&gt;=50),_xlfn.IFS(AND(J250&gt;=$AH$11,J250&gt;$AG$10,J250&gt;$AF$10,J250&gt;$AE$10,J250&gt;$AD$10,J250&gt;$AC$10,J250&gt;$AB$10),"AA",AND(J250&gt;=$AG$11,J250&gt;$AF$10,J250&gt;$AE$10,J250&gt;$AD$10,J250&gt;$AC$10,J250&gt;$AB$10),"BA",AND(J250&gt;=$AF$11,J250&gt;$AE$10,J250&gt;$AD$10,J250&gt;$AC$10,J250&gt;$AB$10),"BB",AND(J250&gt;=$AE$11,J250&gt;$AD$10,J250&gt;$AC$10,J250&gt;$AB$10),"CB",AND(J250&gt;=$AD$11,J250&gt;$AC$10,J250&gt;$AB$10),"CC",AND(J250&gt;=$AC$11,J250&gt;$AB$10),"DC",J250&gt;=50,"DD"),IF(J250&gt;=$AA$9,"FD","FF")),T250),IF(L250&gt;=$Z$32,$Z$30,IF(L250&gt;=$AA$32,$AA$30,IF(L250&gt;=$AB$32,$AB$30,IF(L250&gt;=$AC$32,$AC$30,IF(L250&gt;=$AD$32,$AD$30,IF(L250&gt;=$AE$32,$AE$30,IF(L250&gt;=$AF$32,$AF$30,IF(L250&gt;=$AG$32,$AG$30,$AH$30))))))))),T250)</f>
        <v/>
      </c>
      <c r="V250" s="9" t="str">
        <f t="array" ref="V250">IF(A250&lt;&gt;"",IF(_xlfn.BITOR(F250&lt;&gt;"GR",F250&lt;&gt;""),IF(AND(L250&gt;=50,F250&gt;=55),_xlfn.RANK.EQ(L250,$L$2:$L$1000,0),_xlfn.IFS(U250="FD",999,U250="FF",1000)),IF(AND(L250&gt;=50,H250&gt;=55),_xlfn.RANK.EQ(L250,$L$2:$L$326,0),_xlfn.IFS(U250="FD",999,U250="FF",1000))),"")</f>
        <v/>
      </c>
    </row>
    <row r="251" spans="1:22" x14ac:dyDescent="0.25">
      <c r="A251" s="31"/>
      <c r="B251" s="31"/>
      <c r="C251" s="31"/>
      <c r="D251" s="31"/>
      <c r="E251" s="31"/>
      <c r="F251" s="3"/>
      <c r="G251" s="16">
        <f t="shared" si="56"/>
        <v>0</v>
      </c>
      <c r="H251" s="16">
        <f t="shared" si="57"/>
        <v>0</v>
      </c>
      <c r="I251" s="9">
        <f t="shared" si="44"/>
        <v>0</v>
      </c>
      <c r="J251" s="9">
        <f t="shared" si="45"/>
        <v>0</v>
      </c>
      <c r="K251" s="9">
        <f t="shared" si="46"/>
        <v>0</v>
      </c>
      <c r="L251" s="9">
        <f t="shared" si="47"/>
        <v>0</v>
      </c>
      <c r="M251" s="9" t="str">
        <f t="shared" si="48"/>
        <v/>
      </c>
      <c r="N251" s="9" t="str">
        <f t="shared" si="49"/>
        <v/>
      </c>
      <c r="O251" s="9" t="str">
        <f t="shared" si="50"/>
        <v/>
      </c>
      <c r="P251" s="9" t="str">
        <f t="shared" si="51"/>
        <v/>
      </c>
      <c r="Q251" s="9" t="str">
        <f t="shared" si="52"/>
        <v/>
      </c>
      <c r="R251" s="9" t="str">
        <f t="shared" si="53"/>
        <v/>
      </c>
      <c r="S251" s="9" t="str">
        <f t="shared" si="54"/>
        <v/>
      </c>
      <c r="T251" s="9" t="str">
        <f t="shared" si="55"/>
        <v/>
      </c>
      <c r="U251" s="9" t="str">
        <f t="array" ref="U251">IF(AND(F251&lt;&gt;"",F251&lt;&gt;"GR"),IF(COUNTIF($J$2:$J$1000,"&gt;=50")&gt;=10,IF(F251&lt;&gt;"GR",IF(AND(F251&gt;=55,J251&gt;=50),_xlfn.IFS(AND(J251&gt;=$AH$11,J251&gt;$AG$10,J251&gt;$AF$10,J251&gt;$AE$10,J251&gt;$AD$10,J251&gt;$AC$10,J251&gt;$AB$10),"AA",AND(J251&gt;=$AG$11,J251&gt;$AF$10,J251&gt;$AE$10,J251&gt;$AD$10,J251&gt;$AC$10,J251&gt;$AB$10),"BA",AND(J251&gt;=$AF$11,J251&gt;$AE$10,J251&gt;$AD$10,J251&gt;$AC$10,J251&gt;$AB$10),"BB",AND(J251&gt;=$AE$11,J251&gt;$AD$10,J251&gt;$AC$10,J251&gt;$AB$10),"CB",AND(J251&gt;=$AD$11,J251&gt;$AC$10,J251&gt;$AB$10),"CC",AND(J251&gt;=$AC$11,J251&gt;$AB$10),"DC",J251&gt;=50,"DD"),IF(J251&gt;=$AA$9,"FD","FF")),T251),IF(L251&gt;=$Z$32,$Z$30,IF(L251&gt;=$AA$32,$AA$30,IF(L251&gt;=$AB$32,$AB$30,IF(L251&gt;=$AC$32,$AC$30,IF(L251&gt;=$AD$32,$AD$30,IF(L251&gt;=$AE$32,$AE$30,IF(L251&gt;=$AF$32,$AF$30,IF(L251&gt;=$AG$32,$AG$30,$AH$30))))))))),T251)</f>
        <v/>
      </c>
      <c r="V251" s="9" t="str">
        <f t="array" ref="V251">IF(A251&lt;&gt;"",IF(_xlfn.BITOR(F251&lt;&gt;"GR",F251&lt;&gt;""),IF(AND(L251&gt;=50,F251&gt;=55),_xlfn.RANK.EQ(L251,$L$2:$L$1000,0),_xlfn.IFS(U251="FD",999,U251="FF",1000)),IF(AND(L251&gt;=50,H251&gt;=55),_xlfn.RANK.EQ(L251,$L$2:$L$326,0),_xlfn.IFS(U251="FD",999,U251="FF",1000))),"")</f>
        <v/>
      </c>
    </row>
    <row r="252" spans="1:22" x14ac:dyDescent="0.25">
      <c r="A252" s="31"/>
      <c r="B252" s="31"/>
      <c r="C252" s="31"/>
      <c r="D252" s="31"/>
      <c r="E252" s="31"/>
      <c r="F252" s="3"/>
      <c r="G252" s="16">
        <f t="shared" si="56"/>
        <v>0</v>
      </c>
      <c r="H252" s="16">
        <f t="shared" si="57"/>
        <v>0</v>
      </c>
      <c r="I252" s="9">
        <f t="shared" si="44"/>
        <v>0</v>
      </c>
      <c r="J252" s="9">
        <f t="shared" si="45"/>
        <v>0</v>
      </c>
      <c r="K252" s="9">
        <f t="shared" si="46"/>
        <v>0</v>
      </c>
      <c r="L252" s="9">
        <f t="shared" si="47"/>
        <v>0</v>
      </c>
      <c r="M252" s="9" t="str">
        <f t="shared" si="48"/>
        <v/>
      </c>
      <c r="N252" s="9" t="str">
        <f t="shared" si="49"/>
        <v/>
      </c>
      <c r="O252" s="9" t="str">
        <f t="shared" si="50"/>
        <v/>
      </c>
      <c r="P252" s="9" t="str">
        <f t="shared" si="51"/>
        <v/>
      </c>
      <c r="Q252" s="9" t="str">
        <f t="shared" si="52"/>
        <v/>
      </c>
      <c r="R252" s="9" t="str">
        <f t="shared" si="53"/>
        <v/>
      </c>
      <c r="S252" s="9" t="str">
        <f t="shared" si="54"/>
        <v/>
      </c>
      <c r="T252" s="9" t="str">
        <f t="shared" si="55"/>
        <v/>
      </c>
      <c r="U252" s="9" t="str">
        <f t="array" ref="U252">IF(AND(F252&lt;&gt;"",F252&lt;&gt;"GR"),IF(COUNTIF($J$2:$J$1000,"&gt;=50")&gt;=10,IF(F252&lt;&gt;"GR",IF(AND(F252&gt;=55,J252&gt;=50),_xlfn.IFS(AND(J252&gt;=$AH$11,J252&gt;$AG$10,J252&gt;$AF$10,J252&gt;$AE$10,J252&gt;$AD$10,J252&gt;$AC$10,J252&gt;$AB$10),"AA",AND(J252&gt;=$AG$11,J252&gt;$AF$10,J252&gt;$AE$10,J252&gt;$AD$10,J252&gt;$AC$10,J252&gt;$AB$10),"BA",AND(J252&gt;=$AF$11,J252&gt;$AE$10,J252&gt;$AD$10,J252&gt;$AC$10,J252&gt;$AB$10),"BB",AND(J252&gt;=$AE$11,J252&gt;$AD$10,J252&gt;$AC$10,J252&gt;$AB$10),"CB",AND(J252&gt;=$AD$11,J252&gt;$AC$10,J252&gt;$AB$10),"CC",AND(J252&gt;=$AC$11,J252&gt;$AB$10),"DC",J252&gt;=50,"DD"),IF(J252&gt;=$AA$9,"FD","FF")),T252),IF(L252&gt;=$Z$32,$Z$30,IF(L252&gt;=$AA$32,$AA$30,IF(L252&gt;=$AB$32,$AB$30,IF(L252&gt;=$AC$32,$AC$30,IF(L252&gt;=$AD$32,$AD$30,IF(L252&gt;=$AE$32,$AE$30,IF(L252&gt;=$AF$32,$AF$30,IF(L252&gt;=$AG$32,$AG$30,$AH$30))))))))),T252)</f>
        <v/>
      </c>
      <c r="V252" s="9" t="str">
        <f t="array" ref="V252">IF(A252&lt;&gt;"",IF(_xlfn.BITOR(F252&lt;&gt;"GR",F252&lt;&gt;""),IF(AND(L252&gt;=50,F252&gt;=55),_xlfn.RANK.EQ(L252,$L$2:$L$1000,0),_xlfn.IFS(U252="FD",999,U252="FF",1000)),IF(AND(L252&gt;=50,H252&gt;=55),_xlfn.RANK.EQ(L252,$L$2:$L$326,0),_xlfn.IFS(U252="FD",999,U252="FF",1000))),"")</f>
        <v/>
      </c>
    </row>
    <row r="253" spans="1:22" x14ac:dyDescent="0.25">
      <c r="A253" s="31"/>
      <c r="B253" s="31"/>
      <c r="C253" s="31"/>
      <c r="D253" s="31"/>
      <c r="E253" s="31"/>
      <c r="F253" s="3"/>
      <c r="G253" s="16">
        <f t="shared" si="56"/>
        <v>0</v>
      </c>
      <c r="H253" s="16">
        <f t="shared" si="57"/>
        <v>0</v>
      </c>
      <c r="I253" s="9">
        <f t="shared" si="44"/>
        <v>0</v>
      </c>
      <c r="J253" s="9">
        <f t="shared" si="45"/>
        <v>0</v>
      </c>
      <c r="K253" s="9">
        <f t="shared" si="46"/>
        <v>0</v>
      </c>
      <c r="L253" s="9">
        <f t="shared" si="47"/>
        <v>0</v>
      </c>
      <c r="M253" s="9" t="str">
        <f t="shared" si="48"/>
        <v/>
      </c>
      <c r="N253" s="9" t="str">
        <f t="shared" si="49"/>
        <v/>
      </c>
      <c r="O253" s="9" t="str">
        <f t="shared" si="50"/>
        <v/>
      </c>
      <c r="P253" s="9" t="str">
        <f t="shared" si="51"/>
        <v/>
      </c>
      <c r="Q253" s="9" t="str">
        <f t="shared" si="52"/>
        <v/>
      </c>
      <c r="R253" s="9" t="str">
        <f t="shared" si="53"/>
        <v/>
      </c>
      <c r="S253" s="9" t="str">
        <f t="shared" si="54"/>
        <v/>
      </c>
      <c r="T253" s="9" t="str">
        <f t="shared" si="55"/>
        <v/>
      </c>
      <c r="U253" s="9" t="str">
        <f t="array" ref="U253">IF(AND(F253&lt;&gt;"",F253&lt;&gt;"GR"),IF(COUNTIF($J$2:$J$1000,"&gt;=50")&gt;=10,IF(F253&lt;&gt;"GR",IF(AND(F253&gt;=55,J253&gt;=50),_xlfn.IFS(AND(J253&gt;=$AH$11,J253&gt;$AG$10,J253&gt;$AF$10,J253&gt;$AE$10,J253&gt;$AD$10,J253&gt;$AC$10,J253&gt;$AB$10),"AA",AND(J253&gt;=$AG$11,J253&gt;$AF$10,J253&gt;$AE$10,J253&gt;$AD$10,J253&gt;$AC$10,J253&gt;$AB$10),"BA",AND(J253&gt;=$AF$11,J253&gt;$AE$10,J253&gt;$AD$10,J253&gt;$AC$10,J253&gt;$AB$10),"BB",AND(J253&gt;=$AE$11,J253&gt;$AD$10,J253&gt;$AC$10,J253&gt;$AB$10),"CB",AND(J253&gt;=$AD$11,J253&gt;$AC$10,J253&gt;$AB$10),"CC",AND(J253&gt;=$AC$11,J253&gt;$AB$10),"DC",J253&gt;=50,"DD"),IF(J253&gt;=$AA$9,"FD","FF")),T253),IF(L253&gt;=$Z$32,$Z$30,IF(L253&gt;=$AA$32,$AA$30,IF(L253&gt;=$AB$32,$AB$30,IF(L253&gt;=$AC$32,$AC$30,IF(L253&gt;=$AD$32,$AD$30,IF(L253&gt;=$AE$32,$AE$30,IF(L253&gt;=$AF$32,$AF$30,IF(L253&gt;=$AG$32,$AG$30,$AH$30))))))))),T253)</f>
        <v/>
      </c>
      <c r="V253" s="9" t="str">
        <f t="array" ref="V253">IF(A253&lt;&gt;"",IF(_xlfn.BITOR(F253&lt;&gt;"GR",F253&lt;&gt;""),IF(AND(L253&gt;=50,F253&gt;=55),_xlfn.RANK.EQ(L253,$L$2:$L$1000,0),_xlfn.IFS(U253="FD",999,U253="FF",1000)),IF(AND(L253&gt;=50,H253&gt;=55),_xlfn.RANK.EQ(L253,$L$2:$L$326,0),_xlfn.IFS(U253="FD",999,U253="FF",1000))),"")</f>
        <v/>
      </c>
    </row>
    <row r="254" spans="1:22" x14ac:dyDescent="0.25">
      <c r="A254" s="31"/>
      <c r="B254" s="31"/>
      <c r="C254" s="31"/>
      <c r="D254" s="31"/>
      <c r="E254" s="31"/>
      <c r="F254" s="3"/>
      <c r="G254" s="16">
        <f t="shared" si="56"/>
        <v>0</v>
      </c>
      <c r="H254" s="16">
        <f t="shared" si="57"/>
        <v>0</v>
      </c>
      <c r="I254" s="9">
        <f t="shared" si="44"/>
        <v>0</v>
      </c>
      <c r="J254" s="9">
        <f t="shared" si="45"/>
        <v>0</v>
      </c>
      <c r="K254" s="9">
        <f t="shared" si="46"/>
        <v>0</v>
      </c>
      <c r="L254" s="9">
        <f t="shared" si="47"/>
        <v>0</v>
      </c>
      <c r="M254" s="9" t="str">
        <f t="shared" si="48"/>
        <v/>
      </c>
      <c r="N254" s="9" t="str">
        <f t="shared" si="49"/>
        <v/>
      </c>
      <c r="O254" s="9" t="str">
        <f t="shared" si="50"/>
        <v/>
      </c>
      <c r="P254" s="9" t="str">
        <f t="shared" si="51"/>
        <v/>
      </c>
      <c r="Q254" s="9" t="str">
        <f t="shared" si="52"/>
        <v/>
      </c>
      <c r="R254" s="9" t="str">
        <f t="shared" si="53"/>
        <v/>
      </c>
      <c r="S254" s="9" t="str">
        <f t="shared" si="54"/>
        <v/>
      </c>
      <c r="T254" s="9" t="str">
        <f t="shared" si="55"/>
        <v/>
      </c>
      <c r="U254" s="9" t="str">
        <f t="array" ref="U254">IF(AND(F254&lt;&gt;"",F254&lt;&gt;"GR"),IF(COUNTIF($J$2:$J$1000,"&gt;=50")&gt;=10,IF(F254&lt;&gt;"GR",IF(AND(F254&gt;=55,J254&gt;=50),_xlfn.IFS(AND(J254&gt;=$AH$11,J254&gt;$AG$10,J254&gt;$AF$10,J254&gt;$AE$10,J254&gt;$AD$10,J254&gt;$AC$10,J254&gt;$AB$10),"AA",AND(J254&gt;=$AG$11,J254&gt;$AF$10,J254&gt;$AE$10,J254&gt;$AD$10,J254&gt;$AC$10,J254&gt;$AB$10),"BA",AND(J254&gt;=$AF$11,J254&gt;$AE$10,J254&gt;$AD$10,J254&gt;$AC$10,J254&gt;$AB$10),"BB",AND(J254&gt;=$AE$11,J254&gt;$AD$10,J254&gt;$AC$10,J254&gt;$AB$10),"CB",AND(J254&gt;=$AD$11,J254&gt;$AC$10,J254&gt;$AB$10),"CC",AND(J254&gt;=$AC$11,J254&gt;$AB$10),"DC",J254&gt;=50,"DD"),IF(J254&gt;=$AA$9,"FD","FF")),T254),IF(L254&gt;=$Z$32,$Z$30,IF(L254&gt;=$AA$32,$AA$30,IF(L254&gt;=$AB$32,$AB$30,IF(L254&gt;=$AC$32,$AC$30,IF(L254&gt;=$AD$32,$AD$30,IF(L254&gt;=$AE$32,$AE$30,IF(L254&gt;=$AF$32,$AF$30,IF(L254&gt;=$AG$32,$AG$30,$AH$30))))))))),T254)</f>
        <v/>
      </c>
      <c r="V254" s="9" t="str">
        <f t="array" ref="V254">IF(A254&lt;&gt;"",IF(_xlfn.BITOR(F254&lt;&gt;"GR",F254&lt;&gt;""),IF(AND(L254&gt;=50,F254&gt;=55),_xlfn.RANK.EQ(L254,$L$2:$L$1000,0),_xlfn.IFS(U254="FD",999,U254="FF",1000)),IF(AND(L254&gt;=50,H254&gt;=55),_xlfn.RANK.EQ(L254,$L$2:$L$326,0),_xlfn.IFS(U254="FD",999,U254="FF",1000))),"")</f>
        <v/>
      </c>
    </row>
    <row r="255" spans="1:22" x14ac:dyDescent="0.25">
      <c r="A255" s="31"/>
      <c r="B255" s="31"/>
      <c r="C255" s="31"/>
      <c r="D255" s="31"/>
      <c r="E255" s="31"/>
      <c r="F255" s="3"/>
      <c r="G255" s="16">
        <f t="shared" si="56"/>
        <v>0</v>
      </c>
      <c r="H255" s="16">
        <f t="shared" si="57"/>
        <v>0</v>
      </c>
      <c r="I255" s="9">
        <f t="shared" si="44"/>
        <v>0</v>
      </c>
      <c r="J255" s="9">
        <f t="shared" si="45"/>
        <v>0</v>
      </c>
      <c r="K255" s="9">
        <f t="shared" si="46"/>
        <v>0</v>
      </c>
      <c r="L255" s="9">
        <f t="shared" si="47"/>
        <v>0</v>
      </c>
      <c r="M255" s="9" t="str">
        <f t="shared" si="48"/>
        <v/>
      </c>
      <c r="N255" s="9" t="str">
        <f t="shared" si="49"/>
        <v/>
      </c>
      <c r="O255" s="9" t="str">
        <f t="shared" si="50"/>
        <v/>
      </c>
      <c r="P255" s="9" t="str">
        <f t="shared" si="51"/>
        <v/>
      </c>
      <c r="Q255" s="9" t="str">
        <f t="shared" si="52"/>
        <v/>
      </c>
      <c r="R255" s="9" t="str">
        <f t="shared" si="53"/>
        <v/>
      </c>
      <c r="S255" s="9" t="str">
        <f t="shared" si="54"/>
        <v/>
      </c>
      <c r="T255" s="9" t="str">
        <f t="shared" si="55"/>
        <v/>
      </c>
      <c r="U255" s="9" t="str">
        <f t="array" ref="U255">IF(AND(F255&lt;&gt;"",F255&lt;&gt;"GR"),IF(COUNTIF($J$2:$J$1000,"&gt;=50")&gt;=10,IF(F255&lt;&gt;"GR",IF(AND(F255&gt;=55,J255&gt;=50),_xlfn.IFS(AND(J255&gt;=$AH$11,J255&gt;$AG$10,J255&gt;$AF$10,J255&gt;$AE$10,J255&gt;$AD$10,J255&gt;$AC$10,J255&gt;$AB$10),"AA",AND(J255&gt;=$AG$11,J255&gt;$AF$10,J255&gt;$AE$10,J255&gt;$AD$10,J255&gt;$AC$10,J255&gt;$AB$10),"BA",AND(J255&gt;=$AF$11,J255&gt;$AE$10,J255&gt;$AD$10,J255&gt;$AC$10,J255&gt;$AB$10),"BB",AND(J255&gt;=$AE$11,J255&gt;$AD$10,J255&gt;$AC$10,J255&gt;$AB$10),"CB",AND(J255&gt;=$AD$11,J255&gt;$AC$10,J255&gt;$AB$10),"CC",AND(J255&gt;=$AC$11,J255&gt;$AB$10),"DC",J255&gt;=50,"DD"),IF(J255&gt;=$AA$9,"FD","FF")),T255),IF(L255&gt;=$Z$32,$Z$30,IF(L255&gt;=$AA$32,$AA$30,IF(L255&gt;=$AB$32,$AB$30,IF(L255&gt;=$AC$32,$AC$30,IF(L255&gt;=$AD$32,$AD$30,IF(L255&gt;=$AE$32,$AE$30,IF(L255&gt;=$AF$32,$AF$30,IF(L255&gt;=$AG$32,$AG$30,$AH$30))))))))),T255)</f>
        <v/>
      </c>
      <c r="V255" s="9" t="str">
        <f t="array" ref="V255">IF(A255&lt;&gt;"",IF(_xlfn.BITOR(F255&lt;&gt;"GR",F255&lt;&gt;""),IF(AND(L255&gt;=50,F255&gt;=55),_xlfn.RANK.EQ(L255,$L$2:$L$1000,0),_xlfn.IFS(U255="FD",999,U255="FF",1000)),IF(AND(L255&gt;=50,H255&gt;=55),_xlfn.RANK.EQ(L255,$L$2:$L$326,0),_xlfn.IFS(U255="FD",999,U255="FF",1000))),"")</f>
        <v/>
      </c>
    </row>
    <row r="256" spans="1:22" x14ac:dyDescent="0.25">
      <c r="A256" s="31"/>
      <c r="B256" s="31"/>
      <c r="C256" s="31"/>
      <c r="D256" s="31"/>
      <c r="E256" s="31"/>
      <c r="F256" s="3"/>
      <c r="G256" s="16">
        <f t="shared" si="56"/>
        <v>0</v>
      </c>
      <c r="H256" s="16">
        <f t="shared" si="57"/>
        <v>0</v>
      </c>
      <c r="I256" s="9">
        <f t="shared" si="44"/>
        <v>0</v>
      </c>
      <c r="J256" s="9">
        <f t="shared" si="45"/>
        <v>0</v>
      </c>
      <c r="K256" s="9">
        <f t="shared" si="46"/>
        <v>0</v>
      </c>
      <c r="L256" s="9">
        <f t="shared" si="47"/>
        <v>0</v>
      </c>
      <c r="M256" s="9" t="str">
        <f t="shared" si="48"/>
        <v/>
      </c>
      <c r="N256" s="9" t="str">
        <f t="shared" si="49"/>
        <v/>
      </c>
      <c r="O256" s="9" t="str">
        <f t="shared" si="50"/>
        <v/>
      </c>
      <c r="P256" s="9" t="str">
        <f t="shared" si="51"/>
        <v/>
      </c>
      <c r="Q256" s="9" t="str">
        <f t="shared" si="52"/>
        <v/>
      </c>
      <c r="R256" s="9" t="str">
        <f t="shared" si="53"/>
        <v/>
      </c>
      <c r="S256" s="9" t="str">
        <f t="shared" si="54"/>
        <v/>
      </c>
      <c r="T256" s="9" t="str">
        <f t="shared" si="55"/>
        <v/>
      </c>
      <c r="U256" s="9" t="str">
        <f t="array" ref="U256">IF(AND(F256&lt;&gt;"",F256&lt;&gt;"GR"),IF(COUNTIF($J$2:$J$1000,"&gt;=50")&gt;=10,IF(F256&lt;&gt;"GR",IF(AND(F256&gt;=55,J256&gt;=50),_xlfn.IFS(AND(J256&gt;=$AH$11,J256&gt;$AG$10,J256&gt;$AF$10,J256&gt;$AE$10,J256&gt;$AD$10,J256&gt;$AC$10,J256&gt;$AB$10),"AA",AND(J256&gt;=$AG$11,J256&gt;$AF$10,J256&gt;$AE$10,J256&gt;$AD$10,J256&gt;$AC$10,J256&gt;$AB$10),"BA",AND(J256&gt;=$AF$11,J256&gt;$AE$10,J256&gt;$AD$10,J256&gt;$AC$10,J256&gt;$AB$10),"BB",AND(J256&gt;=$AE$11,J256&gt;$AD$10,J256&gt;$AC$10,J256&gt;$AB$10),"CB",AND(J256&gt;=$AD$11,J256&gt;$AC$10,J256&gt;$AB$10),"CC",AND(J256&gt;=$AC$11,J256&gt;$AB$10),"DC",J256&gt;=50,"DD"),IF(J256&gt;=$AA$9,"FD","FF")),T256),IF(L256&gt;=$Z$32,$Z$30,IF(L256&gt;=$AA$32,$AA$30,IF(L256&gt;=$AB$32,$AB$30,IF(L256&gt;=$AC$32,$AC$30,IF(L256&gt;=$AD$32,$AD$30,IF(L256&gt;=$AE$32,$AE$30,IF(L256&gt;=$AF$32,$AF$30,IF(L256&gt;=$AG$32,$AG$30,$AH$30))))))))),T256)</f>
        <v/>
      </c>
      <c r="V256" s="9" t="str">
        <f t="array" ref="V256">IF(A256&lt;&gt;"",IF(_xlfn.BITOR(F256&lt;&gt;"GR",F256&lt;&gt;""),IF(AND(L256&gt;=50,F256&gt;=55),_xlfn.RANK.EQ(L256,$L$2:$L$1000,0),_xlfn.IFS(U256="FD",999,U256="FF",1000)),IF(AND(L256&gt;=50,H256&gt;=55),_xlfn.RANK.EQ(L256,$L$2:$L$326,0),_xlfn.IFS(U256="FD",999,U256="FF",1000))),"")</f>
        <v/>
      </c>
    </row>
    <row r="257" spans="1:22" x14ac:dyDescent="0.25">
      <c r="A257" s="31"/>
      <c r="B257" s="31"/>
      <c r="C257" s="31"/>
      <c r="D257" s="31"/>
      <c r="E257" s="31"/>
      <c r="F257" s="3"/>
      <c r="G257" s="16">
        <f t="shared" si="56"/>
        <v>0</v>
      </c>
      <c r="H257" s="16">
        <f t="shared" si="57"/>
        <v>0</v>
      </c>
      <c r="I257" s="9">
        <f t="shared" si="44"/>
        <v>0</v>
      </c>
      <c r="J257" s="9">
        <f t="shared" si="45"/>
        <v>0</v>
      </c>
      <c r="K257" s="9">
        <f t="shared" si="46"/>
        <v>0</v>
      </c>
      <c r="L257" s="9">
        <f t="shared" si="47"/>
        <v>0</v>
      </c>
      <c r="M257" s="9" t="str">
        <f t="shared" si="48"/>
        <v/>
      </c>
      <c r="N257" s="9" t="str">
        <f t="shared" si="49"/>
        <v/>
      </c>
      <c r="O257" s="9" t="str">
        <f t="shared" si="50"/>
        <v/>
      </c>
      <c r="P257" s="9" t="str">
        <f t="shared" si="51"/>
        <v/>
      </c>
      <c r="Q257" s="9" t="str">
        <f t="shared" si="52"/>
        <v/>
      </c>
      <c r="R257" s="9" t="str">
        <f t="shared" si="53"/>
        <v/>
      </c>
      <c r="S257" s="9" t="str">
        <f t="shared" si="54"/>
        <v/>
      </c>
      <c r="T257" s="9" t="str">
        <f t="shared" si="55"/>
        <v/>
      </c>
      <c r="U257" s="9" t="str">
        <f t="array" ref="U257">IF(AND(F257&lt;&gt;"",F257&lt;&gt;"GR"),IF(COUNTIF($J$2:$J$1000,"&gt;=50")&gt;=10,IF(F257&lt;&gt;"GR",IF(AND(F257&gt;=55,J257&gt;=50),_xlfn.IFS(AND(J257&gt;=$AH$11,J257&gt;$AG$10,J257&gt;$AF$10,J257&gt;$AE$10,J257&gt;$AD$10,J257&gt;$AC$10,J257&gt;$AB$10),"AA",AND(J257&gt;=$AG$11,J257&gt;$AF$10,J257&gt;$AE$10,J257&gt;$AD$10,J257&gt;$AC$10,J257&gt;$AB$10),"BA",AND(J257&gt;=$AF$11,J257&gt;$AE$10,J257&gt;$AD$10,J257&gt;$AC$10,J257&gt;$AB$10),"BB",AND(J257&gt;=$AE$11,J257&gt;$AD$10,J257&gt;$AC$10,J257&gt;$AB$10),"CB",AND(J257&gt;=$AD$11,J257&gt;$AC$10,J257&gt;$AB$10),"CC",AND(J257&gt;=$AC$11,J257&gt;$AB$10),"DC",J257&gt;=50,"DD"),IF(J257&gt;=$AA$9,"FD","FF")),T257),IF(L257&gt;=$Z$32,$Z$30,IF(L257&gt;=$AA$32,$AA$30,IF(L257&gt;=$AB$32,$AB$30,IF(L257&gt;=$AC$32,$AC$30,IF(L257&gt;=$AD$32,$AD$30,IF(L257&gt;=$AE$32,$AE$30,IF(L257&gt;=$AF$32,$AF$30,IF(L257&gt;=$AG$32,$AG$30,$AH$30))))))))),T257)</f>
        <v/>
      </c>
      <c r="V257" s="9" t="str">
        <f t="array" ref="V257">IF(A257&lt;&gt;"",IF(_xlfn.BITOR(F257&lt;&gt;"GR",F257&lt;&gt;""),IF(AND(L257&gt;=50,F257&gt;=55),_xlfn.RANK.EQ(L257,$L$2:$L$1000,0),_xlfn.IFS(U257="FD",999,U257="FF",1000)),IF(AND(L257&gt;=50,H257&gt;=55),_xlfn.RANK.EQ(L257,$L$2:$L$326,0),_xlfn.IFS(U257="FD",999,U257="FF",1000))),"")</f>
        <v/>
      </c>
    </row>
    <row r="258" spans="1:22" x14ac:dyDescent="0.25">
      <c r="A258" s="31"/>
      <c r="B258" s="31"/>
      <c r="C258" s="31"/>
      <c r="D258" s="31"/>
      <c r="E258" s="31"/>
      <c r="F258" s="3"/>
      <c r="G258" s="16">
        <f t="shared" si="56"/>
        <v>0</v>
      </c>
      <c r="H258" s="16">
        <f t="shared" si="57"/>
        <v>0</v>
      </c>
      <c r="I258" s="9">
        <f t="shared" ref="I258:I321" si="58">(G258*0.4)+(H258*0.6)</f>
        <v>0</v>
      </c>
      <c r="J258" s="9">
        <f t="shared" si="45"/>
        <v>0</v>
      </c>
      <c r="K258" s="9">
        <f t="shared" si="46"/>
        <v>0</v>
      </c>
      <c r="L258" s="9">
        <f t="shared" si="47"/>
        <v>0</v>
      </c>
      <c r="M258" s="9" t="str">
        <f t="shared" si="48"/>
        <v/>
      </c>
      <c r="N258" s="9" t="str">
        <f t="shared" si="49"/>
        <v/>
      </c>
      <c r="O258" s="9" t="str">
        <f t="shared" si="50"/>
        <v/>
      </c>
      <c r="P258" s="9" t="str">
        <f t="shared" si="51"/>
        <v/>
      </c>
      <c r="Q258" s="9" t="str">
        <f t="shared" si="52"/>
        <v/>
      </c>
      <c r="R258" s="9" t="str">
        <f t="shared" si="53"/>
        <v/>
      </c>
      <c r="S258" s="9" t="str">
        <f t="shared" si="54"/>
        <v/>
      </c>
      <c r="T258" s="9" t="str">
        <f t="shared" si="55"/>
        <v/>
      </c>
      <c r="U258" s="9" t="str">
        <f t="array" ref="U258">IF(AND(F258&lt;&gt;"",F258&lt;&gt;"GR"),IF(COUNTIF($J$2:$J$1000,"&gt;=50")&gt;=10,IF(F258&lt;&gt;"GR",IF(AND(F258&gt;=55,J258&gt;=50),_xlfn.IFS(AND(J258&gt;=$AH$11,J258&gt;$AG$10,J258&gt;$AF$10,J258&gt;$AE$10,J258&gt;$AD$10,J258&gt;$AC$10,J258&gt;$AB$10),"AA",AND(J258&gt;=$AG$11,J258&gt;$AF$10,J258&gt;$AE$10,J258&gt;$AD$10,J258&gt;$AC$10,J258&gt;$AB$10),"BA",AND(J258&gt;=$AF$11,J258&gt;$AE$10,J258&gt;$AD$10,J258&gt;$AC$10,J258&gt;$AB$10),"BB",AND(J258&gt;=$AE$11,J258&gt;$AD$10,J258&gt;$AC$10,J258&gt;$AB$10),"CB",AND(J258&gt;=$AD$11,J258&gt;$AC$10,J258&gt;$AB$10),"CC",AND(J258&gt;=$AC$11,J258&gt;$AB$10),"DC",J258&gt;=50,"DD"),IF(J258&gt;=$AA$9,"FD","FF")),T258),IF(L258&gt;=$Z$32,$Z$30,IF(L258&gt;=$AA$32,$AA$30,IF(L258&gt;=$AB$32,$AB$30,IF(L258&gt;=$AC$32,$AC$30,IF(L258&gt;=$AD$32,$AD$30,IF(L258&gt;=$AE$32,$AE$30,IF(L258&gt;=$AF$32,$AF$30,IF(L258&gt;=$AG$32,$AG$30,$AH$30))))))))),T258)</f>
        <v/>
      </c>
      <c r="V258" s="9" t="str">
        <f t="array" ref="V258">IF(A258&lt;&gt;"",IF(_xlfn.BITOR(F258&lt;&gt;"GR",F258&lt;&gt;""),IF(AND(L258&gt;=50,F258&gt;=55),_xlfn.RANK.EQ(L258,$L$2:$L$1000,0),_xlfn.IFS(U258="FD",999,U258="FF",1000)),IF(AND(L258&gt;=50,H258&gt;=55),_xlfn.RANK.EQ(L258,$L$2:$L$326,0),_xlfn.IFS(U258="FD",999,U258="FF",1000))),"")</f>
        <v/>
      </c>
    </row>
    <row r="259" spans="1:22" x14ac:dyDescent="0.25">
      <c r="A259" s="31"/>
      <c r="B259" s="31"/>
      <c r="C259" s="31"/>
      <c r="D259" s="31"/>
      <c r="E259" s="31"/>
      <c r="F259" s="3"/>
      <c r="G259" s="16">
        <f t="shared" si="56"/>
        <v>0</v>
      </c>
      <c r="H259" s="16">
        <f t="shared" si="57"/>
        <v>0</v>
      </c>
      <c r="I259" s="9">
        <f t="shared" si="58"/>
        <v>0</v>
      </c>
      <c r="J259" s="9">
        <f t="shared" ref="J259:J322" si="59">IF(AND(F259&lt;&gt;"",F259&lt;&gt;"GR"),(G259*0.4)+(F259*0.6),I259)</f>
        <v>0</v>
      </c>
      <c r="K259" s="9">
        <f t="shared" ref="K259:K322" si="60">ROUND(I259,0)</f>
        <v>0</v>
      </c>
      <c r="L259" s="9">
        <f t="shared" ref="L259:L322" si="61">ROUND(J259,0)</f>
        <v>0</v>
      </c>
      <c r="M259" s="9" t="str">
        <f t="shared" ref="M259:M322" si="62">IF(AND(I259&gt;=50,H259&gt;=55),I259,"")</f>
        <v/>
      </c>
      <c r="N259" s="9" t="str">
        <f t="shared" ref="N259:N322" si="63">IF(M259&lt;&gt;"",IF(_xlfn.RANK.EQ(M259,$M$2:$M$326,0)&lt;=ROUND(COUNTIFS($I$2:$I$326,"&gt;=50",$H$2:$H$326,"&gt;=55")/100*$AH$9,0),"",I259),"")</f>
        <v/>
      </c>
      <c r="O259" s="9" t="str">
        <f t="shared" ref="O259:O322" si="64">IF(N259&lt;&gt;"",IF(_xlfn.RANK.EQ(N259,$N$2:$N$326,0)&lt;=ROUND(COUNTIFS($I$2:$I$326,"&gt;=50",$H$2:$H$326,"&gt;=55")/100*$AG$9,0),"",I259),"")</f>
        <v/>
      </c>
      <c r="P259" s="9" t="str">
        <f t="shared" ref="P259:P322" si="65">IF(O259&lt;&gt;"",IF(_xlfn.RANK.EQ(O259,$O$2:$O$326,0)&lt;=ROUND(COUNTIFS($I$2:$I$326,"&gt;=50",$H$2:$H$326,"&gt;=55")/100*$AF$9,0),"",I259),"")</f>
        <v/>
      </c>
      <c r="Q259" s="9" t="str">
        <f t="shared" ref="Q259:Q322" si="66">IF(P259&lt;&gt;"",IF(_xlfn.RANK.EQ(P259,$P$2:$P$326,0)&lt;=ROUND(COUNTIFS($I$2:$I$326,"&gt;=50",$H$2:$H$326,"&gt;=55")/100*$AE$9,0),"",I259),"")</f>
        <v/>
      </c>
      <c r="R259" s="9" t="str">
        <f t="shared" ref="R259:R322" si="67">IF(Q259&lt;&gt;"",IF(_xlfn.RANK.EQ(Q259,$Q$2:$Q$326,0)&lt;=ROUND(COUNTIFS($I$2:$I$326,"&gt;=50",$H$2:$H$326,"&gt;=55")/100*$AD$9,0),"",I259),"")</f>
        <v/>
      </c>
      <c r="S259" s="9" t="str">
        <f t="shared" ref="S259:S322" si="68">IF(R259&lt;&gt;"",IF(_xlfn.RANK.EQ(R259,$R$2:$R$326,0)&lt;=ROUND(COUNTIFS($I$2:$I$326,"&gt;=50",$H$2:$H$326,"&gt;=55")/100*$AC$9,0),"",I259),"")</f>
        <v/>
      </c>
      <c r="T259" s="9" t="str">
        <f t="shared" ref="T259:T322" si="69">IF(A259&lt;&gt;"",IF(COUNTIF($I$2:$I$1000,"&gt;=50")&gt;=10,IF(AND(H259&gt;=55,I259&gt;=50),IF(_xlfn.RANK.EQ(M259,$M$2:$M$1000,0)&lt;=ROUND(COUNTIFS($I$2:$I$1000,"&gt;=50",$H$2:$H$1000,"&gt;=55")/100*$AH$9,0),$AH$8,IF(_xlfn.RANK.EQ(N259,$N$2:$N$1000,0)&lt;=ROUND(COUNTIFS($I$2:$I$1000,"&gt;=50",$H$2:$H$1000,"&gt;=55")/100*$AG$9,0),$AG$8,IF(_xlfn.RANK.EQ(O259,$O$2:$O$1000,0)&lt;=ROUND(COUNTIFS($I$2:$I$1000,"&gt;=50",$H$2:$H$1000,"&gt;=55")/100*$AF$9,0),$AF$8,IF(_xlfn.RANK.EQ(P259,$P$2:$P$1000,0)&lt;=ROUND(COUNTIFS($I$2:$I$1000,"&gt;=50",$H$2:$H$1000,"&gt;=55")/100*$AE$9,0),$AE$8,IF(_xlfn.RANK.EQ(Q259,$Q$2:$Q$1000,0)&lt;=ROUND(COUNTIFS($I$2:$I$1000,"&gt;=50",$H$2:$H$1000,"&gt;=55")/100*$AD$9,0),$AD$8,IF(_xlfn.RANK.EQ(R259,$R$2:$R$1000,0)&lt;=ROUND(COUNTIFS($I$2:$I$1000,"&gt;=50",$H$2:$H$1000,"&gt;=55")/100*$AC$9,0),$AC$8,$AB$8)))))),IF(K259&gt;=$AA$9,$AA$8,$Z$8)),IF(K259&gt;=$Z$32,$Z$30,IF(K259&gt;=$AA$32,$AA$30,IF(K259&gt;=$AB$32,$AB$30,IF(K259&gt;=$AC$32,$AC$30,IF(K259&gt;=$AD$32,$AD$30,IF(K259&gt;=$AE$32,$AE$30,IF(K259&gt;=$AF$32,$AF$30,IF(K259&gt;=$AG$32,$AG$30,$AH$30))))))))),"")</f>
        <v/>
      </c>
      <c r="U259" s="9" t="str">
        <f t="array" ref="U259">IF(AND(F259&lt;&gt;"",F259&lt;&gt;"GR"),IF(COUNTIF($J$2:$J$1000,"&gt;=50")&gt;=10,IF(F259&lt;&gt;"GR",IF(AND(F259&gt;=55,J259&gt;=50),_xlfn.IFS(AND(J259&gt;=$AH$11,J259&gt;$AG$10,J259&gt;$AF$10,J259&gt;$AE$10,J259&gt;$AD$10,J259&gt;$AC$10,J259&gt;$AB$10),"AA",AND(J259&gt;=$AG$11,J259&gt;$AF$10,J259&gt;$AE$10,J259&gt;$AD$10,J259&gt;$AC$10,J259&gt;$AB$10),"BA",AND(J259&gt;=$AF$11,J259&gt;$AE$10,J259&gt;$AD$10,J259&gt;$AC$10,J259&gt;$AB$10),"BB",AND(J259&gt;=$AE$11,J259&gt;$AD$10,J259&gt;$AC$10,J259&gt;$AB$10),"CB",AND(J259&gt;=$AD$11,J259&gt;$AC$10,J259&gt;$AB$10),"CC",AND(J259&gt;=$AC$11,J259&gt;$AB$10),"DC",J259&gt;=50,"DD"),IF(J259&gt;=$AA$9,"FD","FF")),T259),IF(L259&gt;=$Z$32,$Z$30,IF(L259&gt;=$AA$32,$AA$30,IF(L259&gt;=$AB$32,$AB$30,IF(L259&gt;=$AC$32,$AC$30,IF(L259&gt;=$AD$32,$AD$30,IF(L259&gt;=$AE$32,$AE$30,IF(L259&gt;=$AF$32,$AF$30,IF(L259&gt;=$AG$32,$AG$30,$AH$30))))))))),T259)</f>
        <v/>
      </c>
      <c r="V259" s="9" t="str">
        <f t="array" ref="V259">IF(A259&lt;&gt;"",IF(_xlfn.BITOR(F259&lt;&gt;"GR",F259&lt;&gt;""),IF(AND(L259&gt;=50,F259&gt;=55),_xlfn.RANK.EQ(L259,$L$2:$L$1000,0),_xlfn.IFS(U259="FD",999,U259="FF",1000)),IF(AND(L259&gt;=50,H259&gt;=55),_xlfn.RANK.EQ(L259,$L$2:$L$326,0),_xlfn.IFS(U259="FD",999,U259="FF",1000))),"")</f>
        <v/>
      </c>
    </row>
    <row r="260" spans="1:22" x14ac:dyDescent="0.25">
      <c r="A260" s="31"/>
      <c r="B260" s="31"/>
      <c r="C260" s="31"/>
      <c r="D260" s="31"/>
      <c r="E260" s="31"/>
      <c r="F260" s="3"/>
      <c r="G260" s="16">
        <f t="shared" si="56"/>
        <v>0</v>
      </c>
      <c r="H260" s="16">
        <f t="shared" si="57"/>
        <v>0</v>
      </c>
      <c r="I260" s="9">
        <f t="shared" si="58"/>
        <v>0</v>
      </c>
      <c r="J260" s="9">
        <f t="shared" si="59"/>
        <v>0</v>
      </c>
      <c r="K260" s="9">
        <f t="shared" si="60"/>
        <v>0</v>
      </c>
      <c r="L260" s="9">
        <f t="shared" si="61"/>
        <v>0</v>
      </c>
      <c r="M260" s="9" t="str">
        <f t="shared" si="62"/>
        <v/>
      </c>
      <c r="N260" s="9" t="str">
        <f t="shared" si="63"/>
        <v/>
      </c>
      <c r="O260" s="9" t="str">
        <f t="shared" si="64"/>
        <v/>
      </c>
      <c r="P260" s="9" t="str">
        <f t="shared" si="65"/>
        <v/>
      </c>
      <c r="Q260" s="9" t="str">
        <f t="shared" si="66"/>
        <v/>
      </c>
      <c r="R260" s="9" t="str">
        <f t="shared" si="67"/>
        <v/>
      </c>
      <c r="S260" s="9" t="str">
        <f t="shared" si="68"/>
        <v/>
      </c>
      <c r="T260" s="9" t="str">
        <f t="shared" si="69"/>
        <v/>
      </c>
      <c r="U260" s="9" t="str">
        <f t="array" ref="U260">IF(AND(F260&lt;&gt;"",F260&lt;&gt;"GR"),IF(COUNTIF($J$2:$J$1000,"&gt;=50")&gt;=10,IF(F260&lt;&gt;"GR",IF(AND(F260&gt;=55,J260&gt;=50),_xlfn.IFS(AND(J260&gt;=$AH$11,J260&gt;$AG$10,J260&gt;$AF$10,J260&gt;$AE$10,J260&gt;$AD$10,J260&gt;$AC$10,J260&gt;$AB$10),"AA",AND(J260&gt;=$AG$11,J260&gt;$AF$10,J260&gt;$AE$10,J260&gt;$AD$10,J260&gt;$AC$10,J260&gt;$AB$10),"BA",AND(J260&gt;=$AF$11,J260&gt;$AE$10,J260&gt;$AD$10,J260&gt;$AC$10,J260&gt;$AB$10),"BB",AND(J260&gt;=$AE$11,J260&gt;$AD$10,J260&gt;$AC$10,J260&gt;$AB$10),"CB",AND(J260&gt;=$AD$11,J260&gt;$AC$10,J260&gt;$AB$10),"CC",AND(J260&gt;=$AC$11,J260&gt;$AB$10),"DC",J260&gt;=50,"DD"),IF(J260&gt;=$AA$9,"FD","FF")),T260),IF(L260&gt;=$Z$32,$Z$30,IF(L260&gt;=$AA$32,$AA$30,IF(L260&gt;=$AB$32,$AB$30,IF(L260&gt;=$AC$32,$AC$30,IF(L260&gt;=$AD$32,$AD$30,IF(L260&gt;=$AE$32,$AE$30,IF(L260&gt;=$AF$32,$AF$30,IF(L260&gt;=$AG$32,$AG$30,$AH$30))))))))),T260)</f>
        <v/>
      </c>
      <c r="V260" s="9" t="str">
        <f t="array" ref="V260">IF(A260&lt;&gt;"",IF(_xlfn.BITOR(F260&lt;&gt;"GR",F260&lt;&gt;""),IF(AND(L260&gt;=50,F260&gt;=55),_xlfn.RANK.EQ(L260,$L$2:$L$1000,0),_xlfn.IFS(U260="FD",999,U260="FF",1000)),IF(AND(L260&gt;=50,H260&gt;=55),_xlfn.RANK.EQ(L260,$L$2:$L$326,0),_xlfn.IFS(U260="FD",999,U260="FF",1000))),"")</f>
        <v/>
      </c>
    </row>
    <row r="261" spans="1:22" x14ac:dyDescent="0.25">
      <c r="A261" s="31"/>
      <c r="B261" s="31"/>
      <c r="C261" s="31"/>
      <c r="D261" s="31"/>
      <c r="E261" s="31"/>
      <c r="F261" s="3"/>
      <c r="G261" s="16">
        <f t="shared" si="56"/>
        <v>0</v>
      </c>
      <c r="H261" s="16">
        <f t="shared" si="57"/>
        <v>0</v>
      </c>
      <c r="I261" s="9">
        <f t="shared" si="58"/>
        <v>0</v>
      </c>
      <c r="J261" s="9">
        <f t="shared" si="59"/>
        <v>0</v>
      </c>
      <c r="K261" s="9">
        <f t="shared" si="60"/>
        <v>0</v>
      </c>
      <c r="L261" s="9">
        <f t="shared" si="61"/>
        <v>0</v>
      </c>
      <c r="M261" s="9" t="str">
        <f t="shared" si="62"/>
        <v/>
      </c>
      <c r="N261" s="9" t="str">
        <f t="shared" si="63"/>
        <v/>
      </c>
      <c r="O261" s="9" t="str">
        <f t="shared" si="64"/>
        <v/>
      </c>
      <c r="P261" s="9" t="str">
        <f t="shared" si="65"/>
        <v/>
      </c>
      <c r="Q261" s="9" t="str">
        <f t="shared" si="66"/>
        <v/>
      </c>
      <c r="R261" s="9" t="str">
        <f t="shared" si="67"/>
        <v/>
      </c>
      <c r="S261" s="9" t="str">
        <f t="shared" si="68"/>
        <v/>
      </c>
      <c r="T261" s="9" t="str">
        <f t="shared" si="69"/>
        <v/>
      </c>
      <c r="U261" s="9" t="str">
        <f t="array" ref="U261">IF(AND(F261&lt;&gt;"",F261&lt;&gt;"GR"),IF(COUNTIF($J$2:$J$1000,"&gt;=50")&gt;=10,IF(F261&lt;&gt;"GR",IF(AND(F261&gt;=55,J261&gt;=50),_xlfn.IFS(AND(J261&gt;=$AH$11,J261&gt;$AG$10,J261&gt;$AF$10,J261&gt;$AE$10,J261&gt;$AD$10,J261&gt;$AC$10,J261&gt;$AB$10),"AA",AND(J261&gt;=$AG$11,J261&gt;$AF$10,J261&gt;$AE$10,J261&gt;$AD$10,J261&gt;$AC$10,J261&gt;$AB$10),"BA",AND(J261&gt;=$AF$11,J261&gt;$AE$10,J261&gt;$AD$10,J261&gt;$AC$10,J261&gt;$AB$10),"BB",AND(J261&gt;=$AE$11,J261&gt;$AD$10,J261&gt;$AC$10,J261&gt;$AB$10),"CB",AND(J261&gt;=$AD$11,J261&gt;$AC$10,J261&gt;$AB$10),"CC",AND(J261&gt;=$AC$11,J261&gt;$AB$10),"DC",J261&gt;=50,"DD"),IF(J261&gt;=$AA$9,"FD","FF")),T261),IF(L261&gt;=$Z$32,$Z$30,IF(L261&gt;=$AA$32,$AA$30,IF(L261&gt;=$AB$32,$AB$30,IF(L261&gt;=$AC$32,$AC$30,IF(L261&gt;=$AD$32,$AD$30,IF(L261&gt;=$AE$32,$AE$30,IF(L261&gt;=$AF$32,$AF$30,IF(L261&gt;=$AG$32,$AG$30,$AH$30))))))))),T261)</f>
        <v/>
      </c>
      <c r="V261" s="9" t="str">
        <f t="array" ref="V261">IF(A261&lt;&gt;"",IF(_xlfn.BITOR(F261&lt;&gt;"GR",F261&lt;&gt;""),IF(AND(L261&gt;=50,F261&gt;=55),_xlfn.RANK.EQ(L261,$L$2:$L$1000,0),_xlfn.IFS(U261="FD",999,U261="FF",1000)),IF(AND(L261&gt;=50,H261&gt;=55),_xlfn.RANK.EQ(L261,$L$2:$L$326,0),_xlfn.IFS(U261="FD",999,U261="FF",1000))),"")</f>
        <v/>
      </c>
    </row>
    <row r="262" spans="1:22" x14ac:dyDescent="0.25">
      <c r="A262" s="31"/>
      <c r="B262" s="31"/>
      <c r="C262" s="31"/>
      <c r="D262" s="31"/>
      <c r="E262" s="31"/>
      <c r="F262" s="3"/>
      <c r="G262" s="16">
        <f t="shared" si="56"/>
        <v>0</v>
      </c>
      <c r="H262" s="16">
        <f t="shared" si="57"/>
        <v>0</v>
      </c>
      <c r="I262" s="9">
        <f t="shared" si="58"/>
        <v>0</v>
      </c>
      <c r="J262" s="9">
        <f t="shared" si="59"/>
        <v>0</v>
      </c>
      <c r="K262" s="9">
        <f t="shared" si="60"/>
        <v>0</v>
      </c>
      <c r="L262" s="9">
        <f t="shared" si="61"/>
        <v>0</v>
      </c>
      <c r="M262" s="9" t="str">
        <f t="shared" si="62"/>
        <v/>
      </c>
      <c r="N262" s="9" t="str">
        <f t="shared" si="63"/>
        <v/>
      </c>
      <c r="O262" s="9" t="str">
        <f t="shared" si="64"/>
        <v/>
      </c>
      <c r="P262" s="9" t="str">
        <f t="shared" si="65"/>
        <v/>
      </c>
      <c r="Q262" s="9" t="str">
        <f t="shared" si="66"/>
        <v/>
      </c>
      <c r="R262" s="9" t="str">
        <f t="shared" si="67"/>
        <v/>
      </c>
      <c r="S262" s="9" t="str">
        <f t="shared" si="68"/>
        <v/>
      </c>
      <c r="T262" s="9" t="str">
        <f t="shared" si="69"/>
        <v/>
      </c>
      <c r="U262" s="9" t="str">
        <f t="array" ref="U262">IF(AND(F262&lt;&gt;"",F262&lt;&gt;"GR"),IF(COUNTIF($J$2:$J$1000,"&gt;=50")&gt;=10,IF(F262&lt;&gt;"GR",IF(AND(F262&gt;=55,J262&gt;=50),_xlfn.IFS(AND(J262&gt;=$AH$11,J262&gt;$AG$10,J262&gt;$AF$10,J262&gt;$AE$10,J262&gt;$AD$10,J262&gt;$AC$10,J262&gt;$AB$10),"AA",AND(J262&gt;=$AG$11,J262&gt;$AF$10,J262&gt;$AE$10,J262&gt;$AD$10,J262&gt;$AC$10,J262&gt;$AB$10),"BA",AND(J262&gt;=$AF$11,J262&gt;$AE$10,J262&gt;$AD$10,J262&gt;$AC$10,J262&gt;$AB$10),"BB",AND(J262&gt;=$AE$11,J262&gt;$AD$10,J262&gt;$AC$10,J262&gt;$AB$10),"CB",AND(J262&gt;=$AD$11,J262&gt;$AC$10,J262&gt;$AB$10),"CC",AND(J262&gt;=$AC$11,J262&gt;$AB$10),"DC",J262&gt;=50,"DD"),IF(J262&gt;=$AA$9,"FD","FF")),T262),IF(L262&gt;=$Z$32,$Z$30,IF(L262&gt;=$AA$32,$AA$30,IF(L262&gt;=$AB$32,$AB$30,IF(L262&gt;=$AC$32,$AC$30,IF(L262&gt;=$AD$32,$AD$30,IF(L262&gt;=$AE$32,$AE$30,IF(L262&gt;=$AF$32,$AF$30,IF(L262&gt;=$AG$32,$AG$30,$AH$30))))))))),T262)</f>
        <v/>
      </c>
      <c r="V262" s="9" t="str">
        <f t="array" ref="V262">IF(A262&lt;&gt;"",IF(_xlfn.BITOR(F262&lt;&gt;"GR",F262&lt;&gt;""),IF(AND(L262&gt;=50,F262&gt;=55),_xlfn.RANK.EQ(L262,$L$2:$L$1000,0),_xlfn.IFS(U262="FD",999,U262="FF",1000)),IF(AND(L262&gt;=50,H262&gt;=55),_xlfn.RANK.EQ(L262,$L$2:$L$326,0),_xlfn.IFS(U262="FD",999,U262="FF",1000))),"")</f>
        <v/>
      </c>
    </row>
    <row r="263" spans="1:22" x14ac:dyDescent="0.25">
      <c r="A263" s="31"/>
      <c r="B263" s="31"/>
      <c r="C263" s="31"/>
      <c r="D263" s="31"/>
      <c r="E263" s="31"/>
      <c r="F263" s="3"/>
      <c r="G263" s="16">
        <f t="shared" si="56"/>
        <v>0</v>
      </c>
      <c r="H263" s="16">
        <f t="shared" si="57"/>
        <v>0</v>
      </c>
      <c r="I263" s="9">
        <f t="shared" si="58"/>
        <v>0</v>
      </c>
      <c r="J263" s="9">
        <f t="shared" si="59"/>
        <v>0</v>
      </c>
      <c r="K263" s="9">
        <f t="shared" si="60"/>
        <v>0</v>
      </c>
      <c r="L263" s="9">
        <f t="shared" si="61"/>
        <v>0</v>
      </c>
      <c r="M263" s="9" t="str">
        <f t="shared" si="62"/>
        <v/>
      </c>
      <c r="N263" s="9" t="str">
        <f t="shared" si="63"/>
        <v/>
      </c>
      <c r="O263" s="9" t="str">
        <f t="shared" si="64"/>
        <v/>
      </c>
      <c r="P263" s="9" t="str">
        <f t="shared" si="65"/>
        <v/>
      </c>
      <c r="Q263" s="9" t="str">
        <f t="shared" si="66"/>
        <v/>
      </c>
      <c r="R263" s="9" t="str">
        <f t="shared" si="67"/>
        <v/>
      </c>
      <c r="S263" s="9" t="str">
        <f t="shared" si="68"/>
        <v/>
      </c>
      <c r="T263" s="9" t="str">
        <f t="shared" si="69"/>
        <v/>
      </c>
      <c r="U263" s="9" t="str">
        <f t="array" ref="U263">IF(AND(F263&lt;&gt;"",F263&lt;&gt;"GR"),IF(COUNTIF($J$2:$J$1000,"&gt;=50")&gt;=10,IF(F263&lt;&gt;"GR",IF(AND(F263&gt;=55,J263&gt;=50),_xlfn.IFS(AND(J263&gt;=$AH$11,J263&gt;$AG$10,J263&gt;$AF$10,J263&gt;$AE$10,J263&gt;$AD$10,J263&gt;$AC$10,J263&gt;$AB$10),"AA",AND(J263&gt;=$AG$11,J263&gt;$AF$10,J263&gt;$AE$10,J263&gt;$AD$10,J263&gt;$AC$10,J263&gt;$AB$10),"BA",AND(J263&gt;=$AF$11,J263&gt;$AE$10,J263&gt;$AD$10,J263&gt;$AC$10,J263&gt;$AB$10),"BB",AND(J263&gt;=$AE$11,J263&gt;$AD$10,J263&gt;$AC$10,J263&gt;$AB$10),"CB",AND(J263&gt;=$AD$11,J263&gt;$AC$10,J263&gt;$AB$10),"CC",AND(J263&gt;=$AC$11,J263&gt;$AB$10),"DC",J263&gt;=50,"DD"),IF(J263&gt;=$AA$9,"FD","FF")),T263),IF(L263&gt;=$Z$32,$Z$30,IF(L263&gt;=$AA$32,$AA$30,IF(L263&gt;=$AB$32,$AB$30,IF(L263&gt;=$AC$32,$AC$30,IF(L263&gt;=$AD$32,$AD$30,IF(L263&gt;=$AE$32,$AE$30,IF(L263&gt;=$AF$32,$AF$30,IF(L263&gt;=$AG$32,$AG$30,$AH$30))))))))),T263)</f>
        <v/>
      </c>
      <c r="V263" s="9" t="str">
        <f t="array" ref="V263">IF(A263&lt;&gt;"",IF(_xlfn.BITOR(F263&lt;&gt;"GR",F263&lt;&gt;""),IF(AND(L263&gt;=50,F263&gt;=55),_xlfn.RANK.EQ(L263,$L$2:$L$1000,0),_xlfn.IFS(U263="FD",999,U263="FF",1000)),IF(AND(L263&gt;=50,H263&gt;=55),_xlfn.RANK.EQ(L263,$L$2:$L$326,0),_xlfn.IFS(U263="FD",999,U263="FF",1000))),"")</f>
        <v/>
      </c>
    </row>
    <row r="264" spans="1:22" x14ac:dyDescent="0.25">
      <c r="A264" s="31"/>
      <c r="B264" s="31"/>
      <c r="C264" s="31"/>
      <c r="D264" s="31"/>
      <c r="E264" s="31"/>
      <c r="F264" s="3"/>
      <c r="G264" s="16">
        <f t="shared" si="56"/>
        <v>0</v>
      </c>
      <c r="H264" s="16">
        <f t="shared" si="57"/>
        <v>0</v>
      </c>
      <c r="I264" s="9">
        <f t="shared" si="58"/>
        <v>0</v>
      </c>
      <c r="J264" s="9">
        <f t="shared" si="59"/>
        <v>0</v>
      </c>
      <c r="K264" s="9">
        <f t="shared" si="60"/>
        <v>0</v>
      </c>
      <c r="L264" s="9">
        <f t="shared" si="61"/>
        <v>0</v>
      </c>
      <c r="M264" s="9" t="str">
        <f t="shared" si="62"/>
        <v/>
      </c>
      <c r="N264" s="9" t="str">
        <f t="shared" si="63"/>
        <v/>
      </c>
      <c r="O264" s="9" t="str">
        <f t="shared" si="64"/>
        <v/>
      </c>
      <c r="P264" s="9" t="str">
        <f t="shared" si="65"/>
        <v/>
      </c>
      <c r="Q264" s="9" t="str">
        <f t="shared" si="66"/>
        <v/>
      </c>
      <c r="R264" s="9" t="str">
        <f t="shared" si="67"/>
        <v/>
      </c>
      <c r="S264" s="9" t="str">
        <f t="shared" si="68"/>
        <v/>
      </c>
      <c r="T264" s="9" t="str">
        <f t="shared" si="69"/>
        <v/>
      </c>
      <c r="U264" s="9" t="str">
        <f t="array" ref="U264">IF(AND(F264&lt;&gt;"",F264&lt;&gt;"GR"),IF(COUNTIF($J$2:$J$1000,"&gt;=50")&gt;=10,IF(F264&lt;&gt;"GR",IF(AND(F264&gt;=55,J264&gt;=50),_xlfn.IFS(AND(J264&gt;=$AH$11,J264&gt;$AG$10,J264&gt;$AF$10,J264&gt;$AE$10,J264&gt;$AD$10,J264&gt;$AC$10,J264&gt;$AB$10),"AA",AND(J264&gt;=$AG$11,J264&gt;$AF$10,J264&gt;$AE$10,J264&gt;$AD$10,J264&gt;$AC$10,J264&gt;$AB$10),"BA",AND(J264&gt;=$AF$11,J264&gt;$AE$10,J264&gt;$AD$10,J264&gt;$AC$10,J264&gt;$AB$10),"BB",AND(J264&gt;=$AE$11,J264&gt;$AD$10,J264&gt;$AC$10,J264&gt;$AB$10),"CB",AND(J264&gt;=$AD$11,J264&gt;$AC$10,J264&gt;$AB$10),"CC",AND(J264&gt;=$AC$11,J264&gt;$AB$10),"DC",J264&gt;=50,"DD"),IF(J264&gt;=$AA$9,"FD","FF")),T264),IF(L264&gt;=$Z$32,$Z$30,IF(L264&gt;=$AA$32,$AA$30,IF(L264&gt;=$AB$32,$AB$30,IF(L264&gt;=$AC$32,$AC$30,IF(L264&gt;=$AD$32,$AD$30,IF(L264&gt;=$AE$32,$AE$30,IF(L264&gt;=$AF$32,$AF$30,IF(L264&gt;=$AG$32,$AG$30,$AH$30))))))))),T264)</f>
        <v/>
      </c>
      <c r="V264" s="9" t="str">
        <f t="array" ref="V264">IF(A264&lt;&gt;"",IF(_xlfn.BITOR(F264&lt;&gt;"GR",F264&lt;&gt;""),IF(AND(L264&gt;=50,F264&gt;=55),_xlfn.RANK.EQ(L264,$L$2:$L$1000,0),_xlfn.IFS(U264="FD",999,U264="FF",1000)),IF(AND(L264&gt;=50,H264&gt;=55),_xlfn.RANK.EQ(L264,$L$2:$L$326,0),_xlfn.IFS(U264="FD",999,U264="FF",1000))),"")</f>
        <v/>
      </c>
    </row>
    <row r="265" spans="1:22" x14ac:dyDescent="0.25">
      <c r="A265" s="31"/>
      <c r="B265" s="31"/>
      <c r="C265" s="31"/>
      <c r="D265" s="31"/>
      <c r="E265" s="31"/>
      <c r="F265" s="3"/>
      <c r="G265" s="16">
        <f t="shared" si="56"/>
        <v>0</v>
      </c>
      <c r="H265" s="16">
        <f t="shared" si="57"/>
        <v>0</v>
      </c>
      <c r="I265" s="9">
        <f t="shared" si="58"/>
        <v>0</v>
      </c>
      <c r="J265" s="9">
        <f t="shared" si="59"/>
        <v>0</v>
      </c>
      <c r="K265" s="9">
        <f t="shared" si="60"/>
        <v>0</v>
      </c>
      <c r="L265" s="9">
        <f t="shared" si="61"/>
        <v>0</v>
      </c>
      <c r="M265" s="9" t="str">
        <f t="shared" si="62"/>
        <v/>
      </c>
      <c r="N265" s="9" t="str">
        <f t="shared" si="63"/>
        <v/>
      </c>
      <c r="O265" s="9" t="str">
        <f t="shared" si="64"/>
        <v/>
      </c>
      <c r="P265" s="9" t="str">
        <f t="shared" si="65"/>
        <v/>
      </c>
      <c r="Q265" s="9" t="str">
        <f t="shared" si="66"/>
        <v/>
      </c>
      <c r="R265" s="9" t="str">
        <f t="shared" si="67"/>
        <v/>
      </c>
      <c r="S265" s="9" t="str">
        <f t="shared" si="68"/>
        <v/>
      </c>
      <c r="T265" s="9" t="str">
        <f t="shared" si="69"/>
        <v/>
      </c>
      <c r="U265" s="9" t="str">
        <f t="array" ref="U265">IF(AND(F265&lt;&gt;"",F265&lt;&gt;"GR"),IF(COUNTIF($J$2:$J$1000,"&gt;=50")&gt;=10,IF(F265&lt;&gt;"GR",IF(AND(F265&gt;=55,J265&gt;=50),_xlfn.IFS(AND(J265&gt;=$AH$11,J265&gt;$AG$10,J265&gt;$AF$10,J265&gt;$AE$10,J265&gt;$AD$10,J265&gt;$AC$10,J265&gt;$AB$10),"AA",AND(J265&gt;=$AG$11,J265&gt;$AF$10,J265&gt;$AE$10,J265&gt;$AD$10,J265&gt;$AC$10,J265&gt;$AB$10),"BA",AND(J265&gt;=$AF$11,J265&gt;$AE$10,J265&gt;$AD$10,J265&gt;$AC$10,J265&gt;$AB$10),"BB",AND(J265&gt;=$AE$11,J265&gt;$AD$10,J265&gt;$AC$10,J265&gt;$AB$10),"CB",AND(J265&gt;=$AD$11,J265&gt;$AC$10,J265&gt;$AB$10),"CC",AND(J265&gt;=$AC$11,J265&gt;$AB$10),"DC",J265&gt;=50,"DD"),IF(J265&gt;=$AA$9,"FD","FF")),T265),IF(L265&gt;=$Z$32,$Z$30,IF(L265&gt;=$AA$32,$AA$30,IF(L265&gt;=$AB$32,$AB$30,IF(L265&gt;=$AC$32,$AC$30,IF(L265&gt;=$AD$32,$AD$30,IF(L265&gt;=$AE$32,$AE$30,IF(L265&gt;=$AF$32,$AF$30,IF(L265&gt;=$AG$32,$AG$30,$AH$30))))))))),T265)</f>
        <v/>
      </c>
      <c r="V265" s="9" t="str">
        <f t="array" ref="V265">IF(A265&lt;&gt;"",IF(_xlfn.BITOR(F265&lt;&gt;"GR",F265&lt;&gt;""),IF(AND(L265&gt;=50,F265&gt;=55),_xlfn.RANK.EQ(L265,$L$2:$L$1000,0),_xlfn.IFS(U265="FD",999,U265="FF",1000)),IF(AND(L265&gt;=50,H265&gt;=55),_xlfn.RANK.EQ(L265,$L$2:$L$326,0),_xlfn.IFS(U265="FD",999,U265="FF",1000))),"")</f>
        <v/>
      </c>
    </row>
    <row r="266" spans="1:22" x14ac:dyDescent="0.25">
      <c r="A266" s="31"/>
      <c r="B266" s="31"/>
      <c r="C266" s="31"/>
      <c r="D266" s="31"/>
      <c r="E266" s="31"/>
      <c r="F266" s="3"/>
      <c r="G266" s="16">
        <f t="shared" si="56"/>
        <v>0</v>
      </c>
      <c r="H266" s="16">
        <f t="shared" si="57"/>
        <v>0</v>
      </c>
      <c r="I266" s="9">
        <f t="shared" si="58"/>
        <v>0</v>
      </c>
      <c r="J266" s="9">
        <f t="shared" si="59"/>
        <v>0</v>
      </c>
      <c r="K266" s="9">
        <f t="shared" si="60"/>
        <v>0</v>
      </c>
      <c r="L266" s="9">
        <f t="shared" si="61"/>
        <v>0</v>
      </c>
      <c r="M266" s="9" t="str">
        <f t="shared" si="62"/>
        <v/>
      </c>
      <c r="N266" s="9" t="str">
        <f t="shared" si="63"/>
        <v/>
      </c>
      <c r="O266" s="9" t="str">
        <f t="shared" si="64"/>
        <v/>
      </c>
      <c r="P266" s="9" t="str">
        <f t="shared" si="65"/>
        <v/>
      </c>
      <c r="Q266" s="9" t="str">
        <f t="shared" si="66"/>
        <v/>
      </c>
      <c r="R266" s="9" t="str">
        <f t="shared" si="67"/>
        <v/>
      </c>
      <c r="S266" s="9" t="str">
        <f t="shared" si="68"/>
        <v/>
      </c>
      <c r="T266" s="9" t="str">
        <f t="shared" si="69"/>
        <v/>
      </c>
      <c r="U266" s="9" t="str">
        <f t="array" ref="U266">IF(AND(F266&lt;&gt;"",F266&lt;&gt;"GR"),IF(COUNTIF($J$2:$J$1000,"&gt;=50")&gt;=10,IF(F266&lt;&gt;"GR",IF(AND(F266&gt;=55,J266&gt;=50),_xlfn.IFS(AND(J266&gt;=$AH$11,J266&gt;$AG$10,J266&gt;$AF$10,J266&gt;$AE$10,J266&gt;$AD$10,J266&gt;$AC$10,J266&gt;$AB$10),"AA",AND(J266&gt;=$AG$11,J266&gt;$AF$10,J266&gt;$AE$10,J266&gt;$AD$10,J266&gt;$AC$10,J266&gt;$AB$10),"BA",AND(J266&gt;=$AF$11,J266&gt;$AE$10,J266&gt;$AD$10,J266&gt;$AC$10,J266&gt;$AB$10),"BB",AND(J266&gt;=$AE$11,J266&gt;$AD$10,J266&gt;$AC$10,J266&gt;$AB$10),"CB",AND(J266&gt;=$AD$11,J266&gt;$AC$10,J266&gt;$AB$10),"CC",AND(J266&gt;=$AC$11,J266&gt;$AB$10),"DC",J266&gt;=50,"DD"),IF(J266&gt;=$AA$9,"FD","FF")),T266),IF(L266&gt;=$Z$32,$Z$30,IF(L266&gt;=$AA$32,$AA$30,IF(L266&gt;=$AB$32,$AB$30,IF(L266&gt;=$AC$32,$AC$30,IF(L266&gt;=$AD$32,$AD$30,IF(L266&gt;=$AE$32,$AE$30,IF(L266&gt;=$AF$32,$AF$30,IF(L266&gt;=$AG$32,$AG$30,$AH$30))))))))),T266)</f>
        <v/>
      </c>
      <c r="V266" s="9" t="str">
        <f t="array" ref="V266">IF(A266&lt;&gt;"",IF(_xlfn.BITOR(F266&lt;&gt;"GR",F266&lt;&gt;""),IF(AND(L266&gt;=50,F266&gt;=55),_xlfn.RANK.EQ(L266,$L$2:$L$1000,0),_xlfn.IFS(U266="FD",999,U266="FF",1000)),IF(AND(L266&gt;=50,H266&gt;=55),_xlfn.RANK.EQ(L266,$L$2:$L$326,0),_xlfn.IFS(U266="FD",999,U266="FF",1000))),"")</f>
        <v/>
      </c>
    </row>
    <row r="267" spans="1:22" x14ac:dyDescent="0.25">
      <c r="A267" s="31"/>
      <c r="B267" s="31"/>
      <c r="C267" s="31"/>
      <c r="D267" s="31"/>
      <c r="E267" s="31"/>
      <c r="F267" s="3"/>
      <c r="G267" s="16">
        <f t="shared" si="56"/>
        <v>0</v>
      </c>
      <c r="H267" s="16">
        <f t="shared" si="57"/>
        <v>0</v>
      </c>
      <c r="I267" s="9">
        <f t="shared" si="58"/>
        <v>0</v>
      </c>
      <c r="J267" s="9">
        <f t="shared" si="59"/>
        <v>0</v>
      </c>
      <c r="K267" s="9">
        <f t="shared" si="60"/>
        <v>0</v>
      </c>
      <c r="L267" s="9">
        <f t="shared" si="61"/>
        <v>0</v>
      </c>
      <c r="M267" s="9" t="str">
        <f t="shared" si="62"/>
        <v/>
      </c>
      <c r="N267" s="9" t="str">
        <f t="shared" si="63"/>
        <v/>
      </c>
      <c r="O267" s="9" t="str">
        <f t="shared" si="64"/>
        <v/>
      </c>
      <c r="P267" s="9" t="str">
        <f t="shared" si="65"/>
        <v/>
      </c>
      <c r="Q267" s="9" t="str">
        <f t="shared" si="66"/>
        <v/>
      </c>
      <c r="R267" s="9" t="str">
        <f t="shared" si="67"/>
        <v/>
      </c>
      <c r="S267" s="9" t="str">
        <f t="shared" si="68"/>
        <v/>
      </c>
      <c r="T267" s="9" t="str">
        <f t="shared" si="69"/>
        <v/>
      </c>
      <c r="U267" s="9" t="str">
        <f t="array" ref="U267">IF(AND(F267&lt;&gt;"",F267&lt;&gt;"GR"),IF(COUNTIF($J$2:$J$1000,"&gt;=50")&gt;=10,IF(F267&lt;&gt;"GR",IF(AND(F267&gt;=55,J267&gt;=50),_xlfn.IFS(AND(J267&gt;=$AH$11,J267&gt;$AG$10,J267&gt;$AF$10,J267&gt;$AE$10,J267&gt;$AD$10,J267&gt;$AC$10,J267&gt;$AB$10),"AA",AND(J267&gt;=$AG$11,J267&gt;$AF$10,J267&gt;$AE$10,J267&gt;$AD$10,J267&gt;$AC$10,J267&gt;$AB$10),"BA",AND(J267&gt;=$AF$11,J267&gt;$AE$10,J267&gt;$AD$10,J267&gt;$AC$10,J267&gt;$AB$10),"BB",AND(J267&gt;=$AE$11,J267&gt;$AD$10,J267&gt;$AC$10,J267&gt;$AB$10),"CB",AND(J267&gt;=$AD$11,J267&gt;$AC$10,J267&gt;$AB$10),"CC",AND(J267&gt;=$AC$11,J267&gt;$AB$10),"DC",J267&gt;=50,"DD"),IF(J267&gt;=$AA$9,"FD","FF")),T267),IF(L267&gt;=$Z$32,$Z$30,IF(L267&gt;=$AA$32,$AA$30,IF(L267&gt;=$AB$32,$AB$30,IF(L267&gt;=$AC$32,$AC$30,IF(L267&gt;=$AD$32,$AD$30,IF(L267&gt;=$AE$32,$AE$30,IF(L267&gt;=$AF$32,$AF$30,IF(L267&gt;=$AG$32,$AG$30,$AH$30))))))))),T267)</f>
        <v/>
      </c>
      <c r="V267" s="9" t="str">
        <f t="array" ref="V267">IF(A267&lt;&gt;"",IF(_xlfn.BITOR(F267&lt;&gt;"GR",F267&lt;&gt;""),IF(AND(L267&gt;=50,F267&gt;=55),_xlfn.RANK.EQ(L267,$L$2:$L$1000,0),_xlfn.IFS(U267="FD",999,U267="FF",1000)),IF(AND(L267&gt;=50,H267&gt;=55),_xlfn.RANK.EQ(L267,$L$2:$L$326,0),_xlfn.IFS(U267="FD",999,U267="FF",1000))),"")</f>
        <v/>
      </c>
    </row>
    <row r="268" spans="1:22" x14ac:dyDescent="0.25">
      <c r="A268" s="31"/>
      <c r="B268" s="31"/>
      <c r="C268" s="31"/>
      <c r="D268" s="31"/>
      <c r="E268" s="31"/>
      <c r="F268" s="3"/>
      <c r="G268" s="16">
        <f t="shared" si="56"/>
        <v>0</v>
      </c>
      <c r="H268" s="16">
        <f t="shared" si="57"/>
        <v>0</v>
      </c>
      <c r="I268" s="9">
        <f t="shared" si="58"/>
        <v>0</v>
      </c>
      <c r="J268" s="9">
        <f t="shared" si="59"/>
        <v>0</v>
      </c>
      <c r="K268" s="9">
        <f t="shared" si="60"/>
        <v>0</v>
      </c>
      <c r="L268" s="9">
        <f t="shared" si="61"/>
        <v>0</v>
      </c>
      <c r="M268" s="9" t="str">
        <f t="shared" si="62"/>
        <v/>
      </c>
      <c r="N268" s="9" t="str">
        <f t="shared" si="63"/>
        <v/>
      </c>
      <c r="O268" s="9" t="str">
        <f t="shared" si="64"/>
        <v/>
      </c>
      <c r="P268" s="9" t="str">
        <f t="shared" si="65"/>
        <v/>
      </c>
      <c r="Q268" s="9" t="str">
        <f t="shared" si="66"/>
        <v/>
      </c>
      <c r="R268" s="9" t="str">
        <f t="shared" si="67"/>
        <v/>
      </c>
      <c r="S268" s="9" t="str">
        <f t="shared" si="68"/>
        <v/>
      </c>
      <c r="T268" s="9" t="str">
        <f t="shared" si="69"/>
        <v/>
      </c>
      <c r="U268" s="9" t="str">
        <f t="array" ref="U268">IF(AND(F268&lt;&gt;"",F268&lt;&gt;"GR"),IF(COUNTIF($J$2:$J$1000,"&gt;=50")&gt;=10,IF(F268&lt;&gt;"GR",IF(AND(F268&gt;=55,J268&gt;=50),_xlfn.IFS(AND(J268&gt;=$AH$11,J268&gt;$AG$10,J268&gt;$AF$10,J268&gt;$AE$10,J268&gt;$AD$10,J268&gt;$AC$10,J268&gt;$AB$10),"AA",AND(J268&gt;=$AG$11,J268&gt;$AF$10,J268&gt;$AE$10,J268&gt;$AD$10,J268&gt;$AC$10,J268&gt;$AB$10),"BA",AND(J268&gt;=$AF$11,J268&gt;$AE$10,J268&gt;$AD$10,J268&gt;$AC$10,J268&gt;$AB$10),"BB",AND(J268&gt;=$AE$11,J268&gt;$AD$10,J268&gt;$AC$10,J268&gt;$AB$10),"CB",AND(J268&gt;=$AD$11,J268&gt;$AC$10,J268&gt;$AB$10),"CC",AND(J268&gt;=$AC$11,J268&gt;$AB$10),"DC",J268&gt;=50,"DD"),IF(J268&gt;=$AA$9,"FD","FF")),T268),IF(L268&gt;=$Z$32,$Z$30,IF(L268&gt;=$AA$32,$AA$30,IF(L268&gt;=$AB$32,$AB$30,IF(L268&gt;=$AC$32,$AC$30,IF(L268&gt;=$AD$32,$AD$30,IF(L268&gt;=$AE$32,$AE$30,IF(L268&gt;=$AF$32,$AF$30,IF(L268&gt;=$AG$32,$AG$30,$AH$30))))))))),T268)</f>
        <v/>
      </c>
      <c r="V268" s="9" t="str">
        <f t="array" ref="V268">IF(A268&lt;&gt;"",IF(_xlfn.BITOR(F268&lt;&gt;"GR",F268&lt;&gt;""),IF(AND(L268&gt;=50,F268&gt;=55),_xlfn.RANK.EQ(L268,$L$2:$L$1000,0),_xlfn.IFS(U268="FD",999,U268="FF",1000)),IF(AND(L268&gt;=50,H268&gt;=55),_xlfn.RANK.EQ(L268,$L$2:$L$326,0),_xlfn.IFS(U268="FD",999,U268="FF",1000))),"")</f>
        <v/>
      </c>
    </row>
    <row r="269" spans="1:22" x14ac:dyDescent="0.25">
      <c r="A269" s="31"/>
      <c r="B269" s="31"/>
      <c r="C269" s="31"/>
      <c r="D269" s="31"/>
      <c r="E269" s="31"/>
      <c r="F269" s="3"/>
      <c r="G269" s="16">
        <f t="shared" si="56"/>
        <v>0</v>
      </c>
      <c r="H269" s="16">
        <f t="shared" si="57"/>
        <v>0</v>
      </c>
      <c r="I269" s="9">
        <f t="shared" si="58"/>
        <v>0</v>
      </c>
      <c r="J269" s="9">
        <f t="shared" si="59"/>
        <v>0</v>
      </c>
      <c r="K269" s="9">
        <f t="shared" si="60"/>
        <v>0</v>
      </c>
      <c r="L269" s="9">
        <f t="shared" si="61"/>
        <v>0</v>
      </c>
      <c r="M269" s="9" t="str">
        <f t="shared" si="62"/>
        <v/>
      </c>
      <c r="N269" s="9" t="str">
        <f t="shared" si="63"/>
        <v/>
      </c>
      <c r="O269" s="9" t="str">
        <f t="shared" si="64"/>
        <v/>
      </c>
      <c r="P269" s="9" t="str">
        <f t="shared" si="65"/>
        <v/>
      </c>
      <c r="Q269" s="9" t="str">
        <f t="shared" si="66"/>
        <v/>
      </c>
      <c r="R269" s="9" t="str">
        <f t="shared" si="67"/>
        <v/>
      </c>
      <c r="S269" s="9" t="str">
        <f t="shared" si="68"/>
        <v/>
      </c>
      <c r="T269" s="9" t="str">
        <f t="shared" si="69"/>
        <v/>
      </c>
      <c r="U269" s="9" t="str">
        <f t="array" ref="U269">IF(AND(F269&lt;&gt;"",F269&lt;&gt;"GR"),IF(COUNTIF($J$2:$J$1000,"&gt;=50")&gt;=10,IF(F269&lt;&gt;"GR",IF(AND(F269&gt;=55,J269&gt;=50),_xlfn.IFS(AND(J269&gt;=$AH$11,J269&gt;$AG$10,J269&gt;$AF$10,J269&gt;$AE$10,J269&gt;$AD$10,J269&gt;$AC$10,J269&gt;$AB$10),"AA",AND(J269&gt;=$AG$11,J269&gt;$AF$10,J269&gt;$AE$10,J269&gt;$AD$10,J269&gt;$AC$10,J269&gt;$AB$10),"BA",AND(J269&gt;=$AF$11,J269&gt;$AE$10,J269&gt;$AD$10,J269&gt;$AC$10,J269&gt;$AB$10),"BB",AND(J269&gt;=$AE$11,J269&gt;$AD$10,J269&gt;$AC$10,J269&gt;$AB$10),"CB",AND(J269&gt;=$AD$11,J269&gt;$AC$10,J269&gt;$AB$10),"CC",AND(J269&gt;=$AC$11,J269&gt;$AB$10),"DC",J269&gt;=50,"DD"),IF(J269&gt;=$AA$9,"FD","FF")),T269),IF(L269&gt;=$Z$32,$Z$30,IF(L269&gt;=$AA$32,$AA$30,IF(L269&gt;=$AB$32,$AB$30,IF(L269&gt;=$AC$32,$AC$30,IF(L269&gt;=$AD$32,$AD$30,IF(L269&gt;=$AE$32,$AE$30,IF(L269&gt;=$AF$32,$AF$30,IF(L269&gt;=$AG$32,$AG$30,$AH$30))))))))),T269)</f>
        <v/>
      </c>
      <c r="V269" s="9" t="str">
        <f t="array" ref="V269">IF(A269&lt;&gt;"",IF(_xlfn.BITOR(F269&lt;&gt;"GR",F269&lt;&gt;""),IF(AND(L269&gt;=50,F269&gt;=55),_xlfn.RANK.EQ(L269,$L$2:$L$1000,0),_xlfn.IFS(U269="FD",999,U269="FF",1000)),IF(AND(L269&gt;=50,H269&gt;=55),_xlfn.RANK.EQ(L269,$L$2:$L$326,0),_xlfn.IFS(U269="FD",999,U269="FF",1000))),"")</f>
        <v/>
      </c>
    </row>
    <row r="270" spans="1:22" x14ac:dyDescent="0.25">
      <c r="A270" s="31"/>
      <c r="B270" s="31"/>
      <c r="C270" s="31"/>
      <c r="D270" s="31"/>
      <c r="E270" s="31"/>
      <c r="F270" s="3"/>
      <c r="G270" s="16">
        <f t="shared" si="56"/>
        <v>0</v>
      </c>
      <c r="H270" s="16">
        <f t="shared" si="57"/>
        <v>0</v>
      </c>
      <c r="I270" s="9">
        <f t="shared" si="58"/>
        <v>0</v>
      </c>
      <c r="J270" s="9">
        <f t="shared" si="59"/>
        <v>0</v>
      </c>
      <c r="K270" s="9">
        <f t="shared" si="60"/>
        <v>0</v>
      </c>
      <c r="L270" s="9">
        <f t="shared" si="61"/>
        <v>0</v>
      </c>
      <c r="M270" s="9" t="str">
        <f t="shared" si="62"/>
        <v/>
      </c>
      <c r="N270" s="9" t="str">
        <f t="shared" si="63"/>
        <v/>
      </c>
      <c r="O270" s="9" t="str">
        <f t="shared" si="64"/>
        <v/>
      </c>
      <c r="P270" s="9" t="str">
        <f t="shared" si="65"/>
        <v/>
      </c>
      <c r="Q270" s="9" t="str">
        <f t="shared" si="66"/>
        <v/>
      </c>
      <c r="R270" s="9" t="str">
        <f t="shared" si="67"/>
        <v/>
      </c>
      <c r="S270" s="9" t="str">
        <f t="shared" si="68"/>
        <v/>
      </c>
      <c r="T270" s="9" t="str">
        <f t="shared" si="69"/>
        <v/>
      </c>
      <c r="U270" s="9" t="str">
        <f t="array" ref="U270">IF(AND(F270&lt;&gt;"",F270&lt;&gt;"GR"),IF(COUNTIF($J$2:$J$1000,"&gt;=50")&gt;=10,IF(F270&lt;&gt;"GR",IF(AND(F270&gt;=55,J270&gt;=50),_xlfn.IFS(AND(J270&gt;=$AH$11,J270&gt;$AG$10,J270&gt;$AF$10,J270&gt;$AE$10,J270&gt;$AD$10,J270&gt;$AC$10,J270&gt;$AB$10),"AA",AND(J270&gt;=$AG$11,J270&gt;$AF$10,J270&gt;$AE$10,J270&gt;$AD$10,J270&gt;$AC$10,J270&gt;$AB$10),"BA",AND(J270&gt;=$AF$11,J270&gt;$AE$10,J270&gt;$AD$10,J270&gt;$AC$10,J270&gt;$AB$10),"BB",AND(J270&gt;=$AE$11,J270&gt;$AD$10,J270&gt;$AC$10,J270&gt;$AB$10),"CB",AND(J270&gt;=$AD$11,J270&gt;$AC$10,J270&gt;$AB$10),"CC",AND(J270&gt;=$AC$11,J270&gt;$AB$10),"DC",J270&gt;=50,"DD"),IF(J270&gt;=$AA$9,"FD","FF")),T270),IF(L270&gt;=$Z$32,$Z$30,IF(L270&gt;=$AA$32,$AA$30,IF(L270&gt;=$AB$32,$AB$30,IF(L270&gt;=$AC$32,$AC$30,IF(L270&gt;=$AD$32,$AD$30,IF(L270&gt;=$AE$32,$AE$30,IF(L270&gt;=$AF$32,$AF$30,IF(L270&gt;=$AG$32,$AG$30,$AH$30))))))))),T270)</f>
        <v/>
      </c>
      <c r="V270" s="9" t="str">
        <f t="array" ref="V270">IF(A270&lt;&gt;"",IF(_xlfn.BITOR(F270&lt;&gt;"GR",F270&lt;&gt;""),IF(AND(L270&gt;=50,F270&gt;=55),_xlfn.RANK.EQ(L270,$L$2:$L$1000,0),_xlfn.IFS(U270="FD",999,U270="FF",1000)),IF(AND(L270&gt;=50,H270&gt;=55),_xlfn.RANK.EQ(L270,$L$2:$L$326,0),_xlfn.IFS(U270="FD",999,U270="FF",1000))),"")</f>
        <v/>
      </c>
    </row>
    <row r="271" spans="1:22" x14ac:dyDescent="0.25">
      <c r="A271" s="31"/>
      <c r="B271" s="31"/>
      <c r="C271" s="31"/>
      <c r="D271" s="31"/>
      <c r="E271" s="31"/>
      <c r="F271" s="3"/>
      <c r="G271" s="16">
        <f t="shared" si="56"/>
        <v>0</v>
      </c>
      <c r="H271" s="16">
        <f t="shared" si="57"/>
        <v>0</v>
      </c>
      <c r="I271" s="9">
        <f t="shared" si="58"/>
        <v>0</v>
      </c>
      <c r="J271" s="9">
        <f t="shared" si="59"/>
        <v>0</v>
      </c>
      <c r="K271" s="9">
        <f t="shared" si="60"/>
        <v>0</v>
      </c>
      <c r="L271" s="9">
        <f t="shared" si="61"/>
        <v>0</v>
      </c>
      <c r="M271" s="9" t="str">
        <f t="shared" si="62"/>
        <v/>
      </c>
      <c r="N271" s="9" t="str">
        <f t="shared" si="63"/>
        <v/>
      </c>
      <c r="O271" s="9" t="str">
        <f t="shared" si="64"/>
        <v/>
      </c>
      <c r="P271" s="9" t="str">
        <f t="shared" si="65"/>
        <v/>
      </c>
      <c r="Q271" s="9" t="str">
        <f t="shared" si="66"/>
        <v/>
      </c>
      <c r="R271" s="9" t="str">
        <f t="shared" si="67"/>
        <v/>
      </c>
      <c r="S271" s="9" t="str">
        <f t="shared" si="68"/>
        <v/>
      </c>
      <c r="T271" s="9" t="str">
        <f t="shared" si="69"/>
        <v/>
      </c>
      <c r="U271" s="9" t="str">
        <f t="array" ref="U271">IF(AND(F271&lt;&gt;"",F271&lt;&gt;"GR"),IF(COUNTIF($J$2:$J$1000,"&gt;=50")&gt;=10,IF(F271&lt;&gt;"GR",IF(AND(F271&gt;=55,J271&gt;=50),_xlfn.IFS(AND(J271&gt;=$AH$11,J271&gt;$AG$10,J271&gt;$AF$10,J271&gt;$AE$10,J271&gt;$AD$10,J271&gt;$AC$10,J271&gt;$AB$10),"AA",AND(J271&gt;=$AG$11,J271&gt;$AF$10,J271&gt;$AE$10,J271&gt;$AD$10,J271&gt;$AC$10,J271&gt;$AB$10),"BA",AND(J271&gt;=$AF$11,J271&gt;$AE$10,J271&gt;$AD$10,J271&gt;$AC$10,J271&gt;$AB$10),"BB",AND(J271&gt;=$AE$11,J271&gt;$AD$10,J271&gt;$AC$10,J271&gt;$AB$10),"CB",AND(J271&gt;=$AD$11,J271&gt;$AC$10,J271&gt;$AB$10),"CC",AND(J271&gt;=$AC$11,J271&gt;$AB$10),"DC",J271&gt;=50,"DD"),IF(J271&gt;=$AA$9,"FD","FF")),T271),IF(L271&gt;=$Z$32,$Z$30,IF(L271&gt;=$AA$32,$AA$30,IF(L271&gt;=$AB$32,$AB$30,IF(L271&gt;=$AC$32,$AC$30,IF(L271&gt;=$AD$32,$AD$30,IF(L271&gt;=$AE$32,$AE$30,IF(L271&gt;=$AF$32,$AF$30,IF(L271&gt;=$AG$32,$AG$30,$AH$30))))))))),T271)</f>
        <v/>
      </c>
      <c r="V271" s="9" t="str">
        <f t="array" ref="V271">IF(A271&lt;&gt;"",IF(_xlfn.BITOR(F271&lt;&gt;"GR",F271&lt;&gt;""),IF(AND(L271&gt;=50,F271&gt;=55),_xlfn.RANK.EQ(L271,$L$2:$L$1000,0),_xlfn.IFS(U271="FD",999,U271="FF",1000)),IF(AND(L271&gt;=50,H271&gt;=55),_xlfn.RANK.EQ(L271,$L$2:$L$326,0),_xlfn.IFS(U271="FD",999,U271="FF",1000))),"")</f>
        <v/>
      </c>
    </row>
    <row r="272" spans="1:22" x14ac:dyDescent="0.25">
      <c r="A272" s="31"/>
      <c r="B272" s="31"/>
      <c r="C272" s="31"/>
      <c r="D272" s="31"/>
      <c r="E272" s="31"/>
      <c r="F272" s="3"/>
      <c r="G272" s="16">
        <f t="shared" si="56"/>
        <v>0</v>
      </c>
      <c r="H272" s="16">
        <f t="shared" si="57"/>
        <v>0</v>
      </c>
      <c r="I272" s="9">
        <f t="shared" si="58"/>
        <v>0</v>
      </c>
      <c r="J272" s="9">
        <f t="shared" si="59"/>
        <v>0</v>
      </c>
      <c r="K272" s="9">
        <f t="shared" si="60"/>
        <v>0</v>
      </c>
      <c r="L272" s="9">
        <f t="shared" si="61"/>
        <v>0</v>
      </c>
      <c r="M272" s="9" t="str">
        <f t="shared" si="62"/>
        <v/>
      </c>
      <c r="N272" s="9" t="str">
        <f t="shared" si="63"/>
        <v/>
      </c>
      <c r="O272" s="9" t="str">
        <f t="shared" si="64"/>
        <v/>
      </c>
      <c r="P272" s="9" t="str">
        <f t="shared" si="65"/>
        <v/>
      </c>
      <c r="Q272" s="9" t="str">
        <f t="shared" si="66"/>
        <v/>
      </c>
      <c r="R272" s="9" t="str">
        <f t="shared" si="67"/>
        <v/>
      </c>
      <c r="S272" s="9" t="str">
        <f t="shared" si="68"/>
        <v/>
      </c>
      <c r="T272" s="9" t="str">
        <f t="shared" si="69"/>
        <v/>
      </c>
      <c r="U272" s="9" t="str">
        <f t="array" ref="U272">IF(AND(F272&lt;&gt;"",F272&lt;&gt;"GR"),IF(COUNTIF($J$2:$J$1000,"&gt;=50")&gt;=10,IF(F272&lt;&gt;"GR",IF(AND(F272&gt;=55,J272&gt;=50),_xlfn.IFS(AND(J272&gt;=$AH$11,J272&gt;$AG$10,J272&gt;$AF$10,J272&gt;$AE$10,J272&gt;$AD$10,J272&gt;$AC$10,J272&gt;$AB$10),"AA",AND(J272&gt;=$AG$11,J272&gt;$AF$10,J272&gt;$AE$10,J272&gt;$AD$10,J272&gt;$AC$10,J272&gt;$AB$10),"BA",AND(J272&gt;=$AF$11,J272&gt;$AE$10,J272&gt;$AD$10,J272&gt;$AC$10,J272&gt;$AB$10),"BB",AND(J272&gt;=$AE$11,J272&gt;$AD$10,J272&gt;$AC$10,J272&gt;$AB$10),"CB",AND(J272&gt;=$AD$11,J272&gt;$AC$10,J272&gt;$AB$10),"CC",AND(J272&gt;=$AC$11,J272&gt;$AB$10),"DC",J272&gt;=50,"DD"),IF(J272&gt;=$AA$9,"FD","FF")),T272),IF(L272&gt;=$Z$32,$Z$30,IF(L272&gt;=$AA$32,$AA$30,IF(L272&gt;=$AB$32,$AB$30,IF(L272&gt;=$AC$32,$AC$30,IF(L272&gt;=$AD$32,$AD$30,IF(L272&gt;=$AE$32,$AE$30,IF(L272&gt;=$AF$32,$AF$30,IF(L272&gt;=$AG$32,$AG$30,$AH$30))))))))),T272)</f>
        <v/>
      </c>
      <c r="V272" s="9" t="str">
        <f t="array" ref="V272">IF(A272&lt;&gt;"",IF(_xlfn.BITOR(F272&lt;&gt;"GR",F272&lt;&gt;""),IF(AND(L272&gt;=50,F272&gt;=55),_xlfn.RANK.EQ(L272,$L$2:$L$1000,0),_xlfn.IFS(U272="FD",999,U272="FF",1000)),IF(AND(L272&gt;=50,H272&gt;=55),_xlfn.RANK.EQ(L272,$L$2:$L$326,0),_xlfn.IFS(U272="FD",999,U272="FF",1000))),"")</f>
        <v/>
      </c>
    </row>
    <row r="273" spans="1:22" x14ac:dyDescent="0.25">
      <c r="A273" s="31"/>
      <c r="B273" s="31"/>
      <c r="C273" s="31"/>
      <c r="D273" s="31"/>
      <c r="E273" s="31"/>
      <c r="F273" s="3"/>
      <c r="G273" s="16">
        <f t="shared" si="56"/>
        <v>0</v>
      </c>
      <c r="H273" s="16">
        <f t="shared" si="57"/>
        <v>0</v>
      </c>
      <c r="I273" s="9">
        <f t="shared" si="58"/>
        <v>0</v>
      </c>
      <c r="J273" s="9">
        <f t="shared" si="59"/>
        <v>0</v>
      </c>
      <c r="K273" s="9">
        <f t="shared" si="60"/>
        <v>0</v>
      </c>
      <c r="L273" s="9">
        <f t="shared" si="61"/>
        <v>0</v>
      </c>
      <c r="M273" s="9" t="str">
        <f t="shared" si="62"/>
        <v/>
      </c>
      <c r="N273" s="9" t="str">
        <f t="shared" si="63"/>
        <v/>
      </c>
      <c r="O273" s="9" t="str">
        <f t="shared" si="64"/>
        <v/>
      </c>
      <c r="P273" s="9" t="str">
        <f t="shared" si="65"/>
        <v/>
      </c>
      <c r="Q273" s="9" t="str">
        <f t="shared" si="66"/>
        <v/>
      </c>
      <c r="R273" s="9" t="str">
        <f t="shared" si="67"/>
        <v/>
      </c>
      <c r="S273" s="9" t="str">
        <f t="shared" si="68"/>
        <v/>
      </c>
      <c r="T273" s="9" t="str">
        <f t="shared" si="69"/>
        <v/>
      </c>
      <c r="U273" s="9" t="str">
        <f t="array" ref="U273">IF(AND(F273&lt;&gt;"",F273&lt;&gt;"GR"),IF(COUNTIF($J$2:$J$1000,"&gt;=50")&gt;=10,IF(F273&lt;&gt;"GR",IF(AND(F273&gt;=55,J273&gt;=50),_xlfn.IFS(AND(J273&gt;=$AH$11,J273&gt;$AG$10,J273&gt;$AF$10,J273&gt;$AE$10,J273&gt;$AD$10,J273&gt;$AC$10,J273&gt;$AB$10),"AA",AND(J273&gt;=$AG$11,J273&gt;$AF$10,J273&gt;$AE$10,J273&gt;$AD$10,J273&gt;$AC$10,J273&gt;$AB$10),"BA",AND(J273&gt;=$AF$11,J273&gt;$AE$10,J273&gt;$AD$10,J273&gt;$AC$10,J273&gt;$AB$10),"BB",AND(J273&gt;=$AE$11,J273&gt;$AD$10,J273&gt;$AC$10,J273&gt;$AB$10),"CB",AND(J273&gt;=$AD$11,J273&gt;$AC$10,J273&gt;$AB$10),"CC",AND(J273&gt;=$AC$11,J273&gt;$AB$10),"DC",J273&gt;=50,"DD"),IF(J273&gt;=$AA$9,"FD","FF")),T273),IF(L273&gt;=$Z$32,$Z$30,IF(L273&gt;=$AA$32,$AA$30,IF(L273&gt;=$AB$32,$AB$30,IF(L273&gt;=$AC$32,$AC$30,IF(L273&gt;=$AD$32,$AD$30,IF(L273&gt;=$AE$32,$AE$30,IF(L273&gt;=$AF$32,$AF$30,IF(L273&gt;=$AG$32,$AG$30,$AH$30))))))))),T273)</f>
        <v/>
      </c>
      <c r="V273" s="9" t="str">
        <f t="array" ref="V273">IF(A273&lt;&gt;"",IF(_xlfn.BITOR(F273&lt;&gt;"GR",F273&lt;&gt;""),IF(AND(L273&gt;=50,F273&gt;=55),_xlfn.RANK.EQ(L273,$L$2:$L$1000,0),_xlfn.IFS(U273="FD",999,U273="FF",1000)),IF(AND(L273&gt;=50,H273&gt;=55),_xlfn.RANK.EQ(L273,$L$2:$L$326,0),_xlfn.IFS(U273="FD",999,U273="FF",1000))),"")</f>
        <v/>
      </c>
    </row>
    <row r="274" spans="1:22" x14ac:dyDescent="0.25">
      <c r="A274" s="31"/>
      <c r="B274" s="31"/>
      <c r="C274" s="31"/>
      <c r="D274" s="31"/>
      <c r="E274" s="31"/>
      <c r="F274" s="3"/>
      <c r="G274" s="16">
        <f t="shared" si="56"/>
        <v>0</v>
      </c>
      <c r="H274" s="16">
        <f t="shared" si="57"/>
        <v>0</v>
      </c>
      <c r="I274" s="9">
        <f t="shared" si="58"/>
        <v>0</v>
      </c>
      <c r="J274" s="9">
        <f t="shared" si="59"/>
        <v>0</v>
      </c>
      <c r="K274" s="9">
        <f t="shared" si="60"/>
        <v>0</v>
      </c>
      <c r="L274" s="9">
        <f t="shared" si="61"/>
        <v>0</v>
      </c>
      <c r="M274" s="9" t="str">
        <f t="shared" si="62"/>
        <v/>
      </c>
      <c r="N274" s="9" t="str">
        <f t="shared" si="63"/>
        <v/>
      </c>
      <c r="O274" s="9" t="str">
        <f t="shared" si="64"/>
        <v/>
      </c>
      <c r="P274" s="9" t="str">
        <f t="shared" si="65"/>
        <v/>
      </c>
      <c r="Q274" s="9" t="str">
        <f t="shared" si="66"/>
        <v/>
      </c>
      <c r="R274" s="9" t="str">
        <f t="shared" si="67"/>
        <v/>
      </c>
      <c r="S274" s="9" t="str">
        <f t="shared" si="68"/>
        <v/>
      </c>
      <c r="T274" s="9" t="str">
        <f t="shared" si="69"/>
        <v/>
      </c>
      <c r="U274" s="9" t="str">
        <f t="array" ref="U274">IF(AND(F274&lt;&gt;"",F274&lt;&gt;"GR"),IF(COUNTIF($J$2:$J$1000,"&gt;=50")&gt;=10,IF(F274&lt;&gt;"GR",IF(AND(F274&gt;=55,J274&gt;=50),_xlfn.IFS(AND(J274&gt;=$AH$11,J274&gt;$AG$10,J274&gt;$AF$10,J274&gt;$AE$10,J274&gt;$AD$10,J274&gt;$AC$10,J274&gt;$AB$10),"AA",AND(J274&gt;=$AG$11,J274&gt;$AF$10,J274&gt;$AE$10,J274&gt;$AD$10,J274&gt;$AC$10,J274&gt;$AB$10),"BA",AND(J274&gt;=$AF$11,J274&gt;$AE$10,J274&gt;$AD$10,J274&gt;$AC$10,J274&gt;$AB$10),"BB",AND(J274&gt;=$AE$11,J274&gt;$AD$10,J274&gt;$AC$10,J274&gt;$AB$10),"CB",AND(J274&gt;=$AD$11,J274&gt;$AC$10,J274&gt;$AB$10),"CC",AND(J274&gt;=$AC$11,J274&gt;$AB$10),"DC",J274&gt;=50,"DD"),IF(J274&gt;=$AA$9,"FD","FF")),T274),IF(L274&gt;=$Z$32,$Z$30,IF(L274&gt;=$AA$32,$AA$30,IF(L274&gt;=$AB$32,$AB$30,IF(L274&gt;=$AC$32,$AC$30,IF(L274&gt;=$AD$32,$AD$30,IF(L274&gt;=$AE$32,$AE$30,IF(L274&gt;=$AF$32,$AF$30,IF(L274&gt;=$AG$32,$AG$30,$AH$30))))))))),T274)</f>
        <v/>
      </c>
      <c r="V274" s="9" t="str">
        <f t="array" ref="V274">IF(A274&lt;&gt;"",IF(_xlfn.BITOR(F274&lt;&gt;"GR",F274&lt;&gt;""),IF(AND(L274&gt;=50,F274&gt;=55),_xlfn.RANK.EQ(L274,$L$2:$L$1000,0),_xlfn.IFS(U274="FD",999,U274="FF",1000)),IF(AND(L274&gt;=50,H274&gt;=55),_xlfn.RANK.EQ(L274,$L$2:$L$326,0),_xlfn.IFS(U274="FD",999,U274="FF",1000))),"")</f>
        <v/>
      </c>
    </row>
    <row r="275" spans="1:22" x14ac:dyDescent="0.25">
      <c r="A275" s="31"/>
      <c r="B275" s="31"/>
      <c r="C275" s="31"/>
      <c r="D275" s="31"/>
      <c r="E275" s="31"/>
      <c r="F275" s="3"/>
      <c r="G275" s="16">
        <f t="shared" si="56"/>
        <v>0</v>
      </c>
      <c r="H275" s="16">
        <f t="shared" si="57"/>
        <v>0</v>
      </c>
      <c r="I275" s="9">
        <f t="shared" si="58"/>
        <v>0</v>
      </c>
      <c r="J275" s="9">
        <f t="shared" si="59"/>
        <v>0</v>
      </c>
      <c r="K275" s="9">
        <f t="shared" si="60"/>
        <v>0</v>
      </c>
      <c r="L275" s="9">
        <f t="shared" si="61"/>
        <v>0</v>
      </c>
      <c r="M275" s="9" t="str">
        <f t="shared" si="62"/>
        <v/>
      </c>
      <c r="N275" s="9" t="str">
        <f t="shared" si="63"/>
        <v/>
      </c>
      <c r="O275" s="9" t="str">
        <f t="shared" si="64"/>
        <v/>
      </c>
      <c r="P275" s="9" t="str">
        <f t="shared" si="65"/>
        <v/>
      </c>
      <c r="Q275" s="9" t="str">
        <f t="shared" si="66"/>
        <v/>
      </c>
      <c r="R275" s="9" t="str">
        <f t="shared" si="67"/>
        <v/>
      </c>
      <c r="S275" s="9" t="str">
        <f t="shared" si="68"/>
        <v/>
      </c>
      <c r="T275" s="9" t="str">
        <f t="shared" si="69"/>
        <v/>
      </c>
      <c r="U275" s="9" t="str">
        <f t="array" ref="U275">IF(AND(F275&lt;&gt;"",F275&lt;&gt;"GR"),IF(COUNTIF($J$2:$J$1000,"&gt;=50")&gt;=10,IF(F275&lt;&gt;"GR",IF(AND(F275&gt;=55,J275&gt;=50),_xlfn.IFS(AND(J275&gt;=$AH$11,J275&gt;$AG$10,J275&gt;$AF$10,J275&gt;$AE$10,J275&gt;$AD$10,J275&gt;$AC$10,J275&gt;$AB$10),"AA",AND(J275&gt;=$AG$11,J275&gt;$AF$10,J275&gt;$AE$10,J275&gt;$AD$10,J275&gt;$AC$10,J275&gt;$AB$10),"BA",AND(J275&gt;=$AF$11,J275&gt;$AE$10,J275&gt;$AD$10,J275&gt;$AC$10,J275&gt;$AB$10),"BB",AND(J275&gt;=$AE$11,J275&gt;$AD$10,J275&gt;$AC$10,J275&gt;$AB$10),"CB",AND(J275&gt;=$AD$11,J275&gt;$AC$10,J275&gt;$AB$10),"CC",AND(J275&gt;=$AC$11,J275&gt;$AB$10),"DC",J275&gt;=50,"DD"),IF(J275&gt;=$AA$9,"FD","FF")),T275),IF(L275&gt;=$Z$32,$Z$30,IF(L275&gt;=$AA$32,$AA$30,IF(L275&gt;=$AB$32,$AB$30,IF(L275&gt;=$AC$32,$AC$30,IF(L275&gt;=$AD$32,$AD$30,IF(L275&gt;=$AE$32,$AE$30,IF(L275&gt;=$AF$32,$AF$30,IF(L275&gt;=$AG$32,$AG$30,$AH$30))))))))),T275)</f>
        <v/>
      </c>
      <c r="V275" s="9" t="str">
        <f t="array" ref="V275">IF(A275&lt;&gt;"",IF(_xlfn.BITOR(F275&lt;&gt;"GR",F275&lt;&gt;""),IF(AND(L275&gt;=50,F275&gt;=55),_xlfn.RANK.EQ(L275,$L$2:$L$1000,0),_xlfn.IFS(U275="FD",999,U275="FF",1000)),IF(AND(L275&gt;=50,H275&gt;=55),_xlfn.RANK.EQ(L275,$L$2:$L$326,0),_xlfn.IFS(U275="FD",999,U275="FF",1000))),"")</f>
        <v/>
      </c>
    </row>
    <row r="276" spans="1:22" x14ac:dyDescent="0.25">
      <c r="A276" s="31"/>
      <c r="B276" s="31"/>
      <c r="C276" s="31"/>
      <c r="D276" s="31"/>
      <c r="E276" s="31"/>
      <c r="F276" s="3"/>
      <c r="G276" s="16">
        <f t="shared" si="56"/>
        <v>0</v>
      </c>
      <c r="H276" s="16">
        <f t="shared" si="57"/>
        <v>0</v>
      </c>
      <c r="I276" s="9">
        <f t="shared" si="58"/>
        <v>0</v>
      </c>
      <c r="J276" s="9">
        <f t="shared" si="59"/>
        <v>0</v>
      </c>
      <c r="K276" s="9">
        <f t="shared" si="60"/>
        <v>0</v>
      </c>
      <c r="L276" s="9">
        <f t="shared" si="61"/>
        <v>0</v>
      </c>
      <c r="M276" s="9" t="str">
        <f t="shared" si="62"/>
        <v/>
      </c>
      <c r="N276" s="9" t="str">
        <f t="shared" si="63"/>
        <v/>
      </c>
      <c r="O276" s="9" t="str">
        <f t="shared" si="64"/>
        <v/>
      </c>
      <c r="P276" s="9" t="str">
        <f t="shared" si="65"/>
        <v/>
      </c>
      <c r="Q276" s="9" t="str">
        <f t="shared" si="66"/>
        <v/>
      </c>
      <c r="R276" s="9" t="str">
        <f t="shared" si="67"/>
        <v/>
      </c>
      <c r="S276" s="9" t="str">
        <f t="shared" si="68"/>
        <v/>
      </c>
      <c r="T276" s="9" t="str">
        <f t="shared" si="69"/>
        <v/>
      </c>
      <c r="U276" s="9" t="str">
        <f t="array" ref="U276">IF(AND(F276&lt;&gt;"",F276&lt;&gt;"GR"),IF(COUNTIF($J$2:$J$1000,"&gt;=50")&gt;=10,IF(F276&lt;&gt;"GR",IF(AND(F276&gt;=55,J276&gt;=50),_xlfn.IFS(AND(J276&gt;=$AH$11,J276&gt;$AG$10,J276&gt;$AF$10,J276&gt;$AE$10,J276&gt;$AD$10,J276&gt;$AC$10,J276&gt;$AB$10),"AA",AND(J276&gt;=$AG$11,J276&gt;$AF$10,J276&gt;$AE$10,J276&gt;$AD$10,J276&gt;$AC$10,J276&gt;$AB$10),"BA",AND(J276&gt;=$AF$11,J276&gt;$AE$10,J276&gt;$AD$10,J276&gt;$AC$10,J276&gt;$AB$10),"BB",AND(J276&gt;=$AE$11,J276&gt;$AD$10,J276&gt;$AC$10,J276&gt;$AB$10),"CB",AND(J276&gt;=$AD$11,J276&gt;$AC$10,J276&gt;$AB$10),"CC",AND(J276&gt;=$AC$11,J276&gt;$AB$10),"DC",J276&gt;=50,"DD"),IF(J276&gt;=$AA$9,"FD","FF")),T276),IF(L276&gt;=$Z$32,$Z$30,IF(L276&gt;=$AA$32,$AA$30,IF(L276&gt;=$AB$32,$AB$30,IF(L276&gt;=$AC$32,$AC$30,IF(L276&gt;=$AD$32,$AD$30,IF(L276&gt;=$AE$32,$AE$30,IF(L276&gt;=$AF$32,$AF$30,IF(L276&gt;=$AG$32,$AG$30,$AH$30))))))))),T276)</f>
        <v/>
      </c>
      <c r="V276" s="9" t="str">
        <f t="array" ref="V276">IF(A276&lt;&gt;"",IF(_xlfn.BITOR(F276&lt;&gt;"GR",F276&lt;&gt;""),IF(AND(L276&gt;=50,F276&gt;=55),_xlfn.RANK.EQ(L276,$L$2:$L$1000,0),_xlfn.IFS(U276="FD",999,U276="FF",1000)),IF(AND(L276&gt;=50,H276&gt;=55),_xlfn.RANK.EQ(L276,$L$2:$L$326,0),_xlfn.IFS(U276="FD",999,U276="FF",1000))),"")</f>
        <v/>
      </c>
    </row>
    <row r="277" spans="1:22" x14ac:dyDescent="0.25">
      <c r="A277" s="31"/>
      <c r="B277" s="31"/>
      <c r="C277" s="31"/>
      <c r="D277" s="31"/>
      <c r="E277" s="31"/>
      <c r="F277" s="3"/>
      <c r="G277" s="16">
        <f t="shared" si="56"/>
        <v>0</v>
      </c>
      <c r="H277" s="16">
        <f t="shared" si="57"/>
        <v>0</v>
      </c>
      <c r="I277" s="9">
        <f t="shared" si="58"/>
        <v>0</v>
      </c>
      <c r="J277" s="9">
        <f t="shared" si="59"/>
        <v>0</v>
      </c>
      <c r="K277" s="9">
        <f t="shared" si="60"/>
        <v>0</v>
      </c>
      <c r="L277" s="9">
        <f t="shared" si="61"/>
        <v>0</v>
      </c>
      <c r="M277" s="9" t="str">
        <f t="shared" si="62"/>
        <v/>
      </c>
      <c r="N277" s="9" t="str">
        <f t="shared" si="63"/>
        <v/>
      </c>
      <c r="O277" s="9" t="str">
        <f t="shared" si="64"/>
        <v/>
      </c>
      <c r="P277" s="9" t="str">
        <f t="shared" si="65"/>
        <v/>
      </c>
      <c r="Q277" s="9" t="str">
        <f t="shared" si="66"/>
        <v/>
      </c>
      <c r="R277" s="9" t="str">
        <f t="shared" si="67"/>
        <v/>
      </c>
      <c r="S277" s="9" t="str">
        <f t="shared" si="68"/>
        <v/>
      </c>
      <c r="T277" s="9" t="str">
        <f t="shared" si="69"/>
        <v/>
      </c>
      <c r="U277" s="9" t="str">
        <f t="array" ref="U277">IF(AND(F277&lt;&gt;"",F277&lt;&gt;"GR"),IF(COUNTIF($J$2:$J$1000,"&gt;=50")&gt;=10,IF(F277&lt;&gt;"GR",IF(AND(F277&gt;=55,J277&gt;=50),_xlfn.IFS(AND(J277&gt;=$AH$11,J277&gt;$AG$10,J277&gt;$AF$10,J277&gt;$AE$10,J277&gt;$AD$10,J277&gt;$AC$10,J277&gt;$AB$10),"AA",AND(J277&gt;=$AG$11,J277&gt;$AF$10,J277&gt;$AE$10,J277&gt;$AD$10,J277&gt;$AC$10,J277&gt;$AB$10),"BA",AND(J277&gt;=$AF$11,J277&gt;$AE$10,J277&gt;$AD$10,J277&gt;$AC$10,J277&gt;$AB$10),"BB",AND(J277&gt;=$AE$11,J277&gt;$AD$10,J277&gt;$AC$10,J277&gt;$AB$10),"CB",AND(J277&gt;=$AD$11,J277&gt;$AC$10,J277&gt;$AB$10),"CC",AND(J277&gt;=$AC$11,J277&gt;$AB$10),"DC",J277&gt;=50,"DD"),IF(J277&gt;=$AA$9,"FD","FF")),T277),IF(L277&gt;=$Z$32,$Z$30,IF(L277&gt;=$AA$32,$AA$30,IF(L277&gt;=$AB$32,$AB$30,IF(L277&gt;=$AC$32,$AC$30,IF(L277&gt;=$AD$32,$AD$30,IF(L277&gt;=$AE$32,$AE$30,IF(L277&gt;=$AF$32,$AF$30,IF(L277&gt;=$AG$32,$AG$30,$AH$30))))))))),T277)</f>
        <v/>
      </c>
      <c r="V277" s="9" t="str">
        <f t="array" ref="V277">IF(A277&lt;&gt;"",IF(_xlfn.BITOR(F277&lt;&gt;"GR",F277&lt;&gt;""),IF(AND(L277&gt;=50,F277&gt;=55),_xlfn.RANK.EQ(L277,$L$2:$L$1000,0),_xlfn.IFS(U277="FD",999,U277="FF",1000)),IF(AND(L277&gt;=50,H277&gt;=55),_xlfn.RANK.EQ(L277,$L$2:$L$326,0),_xlfn.IFS(U277="FD",999,U277="FF",1000))),"")</f>
        <v/>
      </c>
    </row>
    <row r="278" spans="1:22" x14ac:dyDescent="0.25">
      <c r="A278" s="31"/>
      <c r="B278" s="31"/>
      <c r="C278" s="31"/>
      <c r="D278" s="31"/>
      <c r="E278" s="31"/>
      <c r="F278" s="3"/>
      <c r="G278" s="16">
        <f t="shared" si="56"/>
        <v>0</v>
      </c>
      <c r="H278" s="16">
        <f t="shared" si="57"/>
        <v>0</v>
      </c>
      <c r="I278" s="9">
        <f t="shared" si="58"/>
        <v>0</v>
      </c>
      <c r="J278" s="9">
        <f t="shared" si="59"/>
        <v>0</v>
      </c>
      <c r="K278" s="9">
        <f t="shared" si="60"/>
        <v>0</v>
      </c>
      <c r="L278" s="9">
        <f t="shared" si="61"/>
        <v>0</v>
      </c>
      <c r="M278" s="9" t="str">
        <f t="shared" si="62"/>
        <v/>
      </c>
      <c r="N278" s="9" t="str">
        <f t="shared" si="63"/>
        <v/>
      </c>
      <c r="O278" s="9" t="str">
        <f t="shared" si="64"/>
        <v/>
      </c>
      <c r="P278" s="9" t="str">
        <f t="shared" si="65"/>
        <v/>
      </c>
      <c r="Q278" s="9" t="str">
        <f t="shared" si="66"/>
        <v/>
      </c>
      <c r="R278" s="9" t="str">
        <f t="shared" si="67"/>
        <v/>
      </c>
      <c r="S278" s="9" t="str">
        <f t="shared" si="68"/>
        <v/>
      </c>
      <c r="T278" s="9" t="str">
        <f t="shared" si="69"/>
        <v/>
      </c>
      <c r="U278" s="9" t="str">
        <f t="array" ref="U278">IF(AND(F278&lt;&gt;"",F278&lt;&gt;"GR"),IF(COUNTIF($J$2:$J$1000,"&gt;=50")&gt;=10,IF(F278&lt;&gt;"GR",IF(AND(F278&gt;=55,J278&gt;=50),_xlfn.IFS(AND(J278&gt;=$AH$11,J278&gt;$AG$10,J278&gt;$AF$10,J278&gt;$AE$10,J278&gt;$AD$10,J278&gt;$AC$10,J278&gt;$AB$10),"AA",AND(J278&gt;=$AG$11,J278&gt;$AF$10,J278&gt;$AE$10,J278&gt;$AD$10,J278&gt;$AC$10,J278&gt;$AB$10),"BA",AND(J278&gt;=$AF$11,J278&gt;$AE$10,J278&gt;$AD$10,J278&gt;$AC$10,J278&gt;$AB$10),"BB",AND(J278&gt;=$AE$11,J278&gt;$AD$10,J278&gt;$AC$10,J278&gt;$AB$10),"CB",AND(J278&gt;=$AD$11,J278&gt;$AC$10,J278&gt;$AB$10),"CC",AND(J278&gt;=$AC$11,J278&gt;$AB$10),"DC",J278&gt;=50,"DD"),IF(J278&gt;=$AA$9,"FD","FF")),T278),IF(L278&gt;=$Z$32,$Z$30,IF(L278&gt;=$AA$32,$AA$30,IF(L278&gt;=$AB$32,$AB$30,IF(L278&gt;=$AC$32,$AC$30,IF(L278&gt;=$AD$32,$AD$30,IF(L278&gt;=$AE$32,$AE$30,IF(L278&gt;=$AF$32,$AF$30,IF(L278&gt;=$AG$32,$AG$30,$AH$30))))))))),T278)</f>
        <v/>
      </c>
      <c r="V278" s="9" t="str">
        <f t="array" ref="V278">IF(A278&lt;&gt;"",IF(_xlfn.BITOR(F278&lt;&gt;"GR",F278&lt;&gt;""),IF(AND(L278&gt;=50,F278&gt;=55),_xlfn.RANK.EQ(L278,$L$2:$L$1000,0),_xlfn.IFS(U278="FD",999,U278="FF",1000)),IF(AND(L278&gt;=50,H278&gt;=55),_xlfn.RANK.EQ(L278,$L$2:$L$326,0),_xlfn.IFS(U278="FD",999,U278="FF",1000))),"")</f>
        <v/>
      </c>
    </row>
    <row r="279" spans="1:22" x14ac:dyDescent="0.25">
      <c r="A279" s="31"/>
      <c r="B279" s="31"/>
      <c r="C279" s="31"/>
      <c r="D279" s="31"/>
      <c r="E279" s="31"/>
      <c r="F279" s="3"/>
      <c r="G279" s="16">
        <f t="shared" si="56"/>
        <v>0</v>
      </c>
      <c r="H279" s="16">
        <f t="shared" si="57"/>
        <v>0</v>
      </c>
      <c r="I279" s="9">
        <f t="shared" si="58"/>
        <v>0</v>
      </c>
      <c r="J279" s="9">
        <f t="shared" si="59"/>
        <v>0</v>
      </c>
      <c r="K279" s="9">
        <f t="shared" si="60"/>
        <v>0</v>
      </c>
      <c r="L279" s="9">
        <f t="shared" si="61"/>
        <v>0</v>
      </c>
      <c r="M279" s="9" t="str">
        <f t="shared" si="62"/>
        <v/>
      </c>
      <c r="N279" s="9" t="str">
        <f t="shared" si="63"/>
        <v/>
      </c>
      <c r="O279" s="9" t="str">
        <f t="shared" si="64"/>
        <v/>
      </c>
      <c r="P279" s="9" t="str">
        <f t="shared" si="65"/>
        <v/>
      </c>
      <c r="Q279" s="9" t="str">
        <f t="shared" si="66"/>
        <v/>
      </c>
      <c r="R279" s="9" t="str">
        <f t="shared" si="67"/>
        <v/>
      </c>
      <c r="S279" s="9" t="str">
        <f t="shared" si="68"/>
        <v/>
      </c>
      <c r="T279" s="9" t="str">
        <f t="shared" si="69"/>
        <v/>
      </c>
      <c r="U279" s="9" t="str">
        <f t="array" ref="U279">IF(AND(F279&lt;&gt;"",F279&lt;&gt;"GR"),IF(COUNTIF($J$2:$J$1000,"&gt;=50")&gt;=10,IF(F279&lt;&gt;"GR",IF(AND(F279&gt;=55,J279&gt;=50),_xlfn.IFS(AND(J279&gt;=$AH$11,J279&gt;$AG$10,J279&gt;$AF$10,J279&gt;$AE$10,J279&gt;$AD$10,J279&gt;$AC$10,J279&gt;$AB$10),"AA",AND(J279&gt;=$AG$11,J279&gt;$AF$10,J279&gt;$AE$10,J279&gt;$AD$10,J279&gt;$AC$10,J279&gt;$AB$10),"BA",AND(J279&gt;=$AF$11,J279&gt;$AE$10,J279&gt;$AD$10,J279&gt;$AC$10,J279&gt;$AB$10),"BB",AND(J279&gt;=$AE$11,J279&gt;$AD$10,J279&gt;$AC$10,J279&gt;$AB$10),"CB",AND(J279&gt;=$AD$11,J279&gt;$AC$10,J279&gt;$AB$10),"CC",AND(J279&gt;=$AC$11,J279&gt;$AB$10),"DC",J279&gt;=50,"DD"),IF(J279&gt;=$AA$9,"FD","FF")),T279),IF(L279&gt;=$Z$32,$Z$30,IF(L279&gt;=$AA$32,$AA$30,IF(L279&gt;=$AB$32,$AB$30,IF(L279&gt;=$AC$32,$AC$30,IF(L279&gt;=$AD$32,$AD$30,IF(L279&gt;=$AE$32,$AE$30,IF(L279&gt;=$AF$32,$AF$30,IF(L279&gt;=$AG$32,$AG$30,$AH$30))))))))),T279)</f>
        <v/>
      </c>
      <c r="V279" s="9" t="str">
        <f t="array" ref="V279">IF(A279&lt;&gt;"",IF(_xlfn.BITOR(F279&lt;&gt;"GR",F279&lt;&gt;""),IF(AND(L279&gt;=50,F279&gt;=55),_xlfn.RANK.EQ(L279,$L$2:$L$1000,0),_xlfn.IFS(U279="FD",999,U279="FF",1000)),IF(AND(L279&gt;=50,H279&gt;=55),_xlfn.RANK.EQ(L279,$L$2:$L$326,0),_xlfn.IFS(U279="FD",999,U279="FF",1000))),"")</f>
        <v/>
      </c>
    </row>
    <row r="280" spans="1:22" x14ac:dyDescent="0.25">
      <c r="A280" s="31"/>
      <c r="B280" s="31"/>
      <c r="C280" s="31"/>
      <c r="D280" s="31"/>
      <c r="E280" s="31"/>
      <c r="F280" s="3"/>
      <c r="G280" s="16">
        <f t="shared" si="56"/>
        <v>0</v>
      </c>
      <c r="H280" s="16">
        <f t="shared" si="57"/>
        <v>0</v>
      </c>
      <c r="I280" s="9">
        <f t="shared" si="58"/>
        <v>0</v>
      </c>
      <c r="J280" s="9">
        <f t="shared" si="59"/>
        <v>0</v>
      </c>
      <c r="K280" s="9">
        <f t="shared" si="60"/>
        <v>0</v>
      </c>
      <c r="L280" s="9">
        <f t="shared" si="61"/>
        <v>0</v>
      </c>
      <c r="M280" s="9" t="str">
        <f t="shared" si="62"/>
        <v/>
      </c>
      <c r="N280" s="9" t="str">
        <f t="shared" si="63"/>
        <v/>
      </c>
      <c r="O280" s="9" t="str">
        <f t="shared" si="64"/>
        <v/>
      </c>
      <c r="P280" s="9" t="str">
        <f t="shared" si="65"/>
        <v/>
      </c>
      <c r="Q280" s="9" t="str">
        <f t="shared" si="66"/>
        <v/>
      </c>
      <c r="R280" s="9" t="str">
        <f t="shared" si="67"/>
        <v/>
      </c>
      <c r="S280" s="9" t="str">
        <f t="shared" si="68"/>
        <v/>
      </c>
      <c r="T280" s="9" t="str">
        <f t="shared" si="69"/>
        <v/>
      </c>
      <c r="U280" s="9" t="str">
        <f t="array" ref="U280">IF(AND(F280&lt;&gt;"",F280&lt;&gt;"GR"),IF(COUNTIF($J$2:$J$1000,"&gt;=50")&gt;=10,IF(F280&lt;&gt;"GR",IF(AND(F280&gt;=55,J280&gt;=50),_xlfn.IFS(AND(J280&gt;=$AH$11,J280&gt;$AG$10,J280&gt;$AF$10,J280&gt;$AE$10,J280&gt;$AD$10,J280&gt;$AC$10,J280&gt;$AB$10),"AA",AND(J280&gt;=$AG$11,J280&gt;$AF$10,J280&gt;$AE$10,J280&gt;$AD$10,J280&gt;$AC$10,J280&gt;$AB$10),"BA",AND(J280&gt;=$AF$11,J280&gt;$AE$10,J280&gt;$AD$10,J280&gt;$AC$10,J280&gt;$AB$10),"BB",AND(J280&gt;=$AE$11,J280&gt;$AD$10,J280&gt;$AC$10,J280&gt;$AB$10),"CB",AND(J280&gt;=$AD$11,J280&gt;$AC$10,J280&gt;$AB$10),"CC",AND(J280&gt;=$AC$11,J280&gt;$AB$10),"DC",J280&gt;=50,"DD"),IF(J280&gt;=$AA$9,"FD","FF")),T280),IF(L280&gt;=$Z$32,$Z$30,IF(L280&gt;=$AA$32,$AA$30,IF(L280&gt;=$AB$32,$AB$30,IF(L280&gt;=$AC$32,$AC$30,IF(L280&gt;=$AD$32,$AD$30,IF(L280&gt;=$AE$32,$AE$30,IF(L280&gt;=$AF$32,$AF$30,IF(L280&gt;=$AG$32,$AG$30,$AH$30))))))))),T280)</f>
        <v/>
      </c>
      <c r="V280" s="9" t="str">
        <f t="array" ref="V280">IF(A280&lt;&gt;"",IF(_xlfn.BITOR(F280&lt;&gt;"GR",F280&lt;&gt;""),IF(AND(L280&gt;=50,F280&gt;=55),_xlfn.RANK.EQ(L280,$L$2:$L$1000,0),_xlfn.IFS(U280="FD",999,U280="FF",1000)),IF(AND(L280&gt;=50,H280&gt;=55),_xlfn.RANK.EQ(L280,$L$2:$L$326,0),_xlfn.IFS(U280="FD",999,U280="FF",1000))),"")</f>
        <v/>
      </c>
    </row>
    <row r="281" spans="1:22" x14ac:dyDescent="0.25">
      <c r="A281" s="31"/>
      <c r="B281" s="31"/>
      <c r="C281" s="31"/>
      <c r="D281" s="31"/>
      <c r="E281" s="31"/>
      <c r="F281" s="3"/>
      <c r="G281" s="16">
        <f t="shared" si="56"/>
        <v>0</v>
      </c>
      <c r="H281" s="16">
        <f t="shared" si="57"/>
        <v>0</v>
      </c>
      <c r="I281" s="9">
        <f t="shared" si="58"/>
        <v>0</v>
      </c>
      <c r="J281" s="9">
        <f t="shared" si="59"/>
        <v>0</v>
      </c>
      <c r="K281" s="9">
        <f t="shared" si="60"/>
        <v>0</v>
      </c>
      <c r="L281" s="9">
        <f t="shared" si="61"/>
        <v>0</v>
      </c>
      <c r="M281" s="9" t="str">
        <f t="shared" si="62"/>
        <v/>
      </c>
      <c r="N281" s="9" t="str">
        <f t="shared" si="63"/>
        <v/>
      </c>
      <c r="O281" s="9" t="str">
        <f t="shared" si="64"/>
        <v/>
      </c>
      <c r="P281" s="9" t="str">
        <f t="shared" si="65"/>
        <v/>
      </c>
      <c r="Q281" s="9" t="str">
        <f t="shared" si="66"/>
        <v/>
      </c>
      <c r="R281" s="9" t="str">
        <f t="shared" si="67"/>
        <v/>
      </c>
      <c r="S281" s="9" t="str">
        <f t="shared" si="68"/>
        <v/>
      </c>
      <c r="T281" s="9" t="str">
        <f t="shared" si="69"/>
        <v/>
      </c>
      <c r="U281" s="9" t="str">
        <f t="array" ref="U281">IF(AND(F281&lt;&gt;"",F281&lt;&gt;"GR"),IF(COUNTIF($J$2:$J$1000,"&gt;=50")&gt;=10,IF(F281&lt;&gt;"GR",IF(AND(F281&gt;=55,J281&gt;=50),_xlfn.IFS(AND(J281&gt;=$AH$11,J281&gt;$AG$10,J281&gt;$AF$10,J281&gt;$AE$10,J281&gt;$AD$10,J281&gt;$AC$10,J281&gt;$AB$10),"AA",AND(J281&gt;=$AG$11,J281&gt;$AF$10,J281&gt;$AE$10,J281&gt;$AD$10,J281&gt;$AC$10,J281&gt;$AB$10),"BA",AND(J281&gt;=$AF$11,J281&gt;$AE$10,J281&gt;$AD$10,J281&gt;$AC$10,J281&gt;$AB$10),"BB",AND(J281&gt;=$AE$11,J281&gt;$AD$10,J281&gt;$AC$10,J281&gt;$AB$10),"CB",AND(J281&gt;=$AD$11,J281&gt;$AC$10,J281&gt;$AB$10),"CC",AND(J281&gt;=$AC$11,J281&gt;$AB$10),"DC",J281&gt;=50,"DD"),IF(J281&gt;=$AA$9,"FD","FF")),T281),IF(L281&gt;=$Z$32,$Z$30,IF(L281&gt;=$AA$32,$AA$30,IF(L281&gt;=$AB$32,$AB$30,IF(L281&gt;=$AC$32,$AC$30,IF(L281&gt;=$AD$32,$AD$30,IF(L281&gt;=$AE$32,$AE$30,IF(L281&gt;=$AF$32,$AF$30,IF(L281&gt;=$AG$32,$AG$30,$AH$30))))))))),T281)</f>
        <v/>
      </c>
      <c r="V281" s="9" t="str">
        <f t="array" ref="V281">IF(A281&lt;&gt;"",IF(_xlfn.BITOR(F281&lt;&gt;"GR",F281&lt;&gt;""),IF(AND(L281&gt;=50,F281&gt;=55),_xlfn.RANK.EQ(L281,$L$2:$L$1000,0),_xlfn.IFS(U281="FD",999,U281="FF",1000)),IF(AND(L281&gt;=50,H281&gt;=55),_xlfn.RANK.EQ(L281,$L$2:$L$326,0),_xlfn.IFS(U281="FD",999,U281="FF",1000))),"")</f>
        <v/>
      </c>
    </row>
    <row r="282" spans="1:22" x14ac:dyDescent="0.25">
      <c r="A282" s="31"/>
      <c r="B282" s="31"/>
      <c r="C282" s="31"/>
      <c r="D282" s="31"/>
      <c r="E282" s="31"/>
      <c r="F282" s="3"/>
      <c r="G282" s="16">
        <f t="shared" si="56"/>
        <v>0</v>
      </c>
      <c r="H282" s="16">
        <f t="shared" si="57"/>
        <v>0</v>
      </c>
      <c r="I282" s="9">
        <f t="shared" si="58"/>
        <v>0</v>
      </c>
      <c r="J282" s="9">
        <f t="shared" si="59"/>
        <v>0</v>
      </c>
      <c r="K282" s="9">
        <f t="shared" si="60"/>
        <v>0</v>
      </c>
      <c r="L282" s="9">
        <f t="shared" si="61"/>
        <v>0</v>
      </c>
      <c r="M282" s="9" t="str">
        <f t="shared" si="62"/>
        <v/>
      </c>
      <c r="N282" s="9" t="str">
        <f t="shared" si="63"/>
        <v/>
      </c>
      <c r="O282" s="9" t="str">
        <f t="shared" si="64"/>
        <v/>
      </c>
      <c r="P282" s="9" t="str">
        <f t="shared" si="65"/>
        <v/>
      </c>
      <c r="Q282" s="9" t="str">
        <f t="shared" si="66"/>
        <v/>
      </c>
      <c r="R282" s="9" t="str">
        <f t="shared" si="67"/>
        <v/>
      </c>
      <c r="S282" s="9" t="str">
        <f t="shared" si="68"/>
        <v/>
      </c>
      <c r="T282" s="9" t="str">
        <f t="shared" si="69"/>
        <v/>
      </c>
      <c r="U282" s="9" t="str">
        <f t="array" ref="U282">IF(AND(F282&lt;&gt;"",F282&lt;&gt;"GR"),IF(COUNTIF($J$2:$J$1000,"&gt;=50")&gt;=10,IF(F282&lt;&gt;"GR",IF(AND(F282&gt;=55,J282&gt;=50),_xlfn.IFS(AND(J282&gt;=$AH$11,J282&gt;$AG$10,J282&gt;$AF$10,J282&gt;$AE$10,J282&gt;$AD$10,J282&gt;$AC$10,J282&gt;$AB$10),"AA",AND(J282&gt;=$AG$11,J282&gt;$AF$10,J282&gt;$AE$10,J282&gt;$AD$10,J282&gt;$AC$10,J282&gt;$AB$10),"BA",AND(J282&gt;=$AF$11,J282&gt;$AE$10,J282&gt;$AD$10,J282&gt;$AC$10,J282&gt;$AB$10),"BB",AND(J282&gt;=$AE$11,J282&gt;$AD$10,J282&gt;$AC$10,J282&gt;$AB$10),"CB",AND(J282&gt;=$AD$11,J282&gt;$AC$10,J282&gt;$AB$10),"CC",AND(J282&gt;=$AC$11,J282&gt;$AB$10),"DC",J282&gt;=50,"DD"),IF(J282&gt;=$AA$9,"FD","FF")),T282),IF(L282&gt;=$Z$32,$Z$30,IF(L282&gt;=$AA$32,$AA$30,IF(L282&gt;=$AB$32,$AB$30,IF(L282&gt;=$AC$32,$AC$30,IF(L282&gt;=$AD$32,$AD$30,IF(L282&gt;=$AE$32,$AE$30,IF(L282&gt;=$AF$32,$AF$30,IF(L282&gt;=$AG$32,$AG$30,$AH$30))))))))),T282)</f>
        <v/>
      </c>
      <c r="V282" s="9" t="str">
        <f t="array" ref="V282">IF(A282&lt;&gt;"",IF(_xlfn.BITOR(F282&lt;&gt;"GR",F282&lt;&gt;""),IF(AND(L282&gt;=50,F282&gt;=55),_xlfn.RANK.EQ(L282,$L$2:$L$1000,0),_xlfn.IFS(U282="FD",999,U282="FF",1000)),IF(AND(L282&gt;=50,H282&gt;=55),_xlfn.RANK.EQ(L282,$L$2:$L$326,0),_xlfn.IFS(U282="FD",999,U282="FF",1000))),"")</f>
        <v/>
      </c>
    </row>
    <row r="283" spans="1:22" x14ac:dyDescent="0.25">
      <c r="A283" s="3"/>
      <c r="B283" s="3"/>
      <c r="C283" s="3"/>
      <c r="D283" s="3"/>
      <c r="E283" s="31"/>
      <c r="F283" s="3"/>
      <c r="G283" s="16">
        <f t="shared" ref="G283:G322" si="70">IF(_xlfn.BITOR(D283="GR",D283=""),0,D283)</f>
        <v>0</v>
      </c>
      <c r="H283" s="16">
        <f t="shared" ref="H283:H322" si="71">IF(_xlfn.BITOR(E283="",E283="GR"),0,E283)</f>
        <v>0</v>
      </c>
      <c r="I283" s="9">
        <f t="shared" si="58"/>
        <v>0</v>
      </c>
      <c r="J283" s="9">
        <f t="shared" si="59"/>
        <v>0</v>
      </c>
      <c r="K283" s="9">
        <f t="shared" si="60"/>
        <v>0</v>
      </c>
      <c r="L283" s="9">
        <f t="shared" si="61"/>
        <v>0</v>
      </c>
      <c r="M283" s="9" t="str">
        <f t="shared" si="62"/>
        <v/>
      </c>
      <c r="N283" s="9" t="str">
        <f t="shared" si="63"/>
        <v/>
      </c>
      <c r="O283" s="9" t="str">
        <f t="shared" si="64"/>
        <v/>
      </c>
      <c r="P283" s="9" t="str">
        <f t="shared" si="65"/>
        <v/>
      </c>
      <c r="Q283" s="9" t="str">
        <f t="shared" si="66"/>
        <v/>
      </c>
      <c r="R283" s="9" t="str">
        <f t="shared" si="67"/>
        <v/>
      </c>
      <c r="S283" s="9" t="str">
        <f t="shared" si="68"/>
        <v/>
      </c>
      <c r="T283" s="9" t="str">
        <f t="shared" si="69"/>
        <v/>
      </c>
      <c r="U283" s="9" t="str">
        <f t="array" ref="U283">IF(AND(F283&lt;&gt;"",F283&lt;&gt;"GR"),IF(COUNTIF($J$2:$J$1000,"&gt;=50")&gt;=10,IF(F283&lt;&gt;"GR",IF(AND(F283&gt;=55,J283&gt;=50),_xlfn.IFS(AND(J283&gt;=$AH$11,J283&gt;$AG$10,J283&gt;$AF$10,J283&gt;$AE$10,J283&gt;$AD$10,J283&gt;$AC$10,J283&gt;$AB$10),"AA",AND(J283&gt;=$AG$11,J283&gt;$AF$10,J283&gt;$AE$10,J283&gt;$AD$10,J283&gt;$AC$10,J283&gt;$AB$10),"BA",AND(J283&gt;=$AF$11,J283&gt;$AE$10,J283&gt;$AD$10,J283&gt;$AC$10,J283&gt;$AB$10),"BB",AND(J283&gt;=$AE$11,J283&gt;$AD$10,J283&gt;$AC$10,J283&gt;$AB$10),"CB",AND(J283&gt;=$AD$11,J283&gt;$AC$10,J283&gt;$AB$10),"CC",AND(J283&gt;=$AC$11,J283&gt;$AB$10),"DC",J283&gt;=50,"DD"),IF(J283&gt;=$AA$9,"FD","FF")),T283),IF(L283&gt;=$Z$32,$Z$30,IF(L283&gt;=$AA$32,$AA$30,IF(L283&gt;=$AB$32,$AB$30,IF(L283&gt;=$AC$32,$AC$30,IF(L283&gt;=$AD$32,$AD$30,IF(L283&gt;=$AE$32,$AE$30,IF(L283&gt;=$AF$32,$AF$30,IF(L283&gt;=$AG$32,$AG$30,$AH$30))))))))),T283)</f>
        <v/>
      </c>
      <c r="V283" s="9" t="str">
        <f t="array" ref="V283">IF(A283&lt;&gt;"",IF(_xlfn.BITOR(F283&lt;&gt;"GR",F283&lt;&gt;""),IF(AND(L283&gt;=50,F283&gt;=55),_xlfn.RANK.EQ(L283,$L$2:$L$1000,0),_xlfn.IFS(U283="FD",999,U283="FF",1000)),IF(AND(L283&gt;=50,H283&gt;=55),_xlfn.RANK.EQ(L283,$L$2:$L$326,0),_xlfn.IFS(U283="FD",999,U283="FF",1000))),"")</f>
        <v/>
      </c>
    </row>
    <row r="284" spans="1:22" x14ac:dyDescent="0.25">
      <c r="A284" s="3"/>
      <c r="B284" s="3"/>
      <c r="C284" s="3"/>
      <c r="D284" s="3"/>
      <c r="E284" s="31"/>
      <c r="F284" s="3"/>
      <c r="G284" s="16">
        <f t="shared" si="70"/>
        <v>0</v>
      </c>
      <c r="H284" s="16">
        <f t="shared" si="71"/>
        <v>0</v>
      </c>
      <c r="I284" s="9">
        <f t="shared" si="58"/>
        <v>0</v>
      </c>
      <c r="J284" s="9">
        <f t="shared" si="59"/>
        <v>0</v>
      </c>
      <c r="K284" s="9">
        <f t="shared" si="60"/>
        <v>0</v>
      </c>
      <c r="L284" s="9">
        <f t="shared" si="61"/>
        <v>0</v>
      </c>
      <c r="M284" s="9" t="str">
        <f t="shared" si="62"/>
        <v/>
      </c>
      <c r="N284" s="9" t="str">
        <f t="shared" si="63"/>
        <v/>
      </c>
      <c r="O284" s="9" t="str">
        <f t="shared" si="64"/>
        <v/>
      </c>
      <c r="P284" s="9" t="str">
        <f t="shared" si="65"/>
        <v/>
      </c>
      <c r="Q284" s="9" t="str">
        <f t="shared" si="66"/>
        <v/>
      </c>
      <c r="R284" s="9" t="str">
        <f t="shared" si="67"/>
        <v/>
      </c>
      <c r="S284" s="9" t="str">
        <f t="shared" si="68"/>
        <v/>
      </c>
      <c r="T284" s="9" t="str">
        <f t="shared" si="69"/>
        <v/>
      </c>
      <c r="U284" s="9" t="str">
        <f t="array" ref="U284">IF(AND(F284&lt;&gt;"",F284&lt;&gt;"GR"),IF(COUNTIF($J$2:$J$1000,"&gt;=50")&gt;=10,IF(F284&lt;&gt;"GR",IF(AND(F284&gt;=55,J284&gt;=50),_xlfn.IFS(AND(J284&gt;=$AH$11,J284&gt;$AG$10,J284&gt;$AF$10,J284&gt;$AE$10,J284&gt;$AD$10,J284&gt;$AC$10,J284&gt;$AB$10),"AA",AND(J284&gt;=$AG$11,J284&gt;$AF$10,J284&gt;$AE$10,J284&gt;$AD$10,J284&gt;$AC$10,J284&gt;$AB$10),"BA",AND(J284&gt;=$AF$11,J284&gt;$AE$10,J284&gt;$AD$10,J284&gt;$AC$10,J284&gt;$AB$10),"BB",AND(J284&gt;=$AE$11,J284&gt;$AD$10,J284&gt;$AC$10,J284&gt;$AB$10),"CB",AND(J284&gt;=$AD$11,J284&gt;$AC$10,J284&gt;$AB$10),"CC",AND(J284&gt;=$AC$11,J284&gt;$AB$10),"DC",J284&gt;=50,"DD"),IF(J284&gt;=$AA$9,"FD","FF")),T284),IF(L284&gt;=$Z$32,$Z$30,IF(L284&gt;=$AA$32,$AA$30,IF(L284&gt;=$AB$32,$AB$30,IF(L284&gt;=$AC$32,$AC$30,IF(L284&gt;=$AD$32,$AD$30,IF(L284&gt;=$AE$32,$AE$30,IF(L284&gt;=$AF$32,$AF$30,IF(L284&gt;=$AG$32,$AG$30,$AH$30))))))))),T284)</f>
        <v/>
      </c>
      <c r="V284" s="9" t="str">
        <f t="array" ref="V284">IF(A284&lt;&gt;"",IF(_xlfn.BITOR(F284&lt;&gt;"GR",F284&lt;&gt;""),IF(AND(L284&gt;=50,F284&gt;=55),_xlfn.RANK.EQ(L284,$L$2:$L$1000,0),_xlfn.IFS(U284="FD",999,U284="FF",1000)),IF(AND(L284&gt;=50,H284&gt;=55),_xlfn.RANK.EQ(L284,$L$2:$L$326,0),_xlfn.IFS(U284="FD",999,U284="FF",1000))),"")</f>
        <v/>
      </c>
    </row>
    <row r="285" spans="1:22" x14ac:dyDescent="0.25">
      <c r="A285" s="3"/>
      <c r="B285" s="3"/>
      <c r="C285" s="3"/>
      <c r="D285" s="3"/>
      <c r="E285" s="31"/>
      <c r="F285" s="3"/>
      <c r="G285" s="16">
        <f t="shared" si="70"/>
        <v>0</v>
      </c>
      <c r="H285" s="16">
        <f t="shared" si="71"/>
        <v>0</v>
      </c>
      <c r="I285" s="9">
        <f t="shared" si="58"/>
        <v>0</v>
      </c>
      <c r="J285" s="9">
        <f t="shared" si="59"/>
        <v>0</v>
      </c>
      <c r="K285" s="9">
        <f t="shared" si="60"/>
        <v>0</v>
      </c>
      <c r="L285" s="9">
        <f t="shared" si="61"/>
        <v>0</v>
      </c>
      <c r="M285" s="9" t="str">
        <f t="shared" si="62"/>
        <v/>
      </c>
      <c r="N285" s="9" t="str">
        <f t="shared" si="63"/>
        <v/>
      </c>
      <c r="O285" s="9" t="str">
        <f t="shared" si="64"/>
        <v/>
      </c>
      <c r="P285" s="9" t="str">
        <f t="shared" si="65"/>
        <v/>
      </c>
      <c r="Q285" s="9" t="str">
        <f t="shared" si="66"/>
        <v/>
      </c>
      <c r="R285" s="9" t="str">
        <f t="shared" si="67"/>
        <v/>
      </c>
      <c r="S285" s="9" t="str">
        <f t="shared" si="68"/>
        <v/>
      </c>
      <c r="T285" s="9" t="str">
        <f t="shared" si="69"/>
        <v/>
      </c>
      <c r="U285" s="9" t="str">
        <f t="array" ref="U285">IF(AND(F285&lt;&gt;"",F285&lt;&gt;"GR"),IF(COUNTIF($J$2:$J$1000,"&gt;=50")&gt;=10,IF(F285&lt;&gt;"GR",IF(AND(F285&gt;=55,J285&gt;=50),_xlfn.IFS(AND(J285&gt;=$AH$11,J285&gt;$AG$10,J285&gt;$AF$10,J285&gt;$AE$10,J285&gt;$AD$10,J285&gt;$AC$10,J285&gt;$AB$10),"AA",AND(J285&gt;=$AG$11,J285&gt;$AF$10,J285&gt;$AE$10,J285&gt;$AD$10,J285&gt;$AC$10,J285&gt;$AB$10),"BA",AND(J285&gt;=$AF$11,J285&gt;$AE$10,J285&gt;$AD$10,J285&gt;$AC$10,J285&gt;$AB$10),"BB",AND(J285&gt;=$AE$11,J285&gt;$AD$10,J285&gt;$AC$10,J285&gt;$AB$10),"CB",AND(J285&gt;=$AD$11,J285&gt;$AC$10,J285&gt;$AB$10),"CC",AND(J285&gt;=$AC$11,J285&gt;$AB$10),"DC",J285&gt;=50,"DD"),IF(J285&gt;=$AA$9,"FD","FF")),T285),IF(L285&gt;=$Z$32,$Z$30,IF(L285&gt;=$AA$32,$AA$30,IF(L285&gt;=$AB$32,$AB$30,IF(L285&gt;=$AC$32,$AC$30,IF(L285&gt;=$AD$32,$AD$30,IF(L285&gt;=$AE$32,$AE$30,IF(L285&gt;=$AF$32,$AF$30,IF(L285&gt;=$AG$32,$AG$30,$AH$30))))))))),T285)</f>
        <v/>
      </c>
      <c r="V285" s="9" t="str">
        <f t="array" ref="V285">IF(A285&lt;&gt;"",IF(_xlfn.BITOR(F285&lt;&gt;"GR",F285&lt;&gt;""),IF(AND(L285&gt;=50,F285&gt;=55),_xlfn.RANK.EQ(L285,$L$2:$L$1000,0),_xlfn.IFS(U285="FD",999,U285="FF",1000)),IF(AND(L285&gt;=50,H285&gt;=55),_xlfn.RANK.EQ(L285,$L$2:$L$326,0),_xlfn.IFS(U285="FD",999,U285="FF",1000))),"")</f>
        <v/>
      </c>
    </row>
    <row r="286" spans="1:22" x14ac:dyDescent="0.25">
      <c r="A286" s="3"/>
      <c r="B286" s="3"/>
      <c r="C286" s="3"/>
      <c r="D286" s="3"/>
      <c r="E286" s="31"/>
      <c r="F286" s="3"/>
      <c r="G286" s="16">
        <f t="shared" si="70"/>
        <v>0</v>
      </c>
      <c r="H286" s="16">
        <f t="shared" si="71"/>
        <v>0</v>
      </c>
      <c r="I286" s="9">
        <f t="shared" si="58"/>
        <v>0</v>
      </c>
      <c r="J286" s="9">
        <f t="shared" si="59"/>
        <v>0</v>
      </c>
      <c r="K286" s="9">
        <f t="shared" si="60"/>
        <v>0</v>
      </c>
      <c r="L286" s="9">
        <f t="shared" si="61"/>
        <v>0</v>
      </c>
      <c r="M286" s="9" t="str">
        <f t="shared" si="62"/>
        <v/>
      </c>
      <c r="N286" s="9" t="str">
        <f t="shared" si="63"/>
        <v/>
      </c>
      <c r="O286" s="9" t="str">
        <f t="shared" si="64"/>
        <v/>
      </c>
      <c r="P286" s="9" t="str">
        <f t="shared" si="65"/>
        <v/>
      </c>
      <c r="Q286" s="9" t="str">
        <f t="shared" si="66"/>
        <v/>
      </c>
      <c r="R286" s="9" t="str">
        <f t="shared" si="67"/>
        <v/>
      </c>
      <c r="S286" s="9" t="str">
        <f t="shared" si="68"/>
        <v/>
      </c>
      <c r="T286" s="9" t="str">
        <f t="shared" si="69"/>
        <v/>
      </c>
      <c r="U286" s="9" t="str">
        <f t="array" ref="U286">IF(AND(F286&lt;&gt;"",F286&lt;&gt;"GR"),IF(COUNTIF($J$2:$J$1000,"&gt;=50")&gt;=10,IF(F286&lt;&gt;"GR",IF(AND(F286&gt;=55,J286&gt;=50),_xlfn.IFS(AND(J286&gt;=$AH$11,J286&gt;$AG$10,J286&gt;$AF$10,J286&gt;$AE$10,J286&gt;$AD$10,J286&gt;$AC$10,J286&gt;$AB$10),"AA",AND(J286&gt;=$AG$11,J286&gt;$AF$10,J286&gt;$AE$10,J286&gt;$AD$10,J286&gt;$AC$10,J286&gt;$AB$10),"BA",AND(J286&gt;=$AF$11,J286&gt;$AE$10,J286&gt;$AD$10,J286&gt;$AC$10,J286&gt;$AB$10),"BB",AND(J286&gt;=$AE$11,J286&gt;$AD$10,J286&gt;$AC$10,J286&gt;$AB$10),"CB",AND(J286&gt;=$AD$11,J286&gt;$AC$10,J286&gt;$AB$10),"CC",AND(J286&gt;=$AC$11,J286&gt;$AB$10),"DC",J286&gt;=50,"DD"),IF(J286&gt;=$AA$9,"FD","FF")),T286),IF(L286&gt;=$Z$32,$Z$30,IF(L286&gt;=$AA$32,$AA$30,IF(L286&gt;=$AB$32,$AB$30,IF(L286&gt;=$AC$32,$AC$30,IF(L286&gt;=$AD$32,$AD$30,IF(L286&gt;=$AE$32,$AE$30,IF(L286&gt;=$AF$32,$AF$30,IF(L286&gt;=$AG$32,$AG$30,$AH$30))))))))),T286)</f>
        <v/>
      </c>
      <c r="V286" s="9" t="str">
        <f t="array" ref="V286">IF(A286&lt;&gt;"",IF(_xlfn.BITOR(F286&lt;&gt;"GR",F286&lt;&gt;""),IF(AND(L286&gt;=50,F286&gt;=55),_xlfn.RANK.EQ(L286,$L$2:$L$1000,0),_xlfn.IFS(U286="FD",999,U286="FF",1000)),IF(AND(L286&gt;=50,H286&gt;=55),_xlfn.RANK.EQ(L286,$L$2:$L$326,0),_xlfn.IFS(U286="FD",999,U286="FF",1000))),"")</f>
        <v/>
      </c>
    </row>
    <row r="287" spans="1:22" x14ac:dyDescent="0.25">
      <c r="A287" s="3"/>
      <c r="B287" s="3"/>
      <c r="C287" s="3"/>
      <c r="D287" s="3"/>
      <c r="E287" s="31"/>
      <c r="F287" s="3"/>
      <c r="G287" s="16">
        <f t="shared" si="70"/>
        <v>0</v>
      </c>
      <c r="H287" s="16">
        <f t="shared" si="71"/>
        <v>0</v>
      </c>
      <c r="I287" s="9">
        <f t="shared" si="58"/>
        <v>0</v>
      </c>
      <c r="J287" s="9">
        <f t="shared" si="59"/>
        <v>0</v>
      </c>
      <c r="K287" s="9">
        <f t="shared" si="60"/>
        <v>0</v>
      </c>
      <c r="L287" s="9">
        <f t="shared" si="61"/>
        <v>0</v>
      </c>
      <c r="M287" s="9" t="str">
        <f t="shared" si="62"/>
        <v/>
      </c>
      <c r="N287" s="9" t="str">
        <f t="shared" si="63"/>
        <v/>
      </c>
      <c r="O287" s="9" t="str">
        <f t="shared" si="64"/>
        <v/>
      </c>
      <c r="P287" s="9" t="str">
        <f t="shared" si="65"/>
        <v/>
      </c>
      <c r="Q287" s="9" t="str">
        <f t="shared" si="66"/>
        <v/>
      </c>
      <c r="R287" s="9" t="str">
        <f t="shared" si="67"/>
        <v/>
      </c>
      <c r="S287" s="9" t="str">
        <f t="shared" si="68"/>
        <v/>
      </c>
      <c r="T287" s="9" t="str">
        <f t="shared" si="69"/>
        <v/>
      </c>
      <c r="U287" s="9" t="str">
        <f t="array" ref="U287">IF(AND(F287&lt;&gt;"",F287&lt;&gt;"GR"),IF(COUNTIF($J$2:$J$1000,"&gt;=50")&gt;=10,IF(F287&lt;&gt;"GR",IF(AND(F287&gt;=55,J287&gt;=50),_xlfn.IFS(AND(J287&gt;=$AH$11,J287&gt;$AG$10,J287&gt;$AF$10,J287&gt;$AE$10,J287&gt;$AD$10,J287&gt;$AC$10,J287&gt;$AB$10),"AA",AND(J287&gt;=$AG$11,J287&gt;$AF$10,J287&gt;$AE$10,J287&gt;$AD$10,J287&gt;$AC$10,J287&gt;$AB$10),"BA",AND(J287&gt;=$AF$11,J287&gt;$AE$10,J287&gt;$AD$10,J287&gt;$AC$10,J287&gt;$AB$10),"BB",AND(J287&gt;=$AE$11,J287&gt;$AD$10,J287&gt;$AC$10,J287&gt;$AB$10),"CB",AND(J287&gt;=$AD$11,J287&gt;$AC$10,J287&gt;$AB$10),"CC",AND(J287&gt;=$AC$11,J287&gt;$AB$10),"DC",J287&gt;=50,"DD"),IF(J287&gt;=$AA$9,"FD","FF")),T287),IF(L287&gt;=$Z$32,$Z$30,IF(L287&gt;=$AA$32,$AA$30,IF(L287&gt;=$AB$32,$AB$30,IF(L287&gt;=$AC$32,$AC$30,IF(L287&gt;=$AD$32,$AD$30,IF(L287&gt;=$AE$32,$AE$30,IF(L287&gt;=$AF$32,$AF$30,IF(L287&gt;=$AG$32,$AG$30,$AH$30))))))))),T287)</f>
        <v/>
      </c>
      <c r="V287" s="9" t="str">
        <f t="array" ref="V287">IF(A287&lt;&gt;"",IF(_xlfn.BITOR(F287&lt;&gt;"GR",F287&lt;&gt;""),IF(AND(L287&gt;=50,F287&gt;=55),_xlfn.RANK.EQ(L287,$L$2:$L$1000,0),_xlfn.IFS(U287="FD",999,U287="FF",1000)),IF(AND(L287&gt;=50,H287&gt;=55),_xlfn.RANK.EQ(L287,$L$2:$L$326,0),_xlfn.IFS(U287="FD",999,U287="FF",1000))),"")</f>
        <v/>
      </c>
    </row>
    <row r="288" spans="1:22" x14ac:dyDescent="0.25">
      <c r="A288" s="3"/>
      <c r="B288" s="3"/>
      <c r="C288" s="3"/>
      <c r="D288" s="3"/>
      <c r="E288" s="31"/>
      <c r="F288" s="3"/>
      <c r="G288" s="16">
        <f t="shared" si="70"/>
        <v>0</v>
      </c>
      <c r="H288" s="16">
        <f t="shared" si="71"/>
        <v>0</v>
      </c>
      <c r="I288" s="9">
        <f t="shared" si="58"/>
        <v>0</v>
      </c>
      <c r="J288" s="9">
        <f t="shared" si="59"/>
        <v>0</v>
      </c>
      <c r="K288" s="9">
        <f t="shared" si="60"/>
        <v>0</v>
      </c>
      <c r="L288" s="9">
        <f t="shared" si="61"/>
        <v>0</v>
      </c>
      <c r="M288" s="9" t="str">
        <f t="shared" si="62"/>
        <v/>
      </c>
      <c r="N288" s="9" t="str">
        <f t="shared" si="63"/>
        <v/>
      </c>
      <c r="O288" s="9" t="str">
        <f t="shared" si="64"/>
        <v/>
      </c>
      <c r="P288" s="9" t="str">
        <f t="shared" si="65"/>
        <v/>
      </c>
      <c r="Q288" s="9" t="str">
        <f t="shared" si="66"/>
        <v/>
      </c>
      <c r="R288" s="9" t="str">
        <f t="shared" si="67"/>
        <v/>
      </c>
      <c r="S288" s="9" t="str">
        <f t="shared" si="68"/>
        <v/>
      </c>
      <c r="T288" s="9" t="str">
        <f t="shared" si="69"/>
        <v/>
      </c>
      <c r="U288" s="9" t="str">
        <f t="array" ref="U288">IF(AND(F288&lt;&gt;"",F288&lt;&gt;"GR"),IF(COUNTIF($J$2:$J$1000,"&gt;=50")&gt;=10,IF(F288&lt;&gt;"GR",IF(AND(F288&gt;=55,J288&gt;=50),_xlfn.IFS(AND(J288&gt;=$AH$11,J288&gt;$AG$10,J288&gt;$AF$10,J288&gt;$AE$10,J288&gt;$AD$10,J288&gt;$AC$10,J288&gt;$AB$10),"AA",AND(J288&gt;=$AG$11,J288&gt;$AF$10,J288&gt;$AE$10,J288&gt;$AD$10,J288&gt;$AC$10,J288&gt;$AB$10),"BA",AND(J288&gt;=$AF$11,J288&gt;$AE$10,J288&gt;$AD$10,J288&gt;$AC$10,J288&gt;$AB$10),"BB",AND(J288&gt;=$AE$11,J288&gt;$AD$10,J288&gt;$AC$10,J288&gt;$AB$10),"CB",AND(J288&gt;=$AD$11,J288&gt;$AC$10,J288&gt;$AB$10),"CC",AND(J288&gt;=$AC$11,J288&gt;$AB$10),"DC",J288&gt;=50,"DD"),IF(J288&gt;=$AA$9,"FD","FF")),T288),IF(L288&gt;=$Z$32,$Z$30,IF(L288&gt;=$AA$32,$AA$30,IF(L288&gt;=$AB$32,$AB$30,IF(L288&gt;=$AC$32,$AC$30,IF(L288&gt;=$AD$32,$AD$30,IF(L288&gt;=$AE$32,$AE$30,IF(L288&gt;=$AF$32,$AF$30,IF(L288&gt;=$AG$32,$AG$30,$AH$30))))))))),T288)</f>
        <v/>
      </c>
      <c r="V288" s="9" t="str">
        <f t="array" ref="V288">IF(A288&lt;&gt;"",IF(_xlfn.BITOR(F288&lt;&gt;"GR",F288&lt;&gt;""),IF(AND(L288&gt;=50,F288&gt;=55),_xlfn.RANK.EQ(L288,$L$2:$L$1000,0),_xlfn.IFS(U288="FD",999,U288="FF",1000)),IF(AND(L288&gt;=50,H288&gt;=55),_xlfn.RANK.EQ(L288,$L$2:$L$326,0),_xlfn.IFS(U288="FD",999,U288="FF",1000))),"")</f>
        <v/>
      </c>
    </row>
    <row r="289" spans="1:22" x14ac:dyDescent="0.25">
      <c r="A289" s="3"/>
      <c r="B289" s="3"/>
      <c r="C289" s="3"/>
      <c r="D289" s="3"/>
      <c r="E289" s="31"/>
      <c r="F289" s="3"/>
      <c r="G289" s="16">
        <f t="shared" si="70"/>
        <v>0</v>
      </c>
      <c r="H289" s="16">
        <f t="shared" si="71"/>
        <v>0</v>
      </c>
      <c r="I289" s="9">
        <f t="shared" si="58"/>
        <v>0</v>
      </c>
      <c r="J289" s="9">
        <f t="shared" si="59"/>
        <v>0</v>
      </c>
      <c r="K289" s="9">
        <f t="shared" si="60"/>
        <v>0</v>
      </c>
      <c r="L289" s="9">
        <f t="shared" si="61"/>
        <v>0</v>
      </c>
      <c r="M289" s="9" t="str">
        <f t="shared" si="62"/>
        <v/>
      </c>
      <c r="N289" s="9" t="str">
        <f t="shared" si="63"/>
        <v/>
      </c>
      <c r="O289" s="9" t="str">
        <f t="shared" si="64"/>
        <v/>
      </c>
      <c r="P289" s="9" t="str">
        <f t="shared" si="65"/>
        <v/>
      </c>
      <c r="Q289" s="9" t="str">
        <f t="shared" si="66"/>
        <v/>
      </c>
      <c r="R289" s="9" t="str">
        <f t="shared" si="67"/>
        <v/>
      </c>
      <c r="S289" s="9" t="str">
        <f t="shared" si="68"/>
        <v/>
      </c>
      <c r="T289" s="9" t="str">
        <f t="shared" si="69"/>
        <v/>
      </c>
      <c r="U289" s="9" t="str">
        <f t="array" ref="U289">IF(AND(F289&lt;&gt;"",F289&lt;&gt;"GR"),IF(COUNTIF($J$2:$J$1000,"&gt;=50")&gt;=10,IF(F289&lt;&gt;"GR",IF(AND(F289&gt;=55,J289&gt;=50),_xlfn.IFS(AND(J289&gt;=$AH$11,J289&gt;$AG$10,J289&gt;$AF$10,J289&gt;$AE$10,J289&gt;$AD$10,J289&gt;$AC$10,J289&gt;$AB$10),"AA",AND(J289&gt;=$AG$11,J289&gt;$AF$10,J289&gt;$AE$10,J289&gt;$AD$10,J289&gt;$AC$10,J289&gt;$AB$10),"BA",AND(J289&gt;=$AF$11,J289&gt;$AE$10,J289&gt;$AD$10,J289&gt;$AC$10,J289&gt;$AB$10),"BB",AND(J289&gt;=$AE$11,J289&gt;$AD$10,J289&gt;$AC$10,J289&gt;$AB$10),"CB",AND(J289&gt;=$AD$11,J289&gt;$AC$10,J289&gt;$AB$10),"CC",AND(J289&gt;=$AC$11,J289&gt;$AB$10),"DC",J289&gt;=50,"DD"),IF(J289&gt;=$AA$9,"FD","FF")),T289),IF(L289&gt;=$Z$32,$Z$30,IF(L289&gt;=$AA$32,$AA$30,IF(L289&gt;=$AB$32,$AB$30,IF(L289&gt;=$AC$32,$AC$30,IF(L289&gt;=$AD$32,$AD$30,IF(L289&gt;=$AE$32,$AE$30,IF(L289&gt;=$AF$32,$AF$30,IF(L289&gt;=$AG$32,$AG$30,$AH$30))))))))),T289)</f>
        <v/>
      </c>
      <c r="V289" s="9" t="str">
        <f t="array" ref="V289">IF(A289&lt;&gt;"",IF(_xlfn.BITOR(F289&lt;&gt;"GR",F289&lt;&gt;""),IF(AND(L289&gt;=50,F289&gt;=55),_xlfn.RANK.EQ(L289,$L$2:$L$1000,0),_xlfn.IFS(U289="FD",999,U289="FF",1000)),IF(AND(L289&gt;=50,H289&gt;=55),_xlfn.RANK.EQ(L289,$L$2:$L$326,0),_xlfn.IFS(U289="FD",999,U289="FF",1000))),"")</f>
        <v/>
      </c>
    </row>
    <row r="290" spans="1:22" x14ac:dyDescent="0.25">
      <c r="A290" s="3"/>
      <c r="B290" s="3"/>
      <c r="C290" s="3"/>
      <c r="D290" s="3"/>
      <c r="E290" s="31"/>
      <c r="F290" s="3"/>
      <c r="G290" s="16">
        <f t="shared" si="70"/>
        <v>0</v>
      </c>
      <c r="H290" s="16">
        <f t="shared" si="71"/>
        <v>0</v>
      </c>
      <c r="I290" s="9">
        <f t="shared" si="58"/>
        <v>0</v>
      </c>
      <c r="J290" s="9">
        <f t="shared" si="59"/>
        <v>0</v>
      </c>
      <c r="K290" s="9">
        <f t="shared" si="60"/>
        <v>0</v>
      </c>
      <c r="L290" s="9">
        <f t="shared" si="61"/>
        <v>0</v>
      </c>
      <c r="M290" s="9" t="str">
        <f t="shared" si="62"/>
        <v/>
      </c>
      <c r="N290" s="9" t="str">
        <f t="shared" si="63"/>
        <v/>
      </c>
      <c r="O290" s="9" t="str">
        <f t="shared" si="64"/>
        <v/>
      </c>
      <c r="P290" s="9" t="str">
        <f t="shared" si="65"/>
        <v/>
      </c>
      <c r="Q290" s="9" t="str">
        <f t="shared" si="66"/>
        <v/>
      </c>
      <c r="R290" s="9" t="str">
        <f t="shared" si="67"/>
        <v/>
      </c>
      <c r="S290" s="9" t="str">
        <f t="shared" si="68"/>
        <v/>
      </c>
      <c r="T290" s="9" t="str">
        <f t="shared" si="69"/>
        <v/>
      </c>
      <c r="U290" s="9" t="str">
        <f t="array" ref="U290">IF(AND(F290&lt;&gt;"",F290&lt;&gt;"GR"),IF(COUNTIF($J$2:$J$1000,"&gt;=50")&gt;=10,IF(F290&lt;&gt;"GR",IF(AND(F290&gt;=55,J290&gt;=50),_xlfn.IFS(AND(J290&gt;=$AH$11,J290&gt;$AG$10,J290&gt;$AF$10,J290&gt;$AE$10,J290&gt;$AD$10,J290&gt;$AC$10,J290&gt;$AB$10),"AA",AND(J290&gt;=$AG$11,J290&gt;$AF$10,J290&gt;$AE$10,J290&gt;$AD$10,J290&gt;$AC$10,J290&gt;$AB$10),"BA",AND(J290&gt;=$AF$11,J290&gt;$AE$10,J290&gt;$AD$10,J290&gt;$AC$10,J290&gt;$AB$10),"BB",AND(J290&gt;=$AE$11,J290&gt;$AD$10,J290&gt;$AC$10,J290&gt;$AB$10),"CB",AND(J290&gt;=$AD$11,J290&gt;$AC$10,J290&gt;$AB$10),"CC",AND(J290&gt;=$AC$11,J290&gt;$AB$10),"DC",J290&gt;=50,"DD"),IF(J290&gt;=$AA$9,"FD","FF")),T290),IF(L290&gt;=$Z$32,$Z$30,IF(L290&gt;=$AA$32,$AA$30,IF(L290&gt;=$AB$32,$AB$30,IF(L290&gt;=$AC$32,$AC$30,IF(L290&gt;=$AD$32,$AD$30,IF(L290&gt;=$AE$32,$AE$30,IF(L290&gt;=$AF$32,$AF$30,IF(L290&gt;=$AG$32,$AG$30,$AH$30))))))))),T290)</f>
        <v/>
      </c>
      <c r="V290" s="9" t="str">
        <f t="array" ref="V290">IF(A290&lt;&gt;"",IF(_xlfn.BITOR(F290&lt;&gt;"GR",F290&lt;&gt;""),IF(AND(L290&gt;=50,F290&gt;=55),_xlfn.RANK.EQ(L290,$L$2:$L$1000,0),_xlfn.IFS(U290="FD",999,U290="FF",1000)),IF(AND(L290&gt;=50,H290&gt;=55),_xlfn.RANK.EQ(L290,$L$2:$L$326,0),_xlfn.IFS(U290="FD",999,U290="FF",1000))),"")</f>
        <v/>
      </c>
    </row>
    <row r="291" spans="1:22" x14ac:dyDescent="0.25">
      <c r="A291" s="3"/>
      <c r="B291" s="3"/>
      <c r="C291" s="3"/>
      <c r="D291" s="3"/>
      <c r="E291" s="31"/>
      <c r="F291" s="3"/>
      <c r="G291" s="16">
        <f t="shared" si="70"/>
        <v>0</v>
      </c>
      <c r="H291" s="16">
        <f t="shared" si="71"/>
        <v>0</v>
      </c>
      <c r="I291" s="9">
        <f t="shared" si="58"/>
        <v>0</v>
      </c>
      <c r="J291" s="9">
        <f t="shared" si="59"/>
        <v>0</v>
      </c>
      <c r="K291" s="9">
        <f t="shared" si="60"/>
        <v>0</v>
      </c>
      <c r="L291" s="9">
        <f t="shared" si="61"/>
        <v>0</v>
      </c>
      <c r="M291" s="9" t="str">
        <f t="shared" si="62"/>
        <v/>
      </c>
      <c r="N291" s="9" t="str">
        <f t="shared" si="63"/>
        <v/>
      </c>
      <c r="O291" s="9" t="str">
        <f t="shared" si="64"/>
        <v/>
      </c>
      <c r="P291" s="9" t="str">
        <f t="shared" si="65"/>
        <v/>
      </c>
      <c r="Q291" s="9" t="str">
        <f t="shared" si="66"/>
        <v/>
      </c>
      <c r="R291" s="9" t="str">
        <f t="shared" si="67"/>
        <v/>
      </c>
      <c r="S291" s="9" t="str">
        <f t="shared" si="68"/>
        <v/>
      </c>
      <c r="T291" s="9" t="str">
        <f t="shared" si="69"/>
        <v/>
      </c>
      <c r="U291" s="9" t="str">
        <f t="array" ref="U291">IF(AND(F291&lt;&gt;"",F291&lt;&gt;"GR"),IF(COUNTIF($J$2:$J$1000,"&gt;=50")&gt;=10,IF(F291&lt;&gt;"GR",IF(AND(F291&gt;=55,J291&gt;=50),_xlfn.IFS(AND(J291&gt;=$AH$11,J291&gt;$AG$10,J291&gt;$AF$10,J291&gt;$AE$10,J291&gt;$AD$10,J291&gt;$AC$10,J291&gt;$AB$10),"AA",AND(J291&gt;=$AG$11,J291&gt;$AF$10,J291&gt;$AE$10,J291&gt;$AD$10,J291&gt;$AC$10,J291&gt;$AB$10),"BA",AND(J291&gt;=$AF$11,J291&gt;$AE$10,J291&gt;$AD$10,J291&gt;$AC$10,J291&gt;$AB$10),"BB",AND(J291&gt;=$AE$11,J291&gt;$AD$10,J291&gt;$AC$10,J291&gt;$AB$10),"CB",AND(J291&gt;=$AD$11,J291&gt;$AC$10,J291&gt;$AB$10),"CC",AND(J291&gt;=$AC$11,J291&gt;$AB$10),"DC",J291&gt;=50,"DD"),IF(J291&gt;=$AA$9,"FD","FF")),T291),IF(L291&gt;=$Z$32,$Z$30,IF(L291&gt;=$AA$32,$AA$30,IF(L291&gt;=$AB$32,$AB$30,IF(L291&gt;=$AC$32,$AC$30,IF(L291&gt;=$AD$32,$AD$30,IF(L291&gt;=$AE$32,$AE$30,IF(L291&gt;=$AF$32,$AF$30,IF(L291&gt;=$AG$32,$AG$30,$AH$30))))))))),T291)</f>
        <v/>
      </c>
      <c r="V291" s="9" t="str">
        <f t="array" ref="V291">IF(A291&lt;&gt;"",IF(_xlfn.BITOR(F291&lt;&gt;"GR",F291&lt;&gt;""),IF(AND(L291&gt;=50,F291&gt;=55),_xlfn.RANK.EQ(L291,$L$2:$L$1000,0),_xlfn.IFS(U291="FD",999,U291="FF",1000)),IF(AND(L291&gt;=50,H291&gt;=55),_xlfn.RANK.EQ(L291,$L$2:$L$326,0),_xlfn.IFS(U291="FD",999,U291="FF",1000))),"")</f>
        <v/>
      </c>
    </row>
    <row r="292" spans="1:22" x14ac:dyDescent="0.25">
      <c r="A292" s="3"/>
      <c r="B292" s="3"/>
      <c r="C292" s="3"/>
      <c r="D292" s="3"/>
      <c r="E292" s="31"/>
      <c r="F292" s="3"/>
      <c r="G292" s="16">
        <f t="shared" si="70"/>
        <v>0</v>
      </c>
      <c r="H292" s="16">
        <f t="shared" si="71"/>
        <v>0</v>
      </c>
      <c r="I292" s="9">
        <f t="shared" si="58"/>
        <v>0</v>
      </c>
      <c r="J292" s="9">
        <f t="shared" si="59"/>
        <v>0</v>
      </c>
      <c r="K292" s="9">
        <f t="shared" si="60"/>
        <v>0</v>
      </c>
      <c r="L292" s="9">
        <f t="shared" si="61"/>
        <v>0</v>
      </c>
      <c r="M292" s="9" t="str">
        <f t="shared" si="62"/>
        <v/>
      </c>
      <c r="N292" s="9" t="str">
        <f t="shared" si="63"/>
        <v/>
      </c>
      <c r="O292" s="9" t="str">
        <f t="shared" si="64"/>
        <v/>
      </c>
      <c r="P292" s="9" t="str">
        <f t="shared" si="65"/>
        <v/>
      </c>
      <c r="Q292" s="9" t="str">
        <f t="shared" si="66"/>
        <v/>
      </c>
      <c r="R292" s="9" t="str">
        <f t="shared" si="67"/>
        <v/>
      </c>
      <c r="S292" s="9" t="str">
        <f t="shared" si="68"/>
        <v/>
      </c>
      <c r="T292" s="9" t="str">
        <f t="shared" si="69"/>
        <v/>
      </c>
      <c r="U292" s="9" t="str">
        <f t="array" ref="U292">IF(AND(F292&lt;&gt;"",F292&lt;&gt;"GR"),IF(COUNTIF($J$2:$J$1000,"&gt;=50")&gt;=10,IF(F292&lt;&gt;"GR",IF(AND(F292&gt;=55,J292&gt;=50),_xlfn.IFS(AND(J292&gt;=$AH$11,J292&gt;$AG$10,J292&gt;$AF$10,J292&gt;$AE$10,J292&gt;$AD$10,J292&gt;$AC$10,J292&gt;$AB$10),"AA",AND(J292&gt;=$AG$11,J292&gt;$AF$10,J292&gt;$AE$10,J292&gt;$AD$10,J292&gt;$AC$10,J292&gt;$AB$10),"BA",AND(J292&gt;=$AF$11,J292&gt;$AE$10,J292&gt;$AD$10,J292&gt;$AC$10,J292&gt;$AB$10),"BB",AND(J292&gt;=$AE$11,J292&gt;$AD$10,J292&gt;$AC$10,J292&gt;$AB$10),"CB",AND(J292&gt;=$AD$11,J292&gt;$AC$10,J292&gt;$AB$10),"CC",AND(J292&gt;=$AC$11,J292&gt;$AB$10),"DC",J292&gt;=50,"DD"),IF(J292&gt;=$AA$9,"FD","FF")),T292),IF(L292&gt;=$Z$32,$Z$30,IF(L292&gt;=$AA$32,$AA$30,IF(L292&gt;=$AB$32,$AB$30,IF(L292&gt;=$AC$32,$AC$30,IF(L292&gt;=$AD$32,$AD$30,IF(L292&gt;=$AE$32,$AE$30,IF(L292&gt;=$AF$32,$AF$30,IF(L292&gt;=$AG$32,$AG$30,$AH$30))))))))),T292)</f>
        <v/>
      </c>
      <c r="V292" s="9" t="str">
        <f t="array" ref="V292">IF(A292&lt;&gt;"",IF(_xlfn.BITOR(F292&lt;&gt;"GR",F292&lt;&gt;""),IF(AND(L292&gt;=50,F292&gt;=55),_xlfn.RANK.EQ(L292,$L$2:$L$1000,0),_xlfn.IFS(U292="FD",999,U292="FF",1000)),IF(AND(L292&gt;=50,H292&gt;=55),_xlfn.RANK.EQ(L292,$L$2:$L$326,0),_xlfn.IFS(U292="FD",999,U292="FF",1000))),"")</f>
        <v/>
      </c>
    </row>
    <row r="293" spans="1:22" x14ac:dyDescent="0.25">
      <c r="A293" s="3"/>
      <c r="B293" s="3"/>
      <c r="C293" s="3"/>
      <c r="D293" s="3"/>
      <c r="E293" s="31"/>
      <c r="F293" s="3"/>
      <c r="G293" s="16">
        <f t="shared" si="70"/>
        <v>0</v>
      </c>
      <c r="H293" s="16">
        <f t="shared" si="71"/>
        <v>0</v>
      </c>
      <c r="I293" s="9">
        <f t="shared" si="58"/>
        <v>0</v>
      </c>
      <c r="J293" s="9">
        <f t="shared" si="59"/>
        <v>0</v>
      </c>
      <c r="K293" s="9">
        <f t="shared" si="60"/>
        <v>0</v>
      </c>
      <c r="L293" s="9">
        <f t="shared" si="61"/>
        <v>0</v>
      </c>
      <c r="M293" s="9" t="str">
        <f t="shared" si="62"/>
        <v/>
      </c>
      <c r="N293" s="9" t="str">
        <f t="shared" si="63"/>
        <v/>
      </c>
      <c r="O293" s="9" t="str">
        <f t="shared" si="64"/>
        <v/>
      </c>
      <c r="P293" s="9" t="str">
        <f t="shared" si="65"/>
        <v/>
      </c>
      <c r="Q293" s="9" t="str">
        <f t="shared" si="66"/>
        <v/>
      </c>
      <c r="R293" s="9" t="str">
        <f t="shared" si="67"/>
        <v/>
      </c>
      <c r="S293" s="9" t="str">
        <f t="shared" si="68"/>
        <v/>
      </c>
      <c r="T293" s="9" t="str">
        <f t="shared" si="69"/>
        <v/>
      </c>
      <c r="U293" s="9" t="str">
        <f t="array" ref="U293">IF(AND(F293&lt;&gt;"",F293&lt;&gt;"GR"),IF(COUNTIF($J$2:$J$1000,"&gt;=50")&gt;=10,IF(F293&lt;&gt;"GR",IF(AND(F293&gt;=55,J293&gt;=50),_xlfn.IFS(AND(J293&gt;=$AH$11,J293&gt;$AG$10,J293&gt;$AF$10,J293&gt;$AE$10,J293&gt;$AD$10,J293&gt;$AC$10,J293&gt;$AB$10),"AA",AND(J293&gt;=$AG$11,J293&gt;$AF$10,J293&gt;$AE$10,J293&gt;$AD$10,J293&gt;$AC$10,J293&gt;$AB$10),"BA",AND(J293&gt;=$AF$11,J293&gt;$AE$10,J293&gt;$AD$10,J293&gt;$AC$10,J293&gt;$AB$10),"BB",AND(J293&gt;=$AE$11,J293&gt;$AD$10,J293&gt;$AC$10,J293&gt;$AB$10),"CB",AND(J293&gt;=$AD$11,J293&gt;$AC$10,J293&gt;$AB$10),"CC",AND(J293&gt;=$AC$11,J293&gt;$AB$10),"DC",J293&gt;=50,"DD"),IF(J293&gt;=$AA$9,"FD","FF")),T293),IF(L293&gt;=$Z$32,$Z$30,IF(L293&gt;=$AA$32,$AA$30,IF(L293&gt;=$AB$32,$AB$30,IF(L293&gt;=$AC$32,$AC$30,IF(L293&gt;=$AD$32,$AD$30,IF(L293&gt;=$AE$32,$AE$30,IF(L293&gt;=$AF$32,$AF$30,IF(L293&gt;=$AG$32,$AG$30,$AH$30))))))))),T293)</f>
        <v/>
      </c>
      <c r="V293" s="9" t="str">
        <f t="array" ref="V293">IF(A293&lt;&gt;"",IF(_xlfn.BITOR(F293&lt;&gt;"GR",F293&lt;&gt;""),IF(AND(L293&gt;=50,F293&gt;=55),_xlfn.RANK.EQ(L293,$L$2:$L$1000,0),_xlfn.IFS(U293="FD",999,U293="FF",1000)),IF(AND(L293&gt;=50,H293&gt;=55),_xlfn.RANK.EQ(L293,$L$2:$L$326,0),_xlfn.IFS(U293="FD",999,U293="FF",1000))),"")</f>
        <v/>
      </c>
    </row>
    <row r="294" spans="1:22" x14ac:dyDescent="0.25">
      <c r="A294" s="3"/>
      <c r="B294" s="3"/>
      <c r="C294" s="3"/>
      <c r="D294" s="3"/>
      <c r="E294" s="31"/>
      <c r="F294" s="3"/>
      <c r="G294" s="16">
        <f t="shared" si="70"/>
        <v>0</v>
      </c>
      <c r="H294" s="16">
        <f t="shared" si="71"/>
        <v>0</v>
      </c>
      <c r="I294" s="9">
        <f t="shared" si="58"/>
        <v>0</v>
      </c>
      <c r="J294" s="9">
        <f t="shared" si="59"/>
        <v>0</v>
      </c>
      <c r="K294" s="9">
        <f t="shared" si="60"/>
        <v>0</v>
      </c>
      <c r="L294" s="9">
        <f t="shared" si="61"/>
        <v>0</v>
      </c>
      <c r="M294" s="9" t="str">
        <f t="shared" si="62"/>
        <v/>
      </c>
      <c r="N294" s="9" t="str">
        <f t="shared" si="63"/>
        <v/>
      </c>
      <c r="O294" s="9" t="str">
        <f t="shared" si="64"/>
        <v/>
      </c>
      <c r="P294" s="9" t="str">
        <f t="shared" si="65"/>
        <v/>
      </c>
      <c r="Q294" s="9" t="str">
        <f t="shared" si="66"/>
        <v/>
      </c>
      <c r="R294" s="9" t="str">
        <f t="shared" si="67"/>
        <v/>
      </c>
      <c r="S294" s="9" t="str">
        <f t="shared" si="68"/>
        <v/>
      </c>
      <c r="T294" s="9" t="str">
        <f t="shared" si="69"/>
        <v/>
      </c>
      <c r="U294" s="9" t="str">
        <f t="array" ref="U294">IF(AND(F294&lt;&gt;"",F294&lt;&gt;"GR"),IF(COUNTIF($J$2:$J$1000,"&gt;=50")&gt;=10,IF(F294&lt;&gt;"GR",IF(AND(F294&gt;=55,J294&gt;=50),_xlfn.IFS(AND(J294&gt;=$AH$11,J294&gt;$AG$10,J294&gt;$AF$10,J294&gt;$AE$10,J294&gt;$AD$10,J294&gt;$AC$10,J294&gt;$AB$10),"AA",AND(J294&gt;=$AG$11,J294&gt;$AF$10,J294&gt;$AE$10,J294&gt;$AD$10,J294&gt;$AC$10,J294&gt;$AB$10),"BA",AND(J294&gt;=$AF$11,J294&gt;$AE$10,J294&gt;$AD$10,J294&gt;$AC$10,J294&gt;$AB$10),"BB",AND(J294&gt;=$AE$11,J294&gt;$AD$10,J294&gt;$AC$10,J294&gt;$AB$10),"CB",AND(J294&gt;=$AD$11,J294&gt;$AC$10,J294&gt;$AB$10),"CC",AND(J294&gt;=$AC$11,J294&gt;$AB$10),"DC",J294&gt;=50,"DD"),IF(J294&gt;=$AA$9,"FD","FF")),T294),IF(L294&gt;=$Z$32,$Z$30,IF(L294&gt;=$AA$32,$AA$30,IF(L294&gt;=$AB$32,$AB$30,IF(L294&gt;=$AC$32,$AC$30,IF(L294&gt;=$AD$32,$AD$30,IF(L294&gt;=$AE$32,$AE$30,IF(L294&gt;=$AF$32,$AF$30,IF(L294&gt;=$AG$32,$AG$30,$AH$30))))))))),T294)</f>
        <v/>
      </c>
      <c r="V294" s="9" t="str">
        <f t="array" ref="V294">IF(A294&lt;&gt;"",IF(_xlfn.BITOR(F294&lt;&gt;"GR",F294&lt;&gt;""),IF(AND(L294&gt;=50,F294&gt;=55),_xlfn.RANK.EQ(L294,$L$2:$L$1000,0),_xlfn.IFS(U294="FD",999,U294="FF",1000)),IF(AND(L294&gt;=50,H294&gt;=55),_xlfn.RANK.EQ(L294,$L$2:$L$326,0),_xlfn.IFS(U294="FD",999,U294="FF",1000))),"")</f>
        <v/>
      </c>
    </row>
    <row r="295" spans="1:22" x14ac:dyDescent="0.25">
      <c r="A295" s="3"/>
      <c r="B295" s="3"/>
      <c r="C295" s="3"/>
      <c r="D295" s="3"/>
      <c r="E295" s="31"/>
      <c r="F295" s="3"/>
      <c r="G295" s="16">
        <f t="shared" si="70"/>
        <v>0</v>
      </c>
      <c r="H295" s="16">
        <f t="shared" si="71"/>
        <v>0</v>
      </c>
      <c r="I295" s="9">
        <f t="shared" si="58"/>
        <v>0</v>
      </c>
      <c r="J295" s="9">
        <f t="shared" si="59"/>
        <v>0</v>
      </c>
      <c r="K295" s="9">
        <f t="shared" si="60"/>
        <v>0</v>
      </c>
      <c r="L295" s="9">
        <f t="shared" si="61"/>
        <v>0</v>
      </c>
      <c r="M295" s="9" t="str">
        <f t="shared" si="62"/>
        <v/>
      </c>
      <c r="N295" s="9" t="str">
        <f t="shared" si="63"/>
        <v/>
      </c>
      <c r="O295" s="9" t="str">
        <f t="shared" si="64"/>
        <v/>
      </c>
      <c r="P295" s="9" t="str">
        <f t="shared" si="65"/>
        <v/>
      </c>
      <c r="Q295" s="9" t="str">
        <f t="shared" si="66"/>
        <v/>
      </c>
      <c r="R295" s="9" t="str">
        <f t="shared" si="67"/>
        <v/>
      </c>
      <c r="S295" s="9" t="str">
        <f t="shared" si="68"/>
        <v/>
      </c>
      <c r="T295" s="9" t="str">
        <f t="shared" si="69"/>
        <v/>
      </c>
      <c r="U295" s="9" t="str">
        <f t="array" ref="U295">IF(AND(F295&lt;&gt;"",F295&lt;&gt;"GR"),IF(COUNTIF($J$2:$J$1000,"&gt;=50")&gt;=10,IF(F295&lt;&gt;"GR",IF(AND(F295&gt;=55,J295&gt;=50),_xlfn.IFS(AND(J295&gt;=$AH$11,J295&gt;$AG$10,J295&gt;$AF$10,J295&gt;$AE$10,J295&gt;$AD$10,J295&gt;$AC$10,J295&gt;$AB$10),"AA",AND(J295&gt;=$AG$11,J295&gt;$AF$10,J295&gt;$AE$10,J295&gt;$AD$10,J295&gt;$AC$10,J295&gt;$AB$10),"BA",AND(J295&gt;=$AF$11,J295&gt;$AE$10,J295&gt;$AD$10,J295&gt;$AC$10,J295&gt;$AB$10),"BB",AND(J295&gt;=$AE$11,J295&gt;$AD$10,J295&gt;$AC$10,J295&gt;$AB$10),"CB",AND(J295&gt;=$AD$11,J295&gt;$AC$10,J295&gt;$AB$10),"CC",AND(J295&gt;=$AC$11,J295&gt;$AB$10),"DC",J295&gt;=50,"DD"),IF(J295&gt;=$AA$9,"FD","FF")),T295),IF(L295&gt;=$Z$32,$Z$30,IF(L295&gt;=$AA$32,$AA$30,IF(L295&gt;=$AB$32,$AB$30,IF(L295&gt;=$AC$32,$AC$30,IF(L295&gt;=$AD$32,$AD$30,IF(L295&gt;=$AE$32,$AE$30,IF(L295&gt;=$AF$32,$AF$30,IF(L295&gt;=$AG$32,$AG$30,$AH$30))))))))),T295)</f>
        <v/>
      </c>
      <c r="V295" s="9" t="str">
        <f t="array" ref="V295">IF(A295&lt;&gt;"",IF(_xlfn.BITOR(F295&lt;&gt;"GR",F295&lt;&gt;""),IF(AND(L295&gt;=50,F295&gt;=55),_xlfn.RANK.EQ(L295,$L$2:$L$1000,0),_xlfn.IFS(U295="FD",999,U295="FF",1000)),IF(AND(L295&gt;=50,H295&gt;=55),_xlfn.RANK.EQ(L295,$L$2:$L$326,0),_xlfn.IFS(U295="FD",999,U295="FF",1000))),"")</f>
        <v/>
      </c>
    </row>
    <row r="296" spans="1:22" x14ac:dyDescent="0.25">
      <c r="A296" s="3"/>
      <c r="B296" s="3"/>
      <c r="C296" s="3"/>
      <c r="D296" s="3"/>
      <c r="E296" s="31"/>
      <c r="F296" s="3"/>
      <c r="G296" s="16">
        <f t="shared" si="70"/>
        <v>0</v>
      </c>
      <c r="H296" s="16">
        <f t="shared" si="71"/>
        <v>0</v>
      </c>
      <c r="I296" s="9">
        <f t="shared" si="58"/>
        <v>0</v>
      </c>
      <c r="J296" s="9">
        <f t="shared" si="59"/>
        <v>0</v>
      </c>
      <c r="K296" s="9">
        <f t="shared" si="60"/>
        <v>0</v>
      </c>
      <c r="L296" s="9">
        <f t="shared" si="61"/>
        <v>0</v>
      </c>
      <c r="M296" s="9" t="str">
        <f t="shared" si="62"/>
        <v/>
      </c>
      <c r="N296" s="9" t="str">
        <f t="shared" si="63"/>
        <v/>
      </c>
      <c r="O296" s="9" t="str">
        <f t="shared" si="64"/>
        <v/>
      </c>
      <c r="P296" s="9" t="str">
        <f t="shared" si="65"/>
        <v/>
      </c>
      <c r="Q296" s="9" t="str">
        <f t="shared" si="66"/>
        <v/>
      </c>
      <c r="R296" s="9" t="str">
        <f t="shared" si="67"/>
        <v/>
      </c>
      <c r="S296" s="9" t="str">
        <f t="shared" si="68"/>
        <v/>
      </c>
      <c r="T296" s="9" t="str">
        <f t="shared" si="69"/>
        <v/>
      </c>
      <c r="U296" s="9" t="str">
        <f t="array" ref="U296">IF(AND(F296&lt;&gt;"",F296&lt;&gt;"GR"),IF(COUNTIF($J$2:$J$1000,"&gt;=50")&gt;=10,IF(F296&lt;&gt;"GR",IF(AND(F296&gt;=55,J296&gt;=50),_xlfn.IFS(AND(J296&gt;=$AH$11,J296&gt;$AG$10,J296&gt;$AF$10,J296&gt;$AE$10,J296&gt;$AD$10,J296&gt;$AC$10,J296&gt;$AB$10),"AA",AND(J296&gt;=$AG$11,J296&gt;$AF$10,J296&gt;$AE$10,J296&gt;$AD$10,J296&gt;$AC$10,J296&gt;$AB$10),"BA",AND(J296&gt;=$AF$11,J296&gt;$AE$10,J296&gt;$AD$10,J296&gt;$AC$10,J296&gt;$AB$10),"BB",AND(J296&gt;=$AE$11,J296&gt;$AD$10,J296&gt;$AC$10,J296&gt;$AB$10),"CB",AND(J296&gt;=$AD$11,J296&gt;$AC$10,J296&gt;$AB$10),"CC",AND(J296&gt;=$AC$11,J296&gt;$AB$10),"DC",J296&gt;=50,"DD"),IF(J296&gt;=$AA$9,"FD","FF")),T296),IF(L296&gt;=$Z$32,$Z$30,IF(L296&gt;=$AA$32,$AA$30,IF(L296&gt;=$AB$32,$AB$30,IF(L296&gt;=$AC$32,$AC$30,IF(L296&gt;=$AD$32,$AD$30,IF(L296&gt;=$AE$32,$AE$30,IF(L296&gt;=$AF$32,$AF$30,IF(L296&gt;=$AG$32,$AG$30,$AH$30))))))))),T296)</f>
        <v/>
      </c>
      <c r="V296" s="9" t="str">
        <f t="array" ref="V296">IF(A296&lt;&gt;"",IF(_xlfn.BITOR(F296&lt;&gt;"GR",F296&lt;&gt;""),IF(AND(L296&gt;=50,F296&gt;=55),_xlfn.RANK.EQ(L296,$L$2:$L$1000,0),_xlfn.IFS(U296="FD",999,U296="FF",1000)),IF(AND(L296&gt;=50,H296&gt;=55),_xlfn.RANK.EQ(L296,$L$2:$L$326,0),_xlfn.IFS(U296="FD",999,U296="FF",1000))),"")</f>
        <v/>
      </c>
    </row>
    <row r="297" spans="1:22" x14ac:dyDescent="0.25">
      <c r="A297" s="3"/>
      <c r="B297" s="3"/>
      <c r="C297" s="3"/>
      <c r="D297" s="3"/>
      <c r="E297" s="31"/>
      <c r="F297" s="3"/>
      <c r="G297" s="16">
        <f t="shared" si="70"/>
        <v>0</v>
      </c>
      <c r="H297" s="16">
        <f t="shared" si="71"/>
        <v>0</v>
      </c>
      <c r="I297" s="9">
        <f t="shared" si="58"/>
        <v>0</v>
      </c>
      <c r="J297" s="9">
        <f t="shared" si="59"/>
        <v>0</v>
      </c>
      <c r="K297" s="9">
        <f t="shared" si="60"/>
        <v>0</v>
      </c>
      <c r="L297" s="9">
        <f t="shared" si="61"/>
        <v>0</v>
      </c>
      <c r="M297" s="9" t="str">
        <f t="shared" si="62"/>
        <v/>
      </c>
      <c r="N297" s="9" t="str">
        <f t="shared" si="63"/>
        <v/>
      </c>
      <c r="O297" s="9" t="str">
        <f t="shared" si="64"/>
        <v/>
      </c>
      <c r="P297" s="9" t="str">
        <f t="shared" si="65"/>
        <v/>
      </c>
      <c r="Q297" s="9" t="str">
        <f t="shared" si="66"/>
        <v/>
      </c>
      <c r="R297" s="9" t="str">
        <f t="shared" si="67"/>
        <v/>
      </c>
      <c r="S297" s="9" t="str">
        <f t="shared" si="68"/>
        <v/>
      </c>
      <c r="T297" s="9" t="str">
        <f t="shared" si="69"/>
        <v/>
      </c>
      <c r="U297" s="9" t="str">
        <f t="array" ref="U297">IF(AND(F297&lt;&gt;"",F297&lt;&gt;"GR"),IF(COUNTIF($J$2:$J$1000,"&gt;=50")&gt;=10,IF(F297&lt;&gt;"GR",IF(AND(F297&gt;=55,J297&gt;=50),_xlfn.IFS(AND(J297&gt;=$AH$11,J297&gt;$AG$10,J297&gt;$AF$10,J297&gt;$AE$10,J297&gt;$AD$10,J297&gt;$AC$10,J297&gt;$AB$10),"AA",AND(J297&gt;=$AG$11,J297&gt;$AF$10,J297&gt;$AE$10,J297&gt;$AD$10,J297&gt;$AC$10,J297&gt;$AB$10),"BA",AND(J297&gt;=$AF$11,J297&gt;$AE$10,J297&gt;$AD$10,J297&gt;$AC$10,J297&gt;$AB$10),"BB",AND(J297&gt;=$AE$11,J297&gt;$AD$10,J297&gt;$AC$10,J297&gt;$AB$10),"CB",AND(J297&gt;=$AD$11,J297&gt;$AC$10,J297&gt;$AB$10),"CC",AND(J297&gt;=$AC$11,J297&gt;$AB$10),"DC",J297&gt;=50,"DD"),IF(J297&gt;=$AA$9,"FD","FF")),T297),IF(L297&gt;=$Z$32,$Z$30,IF(L297&gt;=$AA$32,$AA$30,IF(L297&gt;=$AB$32,$AB$30,IF(L297&gt;=$AC$32,$AC$30,IF(L297&gt;=$AD$32,$AD$30,IF(L297&gt;=$AE$32,$AE$30,IF(L297&gt;=$AF$32,$AF$30,IF(L297&gt;=$AG$32,$AG$30,$AH$30))))))))),T297)</f>
        <v/>
      </c>
      <c r="V297" s="9" t="str">
        <f t="array" ref="V297">IF(A297&lt;&gt;"",IF(_xlfn.BITOR(F297&lt;&gt;"GR",F297&lt;&gt;""),IF(AND(L297&gt;=50,F297&gt;=55),_xlfn.RANK.EQ(L297,$L$2:$L$1000,0),_xlfn.IFS(U297="FD",999,U297="FF",1000)),IF(AND(L297&gt;=50,H297&gt;=55),_xlfn.RANK.EQ(L297,$L$2:$L$326,0),_xlfn.IFS(U297="FD",999,U297="FF",1000))),"")</f>
        <v/>
      </c>
    </row>
    <row r="298" spans="1:22" x14ac:dyDescent="0.25">
      <c r="A298" s="3"/>
      <c r="B298" s="3"/>
      <c r="C298" s="3"/>
      <c r="D298" s="3"/>
      <c r="E298" s="31"/>
      <c r="F298" s="3"/>
      <c r="G298" s="16">
        <f t="shared" si="70"/>
        <v>0</v>
      </c>
      <c r="H298" s="16">
        <f t="shared" si="71"/>
        <v>0</v>
      </c>
      <c r="I298" s="9">
        <f t="shared" si="58"/>
        <v>0</v>
      </c>
      <c r="J298" s="9">
        <f t="shared" si="59"/>
        <v>0</v>
      </c>
      <c r="K298" s="9">
        <f t="shared" si="60"/>
        <v>0</v>
      </c>
      <c r="L298" s="9">
        <f t="shared" si="61"/>
        <v>0</v>
      </c>
      <c r="M298" s="9" t="str">
        <f t="shared" si="62"/>
        <v/>
      </c>
      <c r="N298" s="9" t="str">
        <f t="shared" si="63"/>
        <v/>
      </c>
      <c r="O298" s="9" t="str">
        <f t="shared" si="64"/>
        <v/>
      </c>
      <c r="P298" s="9" t="str">
        <f t="shared" si="65"/>
        <v/>
      </c>
      <c r="Q298" s="9" t="str">
        <f t="shared" si="66"/>
        <v/>
      </c>
      <c r="R298" s="9" t="str">
        <f t="shared" si="67"/>
        <v/>
      </c>
      <c r="S298" s="9" t="str">
        <f t="shared" si="68"/>
        <v/>
      </c>
      <c r="T298" s="9" t="str">
        <f t="shared" si="69"/>
        <v/>
      </c>
      <c r="U298" s="9" t="str">
        <f t="array" ref="U298">IF(AND(F298&lt;&gt;"",F298&lt;&gt;"GR"),IF(COUNTIF($J$2:$J$1000,"&gt;=50")&gt;=10,IF(F298&lt;&gt;"GR",IF(AND(F298&gt;=55,J298&gt;=50),_xlfn.IFS(AND(J298&gt;=$AH$11,J298&gt;$AG$10,J298&gt;$AF$10,J298&gt;$AE$10,J298&gt;$AD$10,J298&gt;$AC$10,J298&gt;$AB$10),"AA",AND(J298&gt;=$AG$11,J298&gt;$AF$10,J298&gt;$AE$10,J298&gt;$AD$10,J298&gt;$AC$10,J298&gt;$AB$10),"BA",AND(J298&gt;=$AF$11,J298&gt;$AE$10,J298&gt;$AD$10,J298&gt;$AC$10,J298&gt;$AB$10),"BB",AND(J298&gt;=$AE$11,J298&gt;$AD$10,J298&gt;$AC$10,J298&gt;$AB$10),"CB",AND(J298&gt;=$AD$11,J298&gt;$AC$10,J298&gt;$AB$10),"CC",AND(J298&gt;=$AC$11,J298&gt;$AB$10),"DC",J298&gt;=50,"DD"),IF(J298&gt;=$AA$9,"FD","FF")),T298),IF(L298&gt;=$Z$32,$Z$30,IF(L298&gt;=$AA$32,$AA$30,IF(L298&gt;=$AB$32,$AB$30,IF(L298&gt;=$AC$32,$AC$30,IF(L298&gt;=$AD$32,$AD$30,IF(L298&gt;=$AE$32,$AE$30,IF(L298&gt;=$AF$32,$AF$30,IF(L298&gt;=$AG$32,$AG$30,$AH$30))))))))),T298)</f>
        <v/>
      </c>
      <c r="V298" s="9" t="str">
        <f t="array" ref="V298">IF(A298&lt;&gt;"",IF(_xlfn.BITOR(F298&lt;&gt;"GR",F298&lt;&gt;""),IF(AND(L298&gt;=50,F298&gt;=55),_xlfn.RANK.EQ(L298,$L$2:$L$1000,0),_xlfn.IFS(U298="FD",999,U298="FF",1000)),IF(AND(L298&gt;=50,H298&gt;=55),_xlfn.RANK.EQ(L298,$L$2:$L$326,0),_xlfn.IFS(U298="FD",999,U298="FF",1000))),"")</f>
        <v/>
      </c>
    </row>
    <row r="299" spans="1:22" x14ac:dyDescent="0.25">
      <c r="A299" s="3"/>
      <c r="B299" s="3"/>
      <c r="C299" s="3"/>
      <c r="D299" s="3"/>
      <c r="E299" s="31"/>
      <c r="F299" s="3"/>
      <c r="G299" s="16">
        <f t="shared" si="70"/>
        <v>0</v>
      </c>
      <c r="H299" s="16">
        <f t="shared" si="71"/>
        <v>0</v>
      </c>
      <c r="I299" s="9">
        <f t="shared" si="58"/>
        <v>0</v>
      </c>
      <c r="J299" s="9">
        <f t="shared" si="59"/>
        <v>0</v>
      </c>
      <c r="K299" s="9">
        <f t="shared" si="60"/>
        <v>0</v>
      </c>
      <c r="L299" s="9">
        <f t="shared" si="61"/>
        <v>0</v>
      </c>
      <c r="M299" s="9" t="str">
        <f t="shared" si="62"/>
        <v/>
      </c>
      <c r="N299" s="9" t="str">
        <f t="shared" si="63"/>
        <v/>
      </c>
      <c r="O299" s="9" t="str">
        <f t="shared" si="64"/>
        <v/>
      </c>
      <c r="P299" s="9" t="str">
        <f t="shared" si="65"/>
        <v/>
      </c>
      <c r="Q299" s="9" t="str">
        <f t="shared" si="66"/>
        <v/>
      </c>
      <c r="R299" s="9" t="str">
        <f t="shared" si="67"/>
        <v/>
      </c>
      <c r="S299" s="9" t="str">
        <f t="shared" si="68"/>
        <v/>
      </c>
      <c r="T299" s="9" t="str">
        <f t="shared" si="69"/>
        <v/>
      </c>
      <c r="U299" s="9" t="str">
        <f t="array" ref="U299">IF(AND(F299&lt;&gt;"",F299&lt;&gt;"GR"),IF(COUNTIF($J$2:$J$1000,"&gt;=50")&gt;=10,IF(F299&lt;&gt;"GR",IF(AND(F299&gt;=55,J299&gt;=50),_xlfn.IFS(AND(J299&gt;=$AH$11,J299&gt;$AG$10,J299&gt;$AF$10,J299&gt;$AE$10,J299&gt;$AD$10,J299&gt;$AC$10,J299&gt;$AB$10),"AA",AND(J299&gt;=$AG$11,J299&gt;$AF$10,J299&gt;$AE$10,J299&gt;$AD$10,J299&gt;$AC$10,J299&gt;$AB$10),"BA",AND(J299&gt;=$AF$11,J299&gt;$AE$10,J299&gt;$AD$10,J299&gt;$AC$10,J299&gt;$AB$10),"BB",AND(J299&gt;=$AE$11,J299&gt;$AD$10,J299&gt;$AC$10,J299&gt;$AB$10),"CB",AND(J299&gt;=$AD$11,J299&gt;$AC$10,J299&gt;$AB$10),"CC",AND(J299&gt;=$AC$11,J299&gt;$AB$10),"DC",J299&gt;=50,"DD"),IF(J299&gt;=$AA$9,"FD","FF")),T299),IF(L299&gt;=$Z$32,$Z$30,IF(L299&gt;=$AA$32,$AA$30,IF(L299&gt;=$AB$32,$AB$30,IF(L299&gt;=$AC$32,$AC$30,IF(L299&gt;=$AD$32,$AD$30,IF(L299&gt;=$AE$32,$AE$30,IF(L299&gt;=$AF$32,$AF$30,IF(L299&gt;=$AG$32,$AG$30,$AH$30))))))))),T299)</f>
        <v/>
      </c>
      <c r="V299" s="9" t="str">
        <f t="array" ref="V299">IF(A299&lt;&gt;"",IF(_xlfn.BITOR(F299&lt;&gt;"GR",F299&lt;&gt;""),IF(AND(L299&gt;=50,F299&gt;=55),_xlfn.RANK.EQ(L299,$L$2:$L$1000,0),_xlfn.IFS(U299="FD",999,U299="FF",1000)),IF(AND(L299&gt;=50,H299&gt;=55),_xlfn.RANK.EQ(L299,$L$2:$L$326,0),_xlfn.IFS(U299="FD",999,U299="FF",1000))),"")</f>
        <v/>
      </c>
    </row>
    <row r="300" spans="1:22" x14ac:dyDescent="0.25">
      <c r="A300" s="3"/>
      <c r="B300" s="3"/>
      <c r="C300" s="3"/>
      <c r="D300" s="3"/>
      <c r="E300" s="31"/>
      <c r="F300" s="3"/>
      <c r="G300" s="16">
        <f t="shared" si="70"/>
        <v>0</v>
      </c>
      <c r="H300" s="16">
        <f t="shared" si="71"/>
        <v>0</v>
      </c>
      <c r="I300" s="9">
        <f t="shared" si="58"/>
        <v>0</v>
      </c>
      <c r="J300" s="9">
        <f t="shared" si="59"/>
        <v>0</v>
      </c>
      <c r="K300" s="9">
        <f t="shared" si="60"/>
        <v>0</v>
      </c>
      <c r="L300" s="9">
        <f t="shared" si="61"/>
        <v>0</v>
      </c>
      <c r="M300" s="9" t="str">
        <f t="shared" si="62"/>
        <v/>
      </c>
      <c r="N300" s="9" t="str">
        <f t="shared" si="63"/>
        <v/>
      </c>
      <c r="O300" s="9" t="str">
        <f t="shared" si="64"/>
        <v/>
      </c>
      <c r="P300" s="9" t="str">
        <f t="shared" si="65"/>
        <v/>
      </c>
      <c r="Q300" s="9" t="str">
        <f t="shared" si="66"/>
        <v/>
      </c>
      <c r="R300" s="9" t="str">
        <f t="shared" si="67"/>
        <v/>
      </c>
      <c r="S300" s="9" t="str">
        <f t="shared" si="68"/>
        <v/>
      </c>
      <c r="T300" s="9" t="str">
        <f t="shared" si="69"/>
        <v/>
      </c>
      <c r="U300" s="9" t="str">
        <f t="array" ref="U300">IF(AND(F300&lt;&gt;"",F300&lt;&gt;"GR"),IF(COUNTIF($J$2:$J$1000,"&gt;=50")&gt;=10,IF(F300&lt;&gt;"GR",IF(AND(F300&gt;=55,J300&gt;=50),_xlfn.IFS(AND(J300&gt;=$AH$11,J300&gt;$AG$10,J300&gt;$AF$10,J300&gt;$AE$10,J300&gt;$AD$10,J300&gt;$AC$10,J300&gt;$AB$10),"AA",AND(J300&gt;=$AG$11,J300&gt;$AF$10,J300&gt;$AE$10,J300&gt;$AD$10,J300&gt;$AC$10,J300&gt;$AB$10),"BA",AND(J300&gt;=$AF$11,J300&gt;$AE$10,J300&gt;$AD$10,J300&gt;$AC$10,J300&gt;$AB$10),"BB",AND(J300&gt;=$AE$11,J300&gt;$AD$10,J300&gt;$AC$10,J300&gt;$AB$10),"CB",AND(J300&gt;=$AD$11,J300&gt;$AC$10,J300&gt;$AB$10),"CC",AND(J300&gt;=$AC$11,J300&gt;$AB$10),"DC",J300&gt;=50,"DD"),IF(J300&gt;=$AA$9,"FD","FF")),T300),IF(L300&gt;=$Z$32,$Z$30,IF(L300&gt;=$AA$32,$AA$30,IF(L300&gt;=$AB$32,$AB$30,IF(L300&gt;=$AC$32,$AC$30,IF(L300&gt;=$AD$32,$AD$30,IF(L300&gt;=$AE$32,$AE$30,IF(L300&gt;=$AF$32,$AF$30,IF(L300&gt;=$AG$32,$AG$30,$AH$30))))))))),T300)</f>
        <v/>
      </c>
      <c r="V300" s="9" t="str">
        <f t="array" ref="V300">IF(A300&lt;&gt;"",IF(_xlfn.BITOR(F300&lt;&gt;"GR",F300&lt;&gt;""),IF(AND(L300&gt;=50,F300&gt;=55),_xlfn.RANK.EQ(L300,$L$2:$L$1000,0),_xlfn.IFS(U300="FD",999,U300="FF",1000)),IF(AND(L300&gt;=50,H300&gt;=55),_xlfn.RANK.EQ(L300,$L$2:$L$326,0),_xlfn.IFS(U300="FD",999,U300="FF",1000))),"")</f>
        <v/>
      </c>
    </row>
    <row r="301" spans="1:22" x14ac:dyDescent="0.25">
      <c r="A301" s="3"/>
      <c r="B301" s="3"/>
      <c r="C301" s="3"/>
      <c r="D301" s="3"/>
      <c r="E301" s="31"/>
      <c r="F301" s="3"/>
      <c r="G301" s="16">
        <f t="shared" si="70"/>
        <v>0</v>
      </c>
      <c r="H301" s="16">
        <f t="shared" si="71"/>
        <v>0</v>
      </c>
      <c r="I301" s="9">
        <f t="shared" si="58"/>
        <v>0</v>
      </c>
      <c r="J301" s="9">
        <f t="shared" si="59"/>
        <v>0</v>
      </c>
      <c r="K301" s="9">
        <f t="shared" si="60"/>
        <v>0</v>
      </c>
      <c r="L301" s="9">
        <f t="shared" si="61"/>
        <v>0</v>
      </c>
      <c r="M301" s="9" t="str">
        <f t="shared" si="62"/>
        <v/>
      </c>
      <c r="N301" s="9" t="str">
        <f t="shared" si="63"/>
        <v/>
      </c>
      <c r="O301" s="9" t="str">
        <f t="shared" si="64"/>
        <v/>
      </c>
      <c r="P301" s="9" t="str">
        <f t="shared" si="65"/>
        <v/>
      </c>
      <c r="Q301" s="9" t="str">
        <f t="shared" si="66"/>
        <v/>
      </c>
      <c r="R301" s="9" t="str">
        <f t="shared" si="67"/>
        <v/>
      </c>
      <c r="S301" s="9" t="str">
        <f t="shared" si="68"/>
        <v/>
      </c>
      <c r="T301" s="9" t="str">
        <f t="shared" si="69"/>
        <v/>
      </c>
      <c r="U301" s="9" t="str">
        <f t="array" ref="U301">IF(AND(F301&lt;&gt;"",F301&lt;&gt;"GR"),IF(COUNTIF($J$2:$J$1000,"&gt;=50")&gt;=10,IF(F301&lt;&gt;"GR",IF(AND(F301&gt;=55,J301&gt;=50),_xlfn.IFS(AND(J301&gt;=$AH$11,J301&gt;$AG$10,J301&gt;$AF$10,J301&gt;$AE$10,J301&gt;$AD$10,J301&gt;$AC$10,J301&gt;$AB$10),"AA",AND(J301&gt;=$AG$11,J301&gt;$AF$10,J301&gt;$AE$10,J301&gt;$AD$10,J301&gt;$AC$10,J301&gt;$AB$10),"BA",AND(J301&gt;=$AF$11,J301&gt;$AE$10,J301&gt;$AD$10,J301&gt;$AC$10,J301&gt;$AB$10),"BB",AND(J301&gt;=$AE$11,J301&gt;$AD$10,J301&gt;$AC$10,J301&gt;$AB$10),"CB",AND(J301&gt;=$AD$11,J301&gt;$AC$10,J301&gt;$AB$10),"CC",AND(J301&gt;=$AC$11,J301&gt;$AB$10),"DC",J301&gt;=50,"DD"),IF(J301&gt;=$AA$9,"FD","FF")),T301),IF(L301&gt;=$Z$32,$Z$30,IF(L301&gt;=$AA$32,$AA$30,IF(L301&gt;=$AB$32,$AB$30,IF(L301&gt;=$AC$32,$AC$30,IF(L301&gt;=$AD$32,$AD$30,IF(L301&gt;=$AE$32,$AE$30,IF(L301&gt;=$AF$32,$AF$30,IF(L301&gt;=$AG$32,$AG$30,$AH$30))))))))),T301)</f>
        <v/>
      </c>
      <c r="V301" s="9" t="str">
        <f t="array" ref="V301">IF(A301&lt;&gt;"",IF(_xlfn.BITOR(F301&lt;&gt;"GR",F301&lt;&gt;""),IF(AND(L301&gt;=50,F301&gt;=55),_xlfn.RANK.EQ(L301,$L$2:$L$1000,0),_xlfn.IFS(U301="FD",999,U301="FF",1000)),IF(AND(L301&gt;=50,H301&gt;=55),_xlfn.RANK.EQ(L301,$L$2:$L$326,0),_xlfn.IFS(U301="FD",999,U301="FF",1000))),"")</f>
        <v/>
      </c>
    </row>
    <row r="302" spans="1:22" x14ac:dyDescent="0.25">
      <c r="A302" s="3"/>
      <c r="B302" s="3"/>
      <c r="C302" s="3"/>
      <c r="D302" s="3"/>
      <c r="E302" s="31"/>
      <c r="F302" s="3"/>
      <c r="G302" s="16">
        <f t="shared" si="70"/>
        <v>0</v>
      </c>
      <c r="H302" s="16">
        <f t="shared" si="71"/>
        <v>0</v>
      </c>
      <c r="I302" s="9">
        <f t="shared" si="58"/>
        <v>0</v>
      </c>
      <c r="J302" s="9">
        <f t="shared" si="59"/>
        <v>0</v>
      </c>
      <c r="K302" s="9">
        <f t="shared" si="60"/>
        <v>0</v>
      </c>
      <c r="L302" s="9">
        <f t="shared" si="61"/>
        <v>0</v>
      </c>
      <c r="M302" s="9" t="str">
        <f t="shared" si="62"/>
        <v/>
      </c>
      <c r="N302" s="9" t="str">
        <f t="shared" si="63"/>
        <v/>
      </c>
      <c r="O302" s="9" t="str">
        <f t="shared" si="64"/>
        <v/>
      </c>
      <c r="P302" s="9" t="str">
        <f t="shared" si="65"/>
        <v/>
      </c>
      <c r="Q302" s="9" t="str">
        <f t="shared" si="66"/>
        <v/>
      </c>
      <c r="R302" s="9" t="str">
        <f t="shared" si="67"/>
        <v/>
      </c>
      <c r="S302" s="9" t="str">
        <f t="shared" si="68"/>
        <v/>
      </c>
      <c r="T302" s="9" t="str">
        <f t="shared" si="69"/>
        <v/>
      </c>
      <c r="U302" s="9" t="str">
        <f t="array" ref="U302">IF(AND(F302&lt;&gt;"",F302&lt;&gt;"GR"),IF(COUNTIF($J$2:$J$1000,"&gt;=50")&gt;=10,IF(F302&lt;&gt;"GR",IF(AND(F302&gt;=55,J302&gt;=50),_xlfn.IFS(AND(J302&gt;=$AH$11,J302&gt;$AG$10,J302&gt;$AF$10,J302&gt;$AE$10,J302&gt;$AD$10,J302&gt;$AC$10,J302&gt;$AB$10),"AA",AND(J302&gt;=$AG$11,J302&gt;$AF$10,J302&gt;$AE$10,J302&gt;$AD$10,J302&gt;$AC$10,J302&gt;$AB$10),"BA",AND(J302&gt;=$AF$11,J302&gt;$AE$10,J302&gt;$AD$10,J302&gt;$AC$10,J302&gt;$AB$10),"BB",AND(J302&gt;=$AE$11,J302&gt;$AD$10,J302&gt;$AC$10,J302&gt;$AB$10),"CB",AND(J302&gt;=$AD$11,J302&gt;$AC$10,J302&gt;$AB$10),"CC",AND(J302&gt;=$AC$11,J302&gt;$AB$10),"DC",J302&gt;=50,"DD"),IF(J302&gt;=$AA$9,"FD","FF")),T302),IF(L302&gt;=$Z$32,$Z$30,IF(L302&gt;=$AA$32,$AA$30,IF(L302&gt;=$AB$32,$AB$30,IF(L302&gt;=$AC$32,$AC$30,IF(L302&gt;=$AD$32,$AD$30,IF(L302&gt;=$AE$32,$AE$30,IF(L302&gt;=$AF$32,$AF$30,IF(L302&gt;=$AG$32,$AG$30,$AH$30))))))))),T302)</f>
        <v/>
      </c>
      <c r="V302" s="9" t="str">
        <f t="array" ref="V302">IF(A302&lt;&gt;"",IF(_xlfn.BITOR(F302&lt;&gt;"GR",F302&lt;&gt;""),IF(AND(L302&gt;=50,F302&gt;=55),_xlfn.RANK.EQ(L302,$L$2:$L$1000,0),_xlfn.IFS(U302="FD",999,U302="FF",1000)),IF(AND(L302&gt;=50,H302&gt;=55),_xlfn.RANK.EQ(L302,$L$2:$L$326,0),_xlfn.IFS(U302="FD",999,U302="FF",1000))),"")</f>
        <v/>
      </c>
    </row>
    <row r="303" spans="1:22" x14ac:dyDescent="0.25">
      <c r="A303" s="3"/>
      <c r="B303" s="3"/>
      <c r="C303" s="3"/>
      <c r="D303" s="3"/>
      <c r="E303" s="31"/>
      <c r="F303" s="3"/>
      <c r="G303" s="16">
        <f t="shared" si="70"/>
        <v>0</v>
      </c>
      <c r="H303" s="16">
        <f t="shared" si="71"/>
        <v>0</v>
      </c>
      <c r="I303" s="9">
        <f t="shared" si="58"/>
        <v>0</v>
      </c>
      <c r="J303" s="9">
        <f t="shared" si="59"/>
        <v>0</v>
      </c>
      <c r="K303" s="9">
        <f t="shared" si="60"/>
        <v>0</v>
      </c>
      <c r="L303" s="9">
        <f t="shared" si="61"/>
        <v>0</v>
      </c>
      <c r="M303" s="9" t="str">
        <f t="shared" si="62"/>
        <v/>
      </c>
      <c r="N303" s="9" t="str">
        <f t="shared" si="63"/>
        <v/>
      </c>
      <c r="O303" s="9" t="str">
        <f t="shared" si="64"/>
        <v/>
      </c>
      <c r="P303" s="9" t="str">
        <f t="shared" si="65"/>
        <v/>
      </c>
      <c r="Q303" s="9" t="str">
        <f t="shared" si="66"/>
        <v/>
      </c>
      <c r="R303" s="9" t="str">
        <f t="shared" si="67"/>
        <v/>
      </c>
      <c r="S303" s="9" t="str">
        <f t="shared" si="68"/>
        <v/>
      </c>
      <c r="T303" s="9" t="str">
        <f t="shared" si="69"/>
        <v/>
      </c>
      <c r="U303" s="9" t="str">
        <f t="array" ref="U303">IF(AND(F303&lt;&gt;"",F303&lt;&gt;"GR"),IF(COUNTIF($J$2:$J$1000,"&gt;=50")&gt;=10,IF(F303&lt;&gt;"GR",IF(AND(F303&gt;=55,J303&gt;=50),_xlfn.IFS(AND(J303&gt;=$AH$11,J303&gt;$AG$10,J303&gt;$AF$10,J303&gt;$AE$10,J303&gt;$AD$10,J303&gt;$AC$10,J303&gt;$AB$10),"AA",AND(J303&gt;=$AG$11,J303&gt;$AF$10,J303&gt;$AE$10,J303&gt;$AD$10,J303&gt;$AC$10,J303&gt;$AB$10),"BA",AND(J303&gt;=$AF$11,J303&gt;$AE$10,J303&gt;$AD$10,J303&gt;$AC$10,J303&gt;$AB$10),"BB",AND(J303&gt;=$AE$11,J303&gt;$AD$10,J303&gt;$AC$10,J303&gt;$AB$10),"CB",AND(J303&gt;=$AD$11,J303&gt;$AC$10,J303&gt;$AB$10),"CC",AND(J303&gt;=$AC$11,J303&gt;$AB$10),"DC",J303&gt;=50,"DD"),IF(J303&gt;=$AA$9,"FD","FF")),T303),IF(L303&gt;=$Z$32,$Z$30,IF(L303&gt;=$AA$32,$AA$30,IF(L303&gt;=$AB$32,$AB$30,IF(L303&gt;=$AC$32,$AC$30,IF(L303&gt;=$AD$32,$AD$30,IF(L303&gt;=$AE$32,$AE$30,IF(L303&gt;=$AF$32,$AF$30,IF(L303&gt;=$AG$32,$AG$30,$AH$30))))))))),T303)</f>
        <v/>
      </c>
      <c r="V303" s="9" t="str">
        <f t="array" ref="V303">IF(A303&lt;&gt;"",IF(_xlfn.BITOR(F303&lt;&gt;"GR",F303&lt;&gt;""),IF(AND(L303&gt;=50,F303&gt;=55),_xlfn.RANK.EQ(L303,$L$2:$L$1000,0),_xlfn.IFS(U303="FD",999,U303="FF",1000)),IF(AND(L303&gt;=50,H303&gt;=55),_xlfn.RANK.EQ(L303,$L$2:$L$326,0),_xlfn.IFS(U303="FD",999,U303="FF",1000))),"")</f>
        <v/>
      </c>
    </row>
    <row r="304" spans="1:22" x14ac:dyDescent="0.25">
      <c r="A304" s="3"/>
      <c r="B304" s="3"/>
      <c r="C304" s="3"/>
      <c r="D304" s="3"/>
      <c r="E304" s="3"/>
      <c r="F304" s="3"/>
      <c r="G304" s="16">
        <f t="shared" si="70"/>
        <v>0</v>
      </c>
      <c r="H304" s="16">
        <f t="shared" si="71"/>
        <v>0</v>
      </c>
      <c r="I304" s="9">
        <f t="shared" si="58"/>
        <v>0</v>
      </c>
      <c r="J304" s="9">
        <f t="shared" si="59"/>
        <v>0</v>
      </c>
      <c r="K304" s="9">
        <f t="shared" si="60"/>
        <v>0</v>
      </c>
      <c r="L304" s="9">
        <f t="shared" si="61"/>
        <v>0</v>
      </c>
      <c r="M304" s="9" t="str">
        <f t="shared" si="62"/>
        <v/>
      </c>
      <c r="N304" s="9" t="str">
        <f t="shared" si="63"/>
        <v/>
      </c>
      <c r="O304" s="9" t="str">
        <f t="shared" si="64"/>
        <v/>
      </c>
      <c r="P304" s="9" t="str">
        <f t="shared" si="65"/>
        <v/>
      </c>
      <c r="Q304" s="9" t="str">
        <f t="shared" si="66"/>
        <v/>
      </c>
      <c r="R304" s="9" t="str">
        <f t="shared" si="67"/>
        <v/>
      </c>
      <c r="S304" s="9" t="str">
        <f t="shared" si="68"/>
        <v/>
      </c>
      <c r="T304" s="9" t="str">
        <f t="shared" si="69"/>
        <v/>
      </c>
      <c r="U304" s="9" t="str">
        <f t="array" ref="U304">IF(AND(F304&lt;&gt;"",F304&lt;&gt;"GR"),IF(COUNTIF($J$2:$J$1000,"&gt;=50")&gt;=10,IF(F304&lt;&gt;"GR",IF(AND(F304&gt;=55,J304&gt;=50),_xlfn.IFS(AND(J304&gt;=$AH$11,J304&gt;$AG$10,J304&gt;$AF$10,J304&gt;$AE$10,J304&gt;$AD$10,J304&gt;$AC$10,J304&gt;$AB$10),"AA",AND(J304&gt;=$AG$11,J304&gt;$AF$10,J304&gt;$AE$10,J304&gt;$AD$10,J304&gt;$AC$10,J304&gt;$AB$10),"BA",AND(J304&gt;=$AF$11,J304&gt;$AE$10,J304&gt;$AD$10,J304&gt;$AC$10,J304&gt;$AB$10),"BB",AND(J304&gt;=$AE$11,J304&gt;$AD$10,J304&gt;$AC$10,J304&gt;$AB$10),"CB",AND(J304&gt;=$AD$11,J304&gt;$AC$10,J304&gt;$AB$10),"CC",AND(J304&gt;=$AC$11,J304&gt;$AB$10),"DC",J304&gt;=50,"DD"),IF(J304&gt;=$AA$9,"FD","FF")),T304),IF(L304&gt;=$Z$32,$Z$30,IF(L304&gt;=$AA$32,$AA$30,IF(L304&gt;=$AB$32,$AB$30,IF(L304&gt;=$AC$32,$AC$30,IF(L304&gt;=$AD$32,$AD$30,IF(L304&gt;=$AE$32,$AE$30,IF(L304&gt;=$AF$32,$AF$30,IF(L304&gt;=$AG$32,$AG$30,$AH$30))))))))),T304)</f>
        <v/>
      </c>
      <c r="V304" s="9" t="str">
        <f t="array" ref="V304">IF(A304&lt;&gt;"",IF(_xlfn.BITOR(F304&lt;&gt;"GR",F304&lt;&gt;""),IF(AND(L304&gt;=50,F304&gt;=55),_xlfn.RANK.EQ(L304,$L$2:$L$1000,0),_xlfn.IFS(U304="FD",999,U304="FF",1000)),IF(AND(L304&gt;=50,H304&gt;=55),_xlfn.RANK.EQ(L304,$L$2:$L$326,0),_xlfn.IFS(U304="FD",999,U304="FF",1000))),"")</f>
        <v/>
      </c>
    </row>
    <row r="305" spans="1:22" x14ac:dyDescent="0.25">
      <c r="A305" s="3"/>
      <c r="B305" s="3"/>
      <c r="C305" s="3"/>
      <c r="D305" s="3"/>
      <c r="E305" s="3"/>
      <c r="F305" s="3"/>
      <c r="G305" s="16">
        <f t="shared" si="70"/>
        <v>0</v>
      </c>
      <c r="H305" s="16">
        <f t="shared" si="71"/>
        <v>0</v>
      </c>
      <c r="I305" s="9">
        <f t="shared" si="58"/>
        <v>0</v>
      </c>
      <c r="J305" s="9">
        <f t="shared" si="59"/>
        <v>0</v>
      </c>
      <c r="K305" s="9">
        <f t="shared" si="60"/>
        <v>0</v>
      </c>
      <c r="L305" s="9">
        <f t="shared" si="61"/>
        <v>0</v>
      </c>
      <c r="M305" s="9" t="str">
        <f t="shared" si="62"/>
        <v/>
      </c>
      <c r="N305" s="9" t="str">
        <f t="shared" si="63"/>
        <v/>
      </c>
      <c r="O305" s="9" t="str">
        <f t="shared" si="64"/>
        <v/>
      </c>
      <c r="P305" s="9" t="str">
        <f t="shared" si="65"/>
        <v/>
      </c>
      <c r="Q305" s="9" t="str">
        <f t="shared" si="66"/>
        <v/>
      </c>
      <c r="R305" s="9" t="str">
        <f t="shared" si="67"/>
        <v/>
      </c>
      <c r="S305" s="9" t="str">
        <f t="shared" si="68"/>
        <v/>
      </c>
      <c r="T305" s="9" t="str">
        <f t="shared" si="69"/>
        <v/>
      </c>
      <c r="U305" s="9" t="str">
        <f t="array" ref="U305">IF(AND(F305&lt;&gt;"",F305&lt;&gt;"GR"),IF(COUNTIF($J$2:$J$1000,"&gt;=50")&gt;=10,IF(F305&lt;&gt;"GR",IF(AND(F305&gt;=55,J305&gt;=50),_xlfn.IFS(AND(J305&gt;=$AH$11,J305&gt;$AG$10,J305&gt;$AF$10,J305&gt;$AE$10,J305&gt;$AD$10,J305&gt;$AC$10,J305&gt;$AB$10),"AA",AND(J305&gt;=$AG$11,J305&gt;$AF$10,J305&gt;$AE$10,J305&gt;$AD$10,J305&gt;$AC$10,J305&gt;$AB$10),"BA",AND(J305&gt;=$AF$11,J305&gt;$AE$10,J305&gt;$AD$10,J305&gt;$AC$10,J305&gt;$AB$10),"BB",AND(J305&gt;=$AE$11,J305&gt;$AD$10,J305&gt;$AC$10,J305&gt;$AB$10),"CB",AND(J305&gt;=$AD$11,J305&gt;$AC$10,J305&gt;$AB$10),"CC",AND(J305&gt;=$AC$11,J305&gt;$AB$10),"DC",J305&gt;=50,"DD"),IF(J305&gt;=$AA$9,"FD","FF")),T305),IF(L305&gt;=$Z$32,$Z$30,IF(L305&gt;=$AA$32,$AA$30,IF(L305&gt;=$AB$32,$AB$30,IF(L305&gt;=$AC$32,$AC$30,IF(L305&gt;=$AD$32,$AD$30,IF(L305&gt;=$AE$32,$AE$30,IF(L305&gt;=$AF$32,$AF$30,IF(L305&gt;=$AG$32,$AG$30,$AH$30))))))))),T305)</f>
        <v/>
      </c>
      <c r="V305" s="9" t="str">
        <f t="array" ref="V305">IF(A305&lt;&gt;"",IF(_xlfn.BITOR(F305&lt;&gt;"GR",F305&lt;&gt;""),IF(AND(L305&gt;=50,F305&gt;=55),_xlfn.RANK.EQ(L305,$L$2:$L$1000,0),_xlfn.IFS(U305="FD",999,U305="FF",1000)),IF(AND(L305&gt;=50,H305&gt;=55),_xlfn.RANK.EQ(L305,$L$2:$L$326,0),_xlfn.IFS(U305="FD",999,U305="FF",1000))),"")</f>
        <v/>
      </c>
    </row>
    <row r="306" spans="1:22" x14ac:dyDescent="0.25">
      <c r="A306" s="3"/>
      <c r="B306" s="3"/>
      <c r="C306" s="3"/>
      <c r="D306" s="3"/>
      <c r="E306" s="3"/>
      <c r="F306" s="3"/>
      <c r="G306" s="16">
        <f t="shared" si="70"/>
        <v>0</v>
      </c>
      <c r="H306" s="16">
        <f t="shared" si="71"/>
        <v>0</v>
      </c>
      <c r="I306" s="9">
        <f t="shared" si="58"/>
        <v>0</v>
      </c>
      <c r="J306" s="9">
        <f t="shared" si="59"/>
        <v>0</v>
      </c>
      <c r="K306" s="9">
        <f t="shared" si="60"/>
        <v>0</v>
      </c>
      <c r="L306" s="9">
        <f t="shared" si="61"/>
        <v>0</v>
      </c>
      <c r="M306" s="9" t="str">
        <f t="shared" si="62"/>
        <v/>
      </c>
      <c r="N306" s="9" t="str">
        <f t="shared" si="63"/>
        <v/>
      </c>
      <c r="O306" s="9" t="str">
        <f t="shared" si="64"/>
        <v/>
      </c>
      <c r="P306" s="9" t="str">
        <f t="shared" si="65"/>
        <v/>
      </c>
      <c r="Q306" s="9" t="str">
        <f t="shared" si="66"/>
        <v/>
      </c>
      <c r="R306" s="9" t="str">
        <f t="shared" si="67"/>
        <v/>
      </c>
      <c r="S306" s="9" t="str">
        <f t="shared" si="68"/>
        <v/>
      </c>
      <c r="T306" s="9" t="str">
        <f t="shared" si="69"/>
        <v/>
      </c>
      <c r="U306" s="9" t="str">
        <f t="array" ref="U306">IF(AND(F306&lt;&gt;"",F306&lt;&gt;"GR"),IF(COUNTIF($J$2:$J$1000,"&gt;=50")&gt;=10,IF(F306&lt;&gt;"GR",IF(AND(F306&gt;=55,J306&gt;=50),_xlfn.IFS(AND(J306&gt;=$AH$11,J306&gt;$AG$10,J306&gt;$AF$10,J306&gt;$AE$10,J306&gt;$AD$10,J306&gt;$AC$10,J306&gt;$AB$10),"AA",AND(J306&gt;=$AG$11,J306&gt;$AF$10,J306&gt;$AE$10,J306&gt;$AD$10,J306&gt;$AC$10,J306&gt;$AB$10),"BA",AND(J306&gt;=$AF$11,J306&gt;$AE$10,J306&gt;$AD$10,J306&gt;$AC$10,J306&gt;$AB$10),"BB",AND(J306&gt;=$AE$11,J306&gt;$AD$10,J306&gt;$AC$10,J306&gt;$AB$10),"CB",AND(J306&gt;=$AD$11,J306&gt;$AC$10,J306&gt;$AB$10),"CC",AND(J306&gt;=$AC$11,J306&gt;$AB$10),"DC",J306&gt;=50,"DD"),IF(J306&gt;=$AA$9,"FD","FF")),T306),IF(L306&gt;=$Z$32,$Z$30,IF(L306&gt;=$AA$32,$AA$30,IF(L306&gt;=$AB$32,$AB$30,IF(L306&gt;=$AC$32,$AC$30,IF(L306&gt;=$AD$32,$AD$30,IF(L306&gt;=$AE$32,$AE$30,IF(L306&gt;=$AF$32,$AF$30,IF(L306&gt;=$AG$32,$AG$30,$AH$30))))))))),T306)</f>
        <v/>
      </c>
      <c r="V306" s="9" t="str">
        <f t="array" ref="V306">IF(A306&lt;&gt;"",IF(_xlfn.BITOR(F306&lt;&gt;"GR",F306&lt;&gt;""),IF(AND(L306&gt;=50,F306&gt;=55),_xlfn.RANK.EQ(L306,$L$2:$L$1000,0),_xlfn.IFS(U306="FD",999,U306="FF",1000)),IF(AND(L306&gt;=50,H306&gt;=55),_xlfn.RANK.EQ(L306,$L$2:$L$326,0),_xlfn.IFS(U306="FD",999,U306="FF",1000))),"")</f>
        <v/>
      </c>
    </row>
    <row r="307" spans="1:22" x14ac:dyDescent="0.25">
      <c r="A307" s="3"/>
      <c r="B307" s="3"/>
      <c r="C307" s="3"/>
      <c r="D307" s="3"/>
      <c r="E307" s="3"/>
      <c r="F307" s="3"/>
      <c r="G307" s="16">
        <f t="shared" si="70"/>
        <v>0</v>
      </c>
      <c r="H307" s="16">
        <f t="shared" si="71"/>
        <v>0</v>
      </c>
      <c r="I307" s="9">
        <f t="shared" si="58"/>
        <v>0</v>
      </c>
      <c r="J307" s="9">
        <f t="shared" si="59"/>
        <v>0</v>
      </c>
      <c r="K307" s="9">
        <f t="shared" si="60"/>
        <v>0</v>
      </c>
      <c r="L307" s="9">
        <f t="shared" si="61"/>
        <v>0</v>
      </c>
      <c r="M307" s="9" t="str">
        <f t="shared" si="62"/>
        <v/>
      </c>
      <c r="N307" s="9" t="str">
        <f t="shared" si="63"/>
        <v/>
      </c>
      <c r="O307" s="9" t="str">
        <f t="shared" si="64"/>
        <v/>
      </c>
      <c r="P307" s="9" t="str">
        <f t="shared" si="65"/>
        <v/>
      </c>
      <c r="Q307" s="9" t="str">
        <f t="shared" si="66"/>
        <v/>
      </c>
      <c r="R307" s="9" t="str">
        <f t="shared" si="67"/>
        <v/>
      </c>
      <c r="S307" s="9" t="str">
        <f t="shared" si="68"/>
        <v/>
      </c>
      <c r="T307" s="9" t="str">
        <f t="shared" si="69"/>
        <v/>
      </c>
      <c r="U307" s="9" t="str">
        <f t="array" ref="U307">IF(AND(F307&lt;&gt;"",F307&lt;&gt;"GR"),IF(COUNTIF($J$2:$J$1000,"&gt;=50")&gt;=10,IF(F307&lt;&gt;"GR",IF(AND(F307&gt;=55,J307&gt;=50),_xlfn.IFS(AND(J307&gt;=$AH$11,J307&gt;$AG$10,J307&gt;$AF$10,J307&gt;$AE$10,J307&gt;$AD$10,J307&gt;$AC$10,J307&gt;$AB$10),"AA",AND(J307&gt;=$AG$11,J307&gt;$AF$10,J307&gt;$AE$10,J307&gt;$AD$10,J307&gt;$AC$10,J307&gt;$AB$10),"BA",AND(J307&gt;=$AF$11,J307&gt;$AE$10,J307&gt;$AD$10,J307&gt;$AC$10,J307&gt;$AB$10),"BB",AND(J307&gt;=$AE$11,J307&gt;$AD$10,J307&gt;$AC$10,J307&gt;$AB$10),"CB",AND(J307&gt;=$AD$11,J307&gt;$AC$10,J307&gt;$AB$10),"CC",AND(J307&gt;=$AC$11,J307&gt;$AB$10),"DC",J307&gt;=50,"DD"),IF(J307&gt;=$AA$9,"FD","FF")),T307),IF(L307&gt;=$Z$32,$Z$30,IF(L307&gt;=$AA$32,$AA$30,IF(L307&gt;=$AB$32,$AB$30,IF(L307&gt;=$AC$32,$AC$30,IF(L307&gt;=$AD$32,$AD$30,IF(L307&gt;=$AE$32,$AE$30,IF(L307&gt;=$AF$32,$AF$30,IF(L307&gt;=$AG$32,$AG$30,$AH$30))))))))),T307)</f>
        <v/>
      </c>
      <c r="V307" s="9" t="str">
        <f t="array" ref="V307">IF(A307&lt;&gt;"",IF(_xlfn.BITOR(F307&lt;&gt;"GR",F307&lt;&gt;""),IF(AND(L307&gt;=50,F307&gt;=55),_xlfn.RANK.EQ(L307,$L$2:$L$1000,0),_xlfn.IFS(U307="FD",999,U307="FF",1000)),IF(AND(L307&gt;=50,H307&gt;=55),_xlfn.RANK.EQ(L307,$L$2:$L$326,0),_xlfn.IFS(U307="FD",999,U307="FF",1000))),"")</f>
        <v/>
      </c>
    </row>
    <row r="308" spans="1:22" x14ac:dyDescent="0.25">
      <c r="A308" s="3"/>
      <c r="B308" s="3"/>
      <c r="C308" s="3"/>
      <c r="D308" s="3"/>
      <c r="E308" s="3"/>
      <c r="F308" s="3"/>
      <c r="G308" s="16">
        <f t="shared" si="70"/>
        <v>0</v>
      </c>
      <c r="H308" s="16">
        <f t="shared" si="71"/>
        <v>0</v>
      </c>
      <c r="I308" s="9">
        <f t="shared" si="58"/>
        <v>0</v>
      </c>
      <c r="J308" s="9">
        <f t="shared" si="59"/>
        <v>0</v>
      </c>
      <c r="K308" s="9">
        <f t="shared" si="60"/>
        <v>0</v>
      </c>
      <c r="L308" s="9">
        <f t="shared" si="61"/>
        <v>0</v>
      </c>
      <c r="M308" s="9" t="str">
        <f t="shared" si="62"/>
        <v/>
      </c>
      <c r="N308" s="9" t="str">
        <f t="shared" si="63"/>
        <v/>
      </c>
      <c r="O308" s="9" t="str">
        <f t="shared" si="64"/>
        <v/>
      </c>
      <c r="P308" s="9" t="str">
        <f t="shared" si="65"/>
        <v/>
      </c>
      <c r="Q308" s="9" t="str">
        <f t="shared" si="66"/>
        <v/>
      </c>
      <c r="R308" s="9" t="str">
        <f t="shared" si="67"/>
        <v/>
      </c>
      <c r="S308" s="9" t="str">
        <f t="shared" si="68"/>
        <v/>
      </c>
      <c r="T308" s="9" t="str">
        <f t="shared" si="69"/>
        <v/>
      </c>
      <c r="U308" s="9" t="str">
        <f t="array" ref="U308">IF(AND(F308&lt;&gt;"",F308&lt;&gt;"GR"),IF(COUNTIF($J$2:$J$1000,"&gt;=50")&gt;=10,IF(F308&lt;&gt;"GR",IF(AND(F308&gt;=55,J308&gt;=50),_xlfn.IFS(AND(J308&gt;=$AH$11,J308&gt;$AG$10,J308&gt;$AF$10,J308&gt;$AE$10,J308&gt;$AD$10,J308&gt;$AC$10,J308&gt;$AB$10),"AA",AND(J308&gt;=$AG$11,J308&gt;$AF$10,J308&gt;$AE$10,J308&gt;$AD$10,J308&gt;$AC$10,J308&gt;$AB$10),"BA",AND(J308&gt;=$AF$11,J308&gt;$AE$10,J308&gt;$AD$10,J308&gt;$AC$10,J308&gt;$AB$10),"BB",AND(J308&gt;=$AE$11,J308&gt;$AD$10,J308&gt;$AC$10,J308&gt;$AB$10),"CB",AND(J308&gt;=$AD$11,J308&gt;$AC$10,J308&gt;$AB$10),"CC",AND(J308&gt;=$AC$11,J308&gt;$AB$10),"DC",J308&gt;=50,"DD"),IF(J308&gt;=$AA$9,"FD","FF")),T308),IF(L308&gt;=$Z$32,$Z$30,IF(L308&gt;=$AA$32,$AA$30,IF(L308&gt;=$AB$32,$AB$30,IF(L308&gt;=$AC$32,$AC$30,IF(L308&gt;=$AD$32,$AD$30,IF(L308&gt;=$AE$32,$AE$30,IF(L308&gt;=$AF$32,$AF$30,IF(L308&gt;=$AG$32,$AG$30,$AH$30))))))))),T308)</f>
        <v/>
      </c>
      <c r="V308" s="9" t="str">
        <f t="array" ref="V308">IF(A308&lt;&gt;"",IF(_xlfn.BITOR(F308&lt;&gt;"GR",F308&lt;&gt;""),IF(AND(L308&gt;=50,F308&gt;=55),_xlfn.RANK.EQ(L308,$L$2:$L$1000,0),_xlfn.IFS(U308="FD",999,U308="FF",1000)),IF(AND(L308&gt;=50,H308&gt;=55),_xlfn.RANK.EQ(L308,$L$2:$L$326,0),_xlfn.IFS(U308="FD",999,U308="FF",1000))),"")</f>
        <v/>
      </c>
    </row>
    <row r="309" spans="1:22" x14ac:dyDescent="0.25">
      <c r="A309" s="3"/>
      <c r="B309" s="3"/>
      <c r="C309" s="3"/>
      <c r="D309" s="3"/>
      <c r="E309" s="3"/>
      <c r="F309" s="3"/>
      <c r="G309" s="16">
        <f t="shared" si="70"/>
        <v>0</v>
      </c>
      <c r="H309" s="16">
        <f t="shared" si="71"/>
        <v>0</v>
      </c>
      <c r="I309" s="9">
        <f t="shared" si="58"/>
        <v>0</v>
      </c>
      <c r="J309" s="9">
        <f t="shared" si="59"/>
        <v>0</v>
      </c>
      <c r="K309" s="9">
        <f t="shared" si="60"/>
        <v>0</v>
      </c>
      <c r="L309" s="9">
        <f t="shared" si="61"/>
        <v>0</v>
      </c>
      <c r="M309" s="9" t="str">
        <f t="shared" si="62"/>
        <v/>
      </c>
      <c r="N309" s="9" t="str">
        <f t="shared" si="63"/>
        <v/>
      </c>
      <c r="O309" s="9" t="str">
        <f t="shared" si="64"/>
        <v/>
      </c>
      <c r="P309" s="9" t="str">
        <f t="shared" si="65"/>
        <v/>
      </c>
      <c r="Q309" s="9" t="str">
        <f t="shared" si="66"/>
        <v/>
      </c>
      <c r="R309" s="9" t="str">
        <f t="shared" si="67"/>
        <v/>
      </c>
      <c r="S309" s="9" t="str">
        <f t="shared" si="68"/>
        <v/>
      </c>
      <c r="T309" s="9" t="str">
        <f t="shared" si="69"/>
        <v/>
      </c>
      <c r="U309" s="9" t="str">
        <f t="array" ref="U309">IF(AND(F309&lt;&gt;"",F309&lt;&gt;"GR"),IF(COUNTIF($J$2:$J$1000,"&gt;=50")&gt;=10,IF(F309&lt;&gt;"GR",IF(AND(F309&gt;=55,J309&gt;=50),_xlfn.IFS(AND(J309&gt;=$AH$11,J309&gt;$AG$10,J309&gt;$AF$10,J309&gt;$AE$10,J309&gt;$AD$10,J309&gt;$AC$10,J309&gt;$AB$10),"AA",AND(J309&gt;=$AG$11,J309&gt;$AF$10,J309&gt;$AE$10,J309&gt;$AD$10,J309&gt;$AC$10,J309&gt;$AB$10),"BA",AND(J309&gt;=$AF$11,J309&gt;$AE$10,J309&gt;$AD$10,J309&gt;$AC$10,J309&gt;$AB$10),"BB",AND(J309&gt;=$AE$11,J309&gt;$AD$10,J309&gt;$AC$10,J309&gt;$AB$10),"CB",AND(J309&gt;=$AD$11,J309&gt;$AC$10,J309&gt;$AB$10),"CC",AND(J309&gt;=$AC$11,J309&gt;$AB$10),"DC",J309&gt;=50,"DD"),IF(J309&gt;=$AA$9,"FD","FF")),T309),IF(L309&gt;=$Z$32,$Z$30,IF(L309&gt;=$AA$32,$AA$30,IF(L309&gt;=$AB$32,$AB$30,IF(L309&gt;=$AC$32,$AC$30,IF(L309&gt;=$AD$32,$AD$30,IF(L309&gt;=$AE$32,$AE$30,IF(L309&gt;=$AF$32,$AF$30,IF(L309&gt;=$AG$32,$AG$30,$AH$30))))))))),T309)</f>
        <v/>
      </c>
      <c r="V309" s="9" t="str">
        <f t="array" ref="V309">IF(A309&lt;&gt;"",IF(_xlfn.BITOR(F309&lt;&gt;"GR",F309&lt;&gt;""),IF(AND(L309&gt;=50,F309&gt;=55),_xlfn.RANK.EQ(L309,$L$2:$L$1000,0),_xlfn.IFS(U309="FD",999,U309="FF",1000)),IF(AND(L309&gt;=50,H309&gt;=55),_xlfn.RANK.EQ(L309,$L$2:$L$326,0),_xlfn.IFS(U309="FD",999,U309="FF",1000))),"")</f>
        <v/>
      </c>
    </row>
    <row r="310" spans="1:22" x14ac:dyDescent="0.25">
      <c r="A310" s="3"/>
      <c r="B310" s="3"/>
      <c r="C310" s="3"/>
      <c r="D310" s="3"/>
      <c r="E310" s="3"/>
      <c r="F310" s="3"/>
      <c r="G310" s="16">
        <f t="shared" si="70"/>
        <v>0</v>
      </c>
      <c r="H310" s="16">
        <f t="shared" si="71"/>
        <v>0</v>
      </c>
      <c r="I310" s="9">
        <f t="shared" si="58"/>
        <v>0</v>
      </c>
      <c r="J310" s="9">
        <f t="shared" si="59"/>
        <v>0</v>
      </c>
      <c r="K310" s="9">
        <f t="shared" si="60"/>
        <v>0</v>
      </c>
      <c r="L310" s="9">
        <f t="shared" si="61"/>
        <v>0</v>
      </c>
      <c r="M310" s="9" t="str">
        <f t="shared" si="62"/>
        <v/>
      </c>
      <c r="N310" s="9" t="str">
        <f t="shared" si="63"/>
        <v/>
      </c>
      <c r="O310" s="9" t="str">
        <f t="shared" si="64"/>
        <v/>
      </c>
      <c r="P310" s="9" t="str">
        <f t="shared" si="65"/>
        <v/>
      </c>
      <c r="Q310" s="9" t="str">
        <f t="shared" si="66"/>
        <v/>
      </c>
      <c r="R310" s="9" t="str">
        <f t="shared" si="67"/>
        <v/>
      </c>
      <c r="S310" s="9" t="str">
        <f t="shared" si="68"/>
        <v/>
      </c>
      <c r="T310" s="9" t="str">
        <f t="shared" si="69"/>
        <v/>
      </c>
      <c r="U310" s="9" t="str">
        <f t="array" ref="U310">IF(AND(F310&lt;&gt;"",F310&lt;&gt;"GR"),IF(COUNTIF($J$2:$J$1000,"&gt;=50")&gt;=10,IF(F310&lt;&gt;"GR",IF(AND(F310&gt;=55,J310&gt;=50),_xlfn.IFS(AND(J310&gt;=$AH$11,J310&gt;$AG$10,J310&gt;$AF$10,J310&gt;$AE$10,J310&gt;$AD$10,J310&gt;$AC$10,J310&gt;$AB$10),"AA",AND(J310&gt;=$AG$11,J310&gt;$AF$10,J310&gt;$AE$10,J310&gt;$AD$10,J310&gt;$AC$10,J310&gt;$AB$10),"BA",AND(J310&gt;=$AF$11,J310&gt;$AE$10,J310&gt;$AD$10,J310&gt;$AC$10,J310&gt;$AB$10),"BB",AND(J310&gt;=$AE$11,J310&gt;$AD$10,J310&gt;$AC$10,J310&gt;$AB$10),"CB",AND(J310&gt;=$AD$11,J310&gt;$AC$10,J310&gt;$AB$10),"CC",AND(J310&gt;=$AC$11,J310&gt;$AB$10),"DC",J310&gt;=50,"DD"),IF(J310&gt;=$AA$9,"FD","FF")),T310),IF(L310&gt;=$Z$32,$Z$30,IF(L310&gt;=$AA$32,$AA$30,IF(L310&gt;=$AB$32,$AB$30,IF(L310&gt;=$AC$32,$AC$30,IF(L310&gt;=$AD$32,$AD$30,IF(L310&gt;=$AE$32,$AE$30,IF(L310&gt;=$AF$32,$AF$30,IF(L310&gt;=$AG$32,$AG$30,$AH$30))))))))),T310)</f>
        <v/>
      </c>
      <c r="V310" s="9" t="str">
        <f t="array" ref="V310">IF(A310&lt;&gt;"",IF(_xlfn.BITOR(F310&lt;&gt;"GR",F310&lt;&gt;""),IF(AND(L310&gt;=50,F310&gt;=55),_xlfn.RANK.EQ(L310,$L$2:$L$1000,0),_xlfn.IFS(U310="FD",999,U310="FF",1000)),IF(AND(L310&gt;=50,H310&gt;=55),_xlfn.RANK.EQ(L310,$L$2:$L$326,0),_xlfn.IFS(U310="FD",999,U310="FF",1000))),"")</f>
        <v/>
      </c>
    </row>
    <row r="311" spans="1:22" x14ac:dyDescent="0.25">
      <c r="A311" s="3"/>
      <c r="B311" s="3"/>
      <c r="C311" s="3"/>
      <c r="D311" s="3"/>
      <c r="E311" s="3"/>
      <c r="F311" s="3"/>
      <c r="G311" s="16">
        <f t="shared" si="70"/>
        <v>0</v>
      </c>
      <c r="H311" s="16">
        <f t="shared" si="71"/>
        <v>0</v>
      </c>
      <c r="I311" s="9">
        <f t="shared" si="58"/>
        <v>0</v>
      </c>
      <c r="J311" s="9">
        <f t="shared" si="59"/>
        <v>0</v>
      </c>
      <c r="K311" s="9">
        <f t="shared" si="60"/>
        <v>0</v>
      </c>
      <c r="L311" s="9">
        <f t="shared" si="61"/>
        <v>0</v>
      </c>
      <c r="M311" s="9" t="str">
        <f t="shared" si="62"/>
        <v/>
      </c>
      <c r="N311" s="9" t="str">
        <f t="shared" si="63"/>
        <v/>
      </c>
      <c r="O311" s="9" t="str">
        <f t="shared" si="64"/>
        <v/>
      </c>
      <c r="P311" s="9" t="str">
        <f t="shared" si="65"/>
        <v/>
      </c>
      <c r="Q311" s="9" t="str">
        <f t="shared" si="66"/>
        <v/>
      </c>
      <c r="R311" s="9" t="str">
        <f t="shared" si="67"/>
        <v/>
      </c>
      <c r="S311" s="9" t="str">
        <f t="shared" si="68"/>
        <v/>
      </c>
      <c r="T311" s="9" t="str">
        <f t="shared" si="69"/>
        <v/>
      </c>
      <c r="U311" s="9" t="str">
        <f t="array" ref="U311">IF(AND(F311&lt;&gt;"",F311&lt;&gt;"GR"),IF(COUNTIF($J$2:$J$1000,"&gt;=50")&gt;=10,IF(F311&lt;&gt;"GR",IF(AND(F311&gt;=55,J311&gt;=50),_xlfn.IFS(AND(J311&gt;=$AH$11,J311&gt;$AG$10,J311&gt;$AF$10,J311&gt;$AE$10,J311&gt;$AD$10,J311&gt;$AC$10,J311&gt;$AB$10),"AA",AND(J311&gt;=$AG$11,J311&gt;$AF$10,J311&gt;$AE$10,J311&gt;$AD$10,J311&gt;$AC$10,J311&gt;$AB$10),"BA",AND(J311&gt;=$AF$11,J311&gt;$AE$10,J311&gt;$AD$10,J311&gt;$AC$10,J311&gt;$AB$10),"BB",AND(J311&gt;=$AE$11,J311&gt;$AD$10,J311&gt;$AC$10,J311&gt;$AB$10),"CB",AND(J311&gt;=$AD$11,J311&gt;$AC$10,J311&gt;$AB$10),"CC",AND(J311&gt;=$AC$11,J311&gt;$AB$10),"DC",J311&gt;=50,"DD"),IF(J311&gt;=$AA$9,"FD","FF")),T311),IF(L311&gt;=$Z$32,$Z$30,IF(L311&gt;=$AA$32,$AA$30,IF(L311&gt;=$AB$32,$AB$30,IF(L311&gt;=$AC$32,$AC$30,IF(L311&gt;=$AD$32,$AD$30,IF(L311&gt;=$AE$32,$AE$30,IF(L311&gt;=$AF$32,$AF$30,IF(L311&gt;=$AG$32,$AG$30,$AH$30))))))))),T311)</f>
        <v/>
      </c>
      <c r="V311" s="9" t="str">
        <f t="array" ref="V311">IF(A311&lt;&gt;"",IF(_xlfn.BITOR(F311&lt;&gt;"GR",F311&lt;&gt;""),IF(AND(L311&gt;=50,F311&gt;=55),_xlfn.RANK.EQ(L311,$L$2:$L$1000,0),_xlfn.IFS(U311="FD",999,U311="FF",1000)),IF(AND(L311&gt;=50,H311&gt;=55),_xlfn.RANK.EQ(L311,$L$2:$L$326,0),_xlfn.IFS(U311="FD",999,U311="FF",1000))),"")</f>
        <v/>
      </c>
    </row>
    <row r="312" spans="1:22" x14ac:dyDescent="0.25">
      <c r="A312" s="3"/>
      <c r="B312" s="3"/>
      <c r="C312" s="3"/>
      <c r="D312" s="3"/>
      <c r="E312" s="3"/>
      <c r="F312" s="3"/>
      <c r="G312" s="16">
        <f t="shared" si="70"/>
        <v>0</v>
      </c>
      <c r="H312" s="16">
        <f t="shared" si="71"/>
        <v>0</v>
      </c>
      <c r="I312" s="9">
        <f t="shared" si="58"/>
        <v>0</v>
      </c>
      <c r="J312" s="9">
        <f t="shared" si="59"/>
        <v>0</v>
      </c>
      <c r="K312" s="9">
        <f t="shared" si="60"/>
        <v>0</v>
      </c>
      <c r="L312" s="9">
        <f t="shared" si="61"/>
        <v>0</v>
      </c>
      <c r="M312" s="9" t="str">
        <f t="shared" si="62"/>
        <v/>
      </c>
      <c r="N312" s="9" t="str">
        <f t="shared" si="63"/>
        <v/>
      </c>
      <c r="O312" s="9" t="str">
        <f t="shared" si="64"/>
        <v/>
      </c>
      <c r="P312" s="9" t="str">
        <f t="shared" si="65"/>
        <v/>
      </c>
      <c r="Q312" s="9" t="str">
        <f t="shared" si="66"/>
        <v/>
      </c>
      <c r="R312" s="9" t="str">
        <f t="shared" si="67"/>
        <v/>
      </c>
      <c r="S312" s="9" t="str">
        <f t="shared" si="68"/>
        <v/>
      </c>
      <c r="T312" s="9" t="str">
        <f t="shared" si="69"/>
        <v/>
      </c>
      <c r="U312" s="9" t="str">
        <f t="array" ref="U312">IF(AND(F312&lt;&gt;"",F312&lt;&gt;"GR"),IF(COUNTIF($J$2:$J$1000,"&gt;=50")&gt;=10,IF(F312&lt;&gt;"GR",IF(AND(F312&gt;=55,J312&gt;=50),_xlfn.IFS(AND(J312&gt;=$AH$11,J312&gt;$AG$10,J312&gt;$AF$10,J312&gt;$AE$10,J312&gt;$AD$10,J312&gt;$AC$10,J312&gt;$AB$10),"AA",AND(J312&gt;=$AG$11,J312&gt;$AF$10,J312&gt;$AE$10,J312&gt;$AD$10,J312&gt;$AC$10,J312&gt;$AB$10),"BA",AND(J312&gt;=$AF$11,J312&gt;$AE$10,J312&gt;$AD$10,J312&gt;$AC$10,J312&gt;$AB$10),"BB",AND(J312&gt;=$AE$11,J312&gt;$AD$10,J312&gt;$AC$10,J312&gt;$AB$10),"CB",AND(J312&gt;=$AD$11,J312&gt;$AC$10,J312&gt;$AB$10),"CC",AND(J312&gt;=$AC$11,J312&gt;$AB$10),"DC",J312&gt;=50,"DD"),IF(J312&gt;=$AA$9,"FD","FF")),T312),IF(L312&gt;=$Z$32,$Z$30,IF(L312&gt;=$AA$32,$AA$30,IF(L312&gt;=$AB$32,$AB$30,IF(L312&gt;=$AC$32,$AC$30,IF(L312&gt;=$AD$32,$AD$30,IF(L312&gt;=$AE$32,$AE$30,IF(L312&gt;=$AF$32,$AF$30,IF(L312&gt;=$AG$32,$AG$30,$AH$30))))))))),T312)</f>
        <v/>
      </c>
      <c r="V312" s="9" t="str">
        <f t="array" ref="V312">IF(A312&lt;&gt;"",IF(_xlfn.BITOR(F312&lt;&gt;"GR",F312&lt;&gt;""),IF(AND(L312&gt;=50,F312&gt;=55),_xlfn.RANK.EQ(L312,$L$2:$L$1000,0),_xlfn.IFS(U312="FD",999,U312="FF",1000)),IF(AND(L312&gt;=50,H312&gt;=55),_xlfn.RANK.EQ(L312,$L$2:$L$326,0),_xlfn.IFS(U312="FD",999,U312="FF",1000))),"")</f>
        <v/>
      </c>
    </row>
    <row r="313" spans="1:22" x14ac:dyDescent="0.25">
      <c r="A313" s="3"/>
      <c r="B313" s="3"/>
      <c r="C313" s="3"/>
      <c r="D313" s="3"/>
      <c r="E313" s="3"/>
      <c r="F313" s="3"/>
      <c r="G313" s="16">
        <f t="shared" si="70"/>
        <v>0</v>
      </c>
      <c r="H313" s="16">
        <f t="shared" si="71"/>
        <v>0</v>
      </c>
      <c r="I313" s="9">
        <f t="shared" si="58"/>
        <v>0</v>
      </c>
      <c r="J313" s="9">
        <f t="shared" si="59"/>
        <v>0</v>
      </c>
      <c r="K313" s="9">
        <f t="shared" si="60"/>
        <v>0</v>
      </c>
      <c r="L313" s="9">
        <f t="shared" si="61"/>
        <v>0</v>
      </c>
      <c r="M313" s="9" t="str">
        <f t="shared" si="62"/>
        <v/>
      </c>
      <c r="N313" s="9" t="str">
        <f t="shared" si="63"/>
        <v/>
      </c>
      <c r="O313" s="9" t="str">
        <f t="shared" si="64"/>
        <v/>
      </c>
      <c r="P313" s="9" t="str">
        <f t="shared" si="65"/>
        <v/>
      </c>
      <c r="Q313" s="9" t="str">
        <f t="shared" si="66"/>
        <v/>
      </c>
      <c r="R313" s="9" t="str">
        <f t="shared" si="67"/>
        <v/>
      </c>
      <c r="S313" s="9" t="str">
        <f t="shared" si="68"/>
        <v/>
      </c>
      <c r="T313" s="9" t="str">
        <f t="shared" si="69"/>
        <v/>
      </c>
      <c r="U313" s="9" t="str">
        <f t="array" ref="U313">IF(AND(F313&lt;&gt;"",F313&lt;&gt;"GR"),IF(COUNTIF($J$2:$J$1000,"&gt;=50")&gt;=10,IF(F313&lt;&gt;"GR",IF(AND(F313&gt;=55,J313&gt;=50),_xlfn.IFS(AND(J313&gt;=$AH$11,J313&gt;$AG$10,J313&gt;$AF$10,J313&gt;$AE$10,J313&gt;$AD$10,J313&gt;$AC$10,J313&gt;$AB$10),"AA",AND(J313&gt;=$AG$11,J313&gt;$AF$10,J313&gt;$AE$10,J313&gt;$AD$10,J313&gt;$AC$10,J313&gt;$AB$10),"BA",AND(J313&gt;=$AF$11,J313&gt;$AE$10,J313&gt;$AD$10,J313&gt;$AC$10,J313&gt;$AB$10),"BB",AND(J313&gt;=$AE$11,J313&gt;$AD$10,J313&gt;$AC$10,J313&gt;$AB$10),"CB",AND(J313&gt;=$AD$11,J313&gt;$AC$10,J313&gt;$AB$10),"CC",AND(J313&gt;=$AC$11,J313&gt;$AB$10),"DC",J313&gt;=50,"DD"),IF(J313&gt;=$AA$9,"FD","FF")),T313),IF(L313&gt;=$Z$32,$Z$30,IF(L313&gt;=$AA$32,$AA$30,IF(L313&gt;=$AB$32,$AB$30,IF(L313&gt;=$AC$32,$AC$30,IF(L313&gt;=$AD$32,$AD$30,IF(L313&gt;=$AE$32,$AE$30,IF(L313&gt;=$AF$32,$AF$30,IF(L313&gt;=$AG$32,$AG$30,$AH$30))))))))),T313)</f>
        <v/>
      </c>
      <c r="V313" s="9" t="str">
        <f t="array" ref="V313">IF(A313&lt;&gt;"",IF(_xlfn.BITOR(F313&lt;&gt;"GR",F313&lt;&gt;""),IF(AND(L313&gt;=50,F313&gt;=55),_xlfn.RANK.EQ(L313,$L$2:$L$1000,0),_xlfn.IFS(U313="FD",999,U313="FF",1000)),IF(AND(L313&gt;=50,H313&gt;=55),_xlfn.RANK.EQ(L313,$L$2:$L$326,0),_xlfn.IFS(U313="FD",999,U313="FF",1000))),"")</f>
        <v/>
      </c>
    </row>
    <row r="314" spans="1:22" x14ac:dyDescent="0.25">
      <c r="A314" s="3"/>
      <c r="B314" s="3"/>
      <c r="C314" s="3"/>
      <c r="D314" s="3"/>
      <c r="E314" s="3"/>
      <c r="F314" s="3"/>
      <c r="G314" s="16">
        <f t="shared" si="70"/>
        <v>0</v>
      </c>
      <c r="H314" s="16">
        <f t="shared" si="71"/>
        <v>0</v>
      </c>
      <c r="I314" s="9">
        <f t="shared" si="58"/>
        <v>0</v>
      </c>
      <c r="J314" s="9">
        <f t="shared" si="59"/>
        <v>0</v>
      </c>
      <c r="K314" s="9">
        <f t="shared" si="60"/>
        <v>0</v>
      </c>
      <c r="L314" s="9">
        <f t="shared" si="61"/>
        <v>0</v>
      </c>
      <c r="M314" s="9" t="str">
        <f t="shared" si="62"/>
        <v/>
      </c>
      <c r="N314" s="9" t="str">
        <f t="shared" si="63"/>
        <v/>
      </c>
      <c r="O314" s="9" t="str">
        <f t="shared" si="64"/>
        <v/>
      </c>
      <c r="P314" s="9" t="str">
        <f t="shared" si="65"/>
        <v/>
      </c>
      <c r="Q314" s="9" t="str">
        <f t="shared" si="66"/>
        <v/>
      </c>
      <c r="R314" s="9" t="str">
        <f t="shared" si="67"/>
        <v/>
      </c>
      <c r="S314" s="9" t="str">
        <f t="shared" si="68"/>
        <v/>
      </c>
      <c r="T314" s="9" t="str">
        <f t="shared" si="69"/>
        <v/>
      </c>
      <c r="U314" s="9" t="str">
        <f t="array" ref="U314">IF(AND(F314&lt;&gt;"",F314&lt;&gt;"GR"),IF(COUNTIF($J$2:$J$1000,"&gt;=50")&gt;=10,IF(F314&lt;&gt;"GR",IF(AND(F314&gt;=55,J314&gt;=50),_xlfn.IFS(AND(J314&gt;=$AH$11,J314&gt;$AG$10,J314&gt;$AF$10,J314&gt;$AE$10,J314&gt;$AD$10,J314&gt;$AC$10,J314&gt;$AB$10),"AA",AND(J314&gt;=$AG$11,J314&gt;$AF$10,J314&gt;$AE$10,J314&gt;$AD$10,J314&gt;$AC$10,J314&gt;$AB$10),"BA",AND(J314&gt;=$AF$11,J314&gt;$AE$10,J314&gt;$AD$10,J314&gt;$AC$10,J314&gt;$AB$10),"BB",AND(J314&gt;=$AE$11,J314&gt;$AD$10,J314&gt;$AC$10,J314&gt;$AB$10),"CB",AND(J314&gt;=$AD$11,J314&gt;$AC$10,J314&gt;$AB$10),"CC",AND(J314&gt;=$AC$11,J314&gt;$AB$10),"DC",J314&gt;=50,"DD"),IF(J314&gt;=$AA$9,"FD","FF")),T314),IF(L314&gt;=$Z$32,$Z$30,IF(L314&gt;=$AA$32,$AA$30,IF(L314&gt;=$AB$32,$AB$30,IF(L314&gt;=$AC$32,$AC$30,IF(L314&gt;=$AD$32,$AD$30,IF(L314&gt;=$AE$32,$AE$30,IF(L314&gt;=$AF$32,$AF$30,IF(L314&gt;=$AG$32,$AG$30,$AH$30))))))))),T314)</f>
        <v/>
      </c>
      <c r="V314" s="9" t="str">
        <f t="array" ref="V314">IF(A314&lt;&gt;"",IF(_xlfn.BITOR(F314&lt;&gt;"GR",F314&lt;&gt;""),IF(AND(L314&gt;=50,F314&gt;=55),_xlfn.RANK.EQ(L314,$L$2:$L$1000,0),_xlfn.IFS(U314="FD",999,U314="FF",1000)),IF(AND(L314&gt;=50,H314&gt;=55),_xlfn.RANK.EQ(L314,$L$2:$L$326,0),_xlfn.IFS(U314="FD",999,U314="FF",1000))),"")</f>
        <v/>
      </c>
    </row>
    <row r="315" spans="1:22" x14ac:dyDescent="0.25">
      <c r="A315" s="3"/>
      <c r="B315" s="3"/>
      <c r="C315" s="3"/>
      <c r="D315" s="3"/>
      <c r="E315" s="3"/>
      <c r="F315" s="3"/>
      <c r="G315" s="16">
        <f t="shared" si="70"/>
        <v>0</v>
      </c>
      <c r="H315" s="16">
        <f t="shared" si="71"/>
        <v>0</v>
      </c>
      <c r="I315" s="9">
        <f t="shared" si="58"/>
        <v>0</v>
      </c>
      <c r="J315" s="9">
        <f t="shared" si="59"/>
        <v>0</v>
      </c>
      <c r="K315" s="9">
        <f t="shared" si="60"/>
        <v>0</v>
      </c>
      <c r="L315" s="9">
        <f t="shared" si="61"/>
        <v>0</v>
      </c>
      <c r="M315" s="9" t="str">
        <f t="shared" si="62"/>
        <v/>
      </c>
      <c r="N315" s="9" t="str">
        <f t="shared" si="63"/>
        <v/>
      </c>
      <c r="O315" s="9" t="str">
        <f t="shared" si="64"/>
        <v/>
      </c>
      <c r="P315" s="9" t="str">
        <f t="shared" si="65"/>
        <v/>
      </c>
      <c r="Q315" s="9" t="str">
        <f t="shared" si="66"/>
        <v/>
      </c>
      <c r="R315" s="9" t="str">
        <f t="shared" si="67"/>
        <v/>
      </c>
      <c r="S315" s="9" t="str">
        <f t="shared" si="68"/>
        <v/>
      </c>
      <c r="T315" s="9" t="str">
        <f t="shared" si="69"/>
        <v/>
      </c>
      <c r="U315" s="9" t="str">
        <f t="array" ref="U315">IF(AND(F315&lt;&gt;"",F315&lt;&gt;"GR"),IF(COUNTIF($J$2:$J$1000,"&gt;=50")&gt;=10,IF(F315&lt;&gt;"GR",IF(AND(F315&gt;=55,J315&gt;=50),_xlfn.IFS(AND(J315&gt;=$AH$11,J315&gt;$AG$10,J315&gt;$AF$10,J315&gt;$AE$10,J315&gt;$AD$10,J315&gt;$AC$10,J315&gt;$AB$10),"AA",AND(J315&gt;=$AG$11,J315&gt;$AF$10,J315&gt;$AE$10,J315&gt;$AD$10,J315&gt;$AC$10,J315&gt;$AB$10),"BA",AND(J315&gt;=$AF$11,J315&gt;$AE$10,J315&gt;$AD$10,J315&gt;$AC$10,J315&gt;$AB$10),"BB",AND(J315&gt;=$AE$11,J315&gt;$AD$10,J315&gt;$AC$10,J315&gt;$AB$10),"CB",AND(J315&gt;=$AD$11,J315&gt;$AC$10,J315&gt;$AB$10),"CC",AND(J315&gt;=$AC$11,J315&gt;$AB$10),"DC",J315&gt;=50,"DD"),IF(J315&gt;=$AA$9,"FD","FF")),T315),IF(L315&gt;=$Z$32,$Z$30,IF(L315&gt;=$AA$32,$AA$30,IF(L315&gt;=$AB$32,$AB$30,IF(L315&gt;=$AC$32,$AC$30,IF(L315&gt;=$AD$32,$AD$30,IF(L315&gt;=$AE$32,$AE$30,IF(L315&gt;=$AF$32,$AF$30,IF(L315&gt;=$AG$32,$AG$30,$AH$30))))))))),T315)</f>
        <v/>
      </c>
      <c r="V315" s="9" t="str">
        <f t="array" ref="V315">IF(A315&lt;&gt;"",IF(_xlfn.BITOR(F315&lt;&gt;"GR",F315&lt;&gt;""),IF(AND(L315&gt;=50,F315&gt;=55),_xlfn.RANK.EQ(L315,$L$2:$L$1000,0),_xlfn.IFS(U315="FD",999,U315="FF",1000)),IF(AND(L315&gt;=50,H315&gt;=55),_xlfn.RANK.EQ(L315,$L$2:$L$326,0),_xlfn.IFS(U315="FD",999,U315="FF",1000))),"")</f>
        <v/>
      </c>
    </row>
    <row r="316" spans="1:22" x14ac:dyDescent="0.25">
      <c r="A316" s="3"/>
      <c r="B316" s="3"/>
      <c r="C316" s="3"/>
      <c r="D316" s="3"/>
      <c r="E316" s="3"/>
      <c r="F316" s="3"/>
      <c r="G316" s="16">
        <f t="shared" si="70"/>
        <v>0</v>
      </c>
      <c r="H316" s="16">
        <f t="shared" si="71"/>
        <v>0</v>
      </c>
      <c r="I316" s="9">
        <f t="shared" si="58"/>
        <v>0</v>
      </c>
      <c r="J316" s="9">
        <f t="shared" si="59"/>
        <v>0</v>
      </c>
      <c r="K316" s="9">
        <f t="shared" si="60"/>
        <v>0</v>
      </c>
      <c r="L316" s="9">
        <f t="shared" si="61"/>
        <v>0</v>
      </c>
      <c r="M316" s="9" t="str">
        <f t="shared" si="62"/>
        <v/>
      </c>
      <c r="N316" s="9" t="str">
        <f t="shared" si="63"/>
        <v/>
      </c>
      <c r="O316" s="9" t="str">
        <f t="shared" si="64"/>
        <v/>
      </c>
      <c r="P316" s="9" t="str">
        <f t="shared" si="65"/>
        <v/>
      </c>
      <c r="Q316" s="9" t="str">
        <f t="shared" si="66"/>
        <v/>
      </c>
      <c r="R316" s="9" t="str">
        <f t="shared" si="67"/>
        <v/>
      </c>
      <c r="S316" s="9" t="str">
        <f t="shared" si="68"/>
        <v/>
      </c>
      <c r="T316" s="9" t="str">
        <f t="shared" si="69"/>
        <v/>
      </c>
      <c r="U316" s="9" t="str">
        <f t="array" ref="U316">IF(AND(F316&lt;&gt;"",F316&lt;&gt;"GR"),IF(COUNTIF($J$2:$J$1000,"&gt;=50")&gt;=10,IF(F316&lt;&gt;"GR",IF(AND(F316&gt;=55,J316&gt;=50),_xlfn.IFS(AND(J316&gt;=$AH$11,J316&gt;$AG$10,J316&gt;$AF$10,J316&gt;$AE$10,J316&gt;$AD$10,J316&gt;$AC$10,J316&gt;$AB$10),"AA",AND(J316&gt;=$AG$11,J316&gt;$AF$10,J316&gt;$AE$10,J316&gt;$AD$10,J316&gt;$AC$10,J316&gt;$AB$10),"BA",AND(J316&gt;=$AF$11,J316&gt;$AE$10,J316&gt;$AD$10,J316&gt;$AC$10,J316&gt;$AB$10),"BB",AND(J316&gt;=$AE$11,J316&gt;$AD$10,J316&gt;$AC$10,J316&gt;$AB$10),"CB",AND(J316&gt;=$AD$11,J316&gt;$AC$10,J316&gt;$AB$10),"CC",AND(J316&gt;=$AC$11,J316&gt;$AB$10),"DC",J316&gt;=50,"DD"),IF(J316&gt;=$AA$9,"FD","FF")),T316),IF(L316&gt;=$Z$32,$Z$30,IF(L316&gt;=$AA$32,$AA$30,IF(L316&gt;=$AB$32,$AB$30,IF(L316&gt;=$AC$32,$AC$30,IF(L316&gt;=$AD$32,$AD$30,IF(L316&gt;=$AE$32,$AE$30,IF(L316&gt;=$AF$32,$AF$30,IF(L316&gt;=$AG$32,$AG$30,$AH$30))))))))),T316)</f>
        <v/>
      </c>
      <c r="V316" s="9" t="str">
        <f t="array" ref="V316">IF(A316&lt;&gt;"",IF(_xlfn.BITOR(F316&lt;&gt;"GR",F316&lt;&gt;""),IF(AND(L316&gt;=50,F316&gt;=55),_xlfn.RANK.EQ(L316,$L$2:$L$1000,0),_xlfn.IFS(U316="FD",999,U316="FF",1000)),IF(AND(L316&gt;=50,H316&gt;=55),_xlfn.RANK.EQ(L316,$L$2:$L$326,0),_xlfn.IFS(U316="FD",999,U316="FF",1000))),"")</f>
        <v/>
      </c>
    </row>
    <row r="317" spans="1:22" x14ac:dyDescent="0.25">
      <c r="A317" s="3"/>
      <c r="B317" s="3"/>
      <c r="C317" s="3"/>
      <c r="D317" s="3"/>
      <c r="E317" s="3"/>
      <c r="F317" s="3"/>
      <c r="G317" s="16">
        <f t="shared" si="70"/>
        <v>0</v>
      </c>
      <c r="H317" s="16">
        <f t="shared" si="71"/>
        <v>0</v>
      </c>
      <c r="I317" s="9">
        <f t="shared" si="58"/>
        <v>0</v>
      </c>
      <c r="J317" s="9">
        <f t="shared" si="59"/>
        <v>0</v>
      </c>
      <c r="K317" s="9">
        <f t="shared" si="60"/>
        <v>0</v>
      </c>
      <c r="L317" s="9">
        <f t="shared" si="61"/>
        <v>0</v>
      </c>
      <c r="M317" s="9" t="str">
        <f t="shared" si="62"/>
        <v/>
      </c>
      <c r="N317" s="9" t="str">
        <f t="shared" si="63"/>
        <v/>
      </c>
      <c r="O317" s="9" t="str">
        <f t="shared" si="64"/>
        <v/>
      </c>
      <c r="P317" s="9" t="str">
        <f t="shared" si="65"/>
        <v/>
      </c>
      <c r="Q317" s="9" t="str">
        <f t="shared" si="66"/>
        <v/>
      </c>
      <c r="R317" s="9" t="str">
        <f t="shared" si="67"/>
        <v/>
      </c>
      <c r="S317" s="9" t="str">
        <f t="shared" si="68"/>
        <v/>
      </c>
      <c r="T317" s="9" t="str">
        <f t="shared" si="69"/>
        <v/>
      </c>
      <c r="U317" s="9" t="str">
        <f t="array" ref="U317">IF(AND(F317&lt;&gt;"",F317&lt;&gt;"GR"),IF(COUNTIF($J$2:$J$1000,"&gt;=50")&gt;=10,IF(F317&lt;&gt;"GR",IF(AND(F317&gt;=55,J317&gt;=50),_xlfn.IFS(AND(J317&gt;=$AH$11,J317&gt;$AG$10,J317&gt;$AF$10,J317&gt;$AE$10,J317&gt;$AD$10,J317&gt;$AC$10,J317&gt;$AB$10),"AA",AND(J317&gt;=$AG$11,J317&gt;$AF$10,J317&gt;$AE$10,J317&gt;$AD$10,J317&gt;$AC$10,J317&gt;$AB$10),"BA",AND(J317&gt;=$AF$11,J317&gt;$AE$10,J317&gt;$AD$10,J317&gt;$AC$10,J317&gt;$AB$10),"BB",AND(J317&gt;=$AE$11,J317&gt;$AD$10,J317&gt;$AC$10,J317&gt;$AB$10),"CB",AND(J317&gt;=$AD$11,J317&gt;$AC$10,J317&gt;$AB$10),"CC",AND(J317&gt;=$AC$11,J317&gt;$AB$10),"DC",J317&gt;=50,"DD"),IF(J317&gt;=$AA$9,"FD","FF")),T317),IF(L317&gt;=$Z$32,$Z$30,IF(L317&gt;=$AA$32,$AA$30,IF(L317&gt;=$AB$32,$AB$30,IF(L317&gt;=$AC$32,$AC$30,IF(L317&gt;=$AD$32,$AD$30,IF(L317&gt;=$AE$32,$AE$30,IF(L317&gt;=$AF$32,$AF$30,IF(L317&gt;=$AG$32,$AG$30,$AH$30))))))))),T317)</f>
        <v/>
      </c>
      <c r="V317" s="9" t="str">
        <f t="array" ref="V317">IF(A317&lt;&gt;"",IF(_xlfn.BITOR(F317&lt;&gt;"GR",F317&lt;&gt;""),IF(AND(L317&gt;=50,F317&gt;=55),_xlfn.RANK.EQ(L317,$L$2:$L$1000,0),_xlfn.IFS(U317="FD",999,U317="FF",1000)),IF(AND(L317&gt;=50,H317&gt;=55),_xlfn.RANK.EQ(L317,$L$2:$L$326,0),_xlfn.IFS(U317="FD",999,U317="FF",1000))),"")</f>
        <v/>
      </c>
    </row>
    <row r="318" spans="1:22" x14ac:dyDescent="0.25">
      <c r="A318" s="3"/>
      <c r="B318" s="3"/>
      <c r="C318" s="3"/>
      <c r="D318" s="3"/>
      <c r="E318" s="3"/>
      <c r="F318" s="3"/>
      <c r="G318" s="16">
        <f t="shared" si="70"/>
        <v>0</v>
      </c>
      <c r="H318" s="16">
        <f t="shared" si="71"/>
        <v>0</v>
      </c>
      <c r="I318" s="9">
        <f t="shared" si="58"/>
        <v>0</v>
      </c>
      <c r="J318" s="9">
        <f t="shared" si="59"/>
        <v>0</v>
      </c>
      <c r="K318" s="9">
        <f t="shared" si="60"/>
        <v>0</v>
      </c>
      <c r="L318" s="9">
        <f t="shared" si="61"/>
        <v>0</v>
      </c>
      <c r="M318" s="9" t="str">
        <f t="shared" si="62"/>
        <v/>
      </c>
      <c r="N318" s="9" t="str">
        <f t="shared" si="63"/>
        <v/>
      </c>
      <c r="O318" s="9" t="str">
        <f t="shared" si="64"/>
        <v/>
      </c>
      <c r="P318" s="9" t="str">
        <f t="shared" si="65"/>
        <v/>
      </c>
      <c r="Q318" s="9" t="str">
        <f t="shared" si="66"/>
        <v/>
      </c>
      <c r="R318" s="9" t="str">
        <f t="shared" si="67"/>
        <v/>
      </c>
      <c r="S318" s="9" t="str">
        <f t="shared" si="68"/>
        <v/>
      </c>
      <c r="T318" s="9" t="str">
        <f t="shared" si="69"/>
        <v/>
      </c>
      <c r="U318" s="9" t="str">
        <f t="array" ref="U318">IF(AND(F318&lt;&gt;"",F318&lt;&gt;"GR"),IF(COUNTIF($J$2:$J$1000,"&gt;=50")&gt;=10,IF(F318&lt;&gt;"GR",IF(AND(F318&gt;=55,J318&gt;=50),_xlfn.IFS(AND(J318&gt;=$AH$11,J318&gt;$AG$10,J318&gt;$AF$10,J318&gt;$AE$10,J318&gt;$AD$10,J318&gt;$AC$10,J318&gt;$AB$10),"AA",AND(J318&gt;=$AG$11,J318&gt;$AF$10,J318&gt;$AE$10,J318&gt;$AD$10,J318&gt;$AC$10,J318&gt;$AB$10),"BA",AND(J318&gt;=$AF$11,J318&gt;$AE$10,J318&gt;$AD$10,J318&gt;$AC$10,J318&gt;$AB$10),"BB",AND(J318&gt;=$AE$11,J318&gt;$AD$10,J318&gt;$AC$10,J318&gt;$AB$10),"CB",AND(J318&gt;=$AD$11,J318&gt;$AC$10,J318&gt;$AB$10),"CC",AND(J318&gt;=$AC$11,J318&gt;$AB$10),"DC",J318&gt;=50,"DD"),IF(J318&gt;=$AA$9,"FD","FF")),T318),IF(L318&gt;=$Z$32,$Z$30,IF(L318&gt;=$AA$32,$AA$30,IF(L318&gt;=$AB$32,$AB$30,IF(L318&gt;=$AC$32,$AC$30,IF(L318&gt;=$AD$32,$AD$30,IF(L318&gt;=$AE$32,$AE$30,IF(L318&gt;=$AF$32,$AF$30,IF(L318&gt;=$AG$32,$AG$30,$AH$30))))))))),T318)</f>
        <v/>
      </c>
      <c r="V318" s="9" t="str">
        <f t="array" ref="V318">IF(A318&lt;&gt;"",IF(_xlfn.BITOR(F318&lt;&gt;"GR",F318&lt;&gt;""),IF(AND(L318&gt;=50,F318&gt;=55),_xlfn.RANK.EQ(L318,$L$2:$L$1000,0),_xlfn.IFS(U318="FD",999,U318="FF",1000)),IF(AND(L318&gt;=50,H318&gt;=55),_xlfn.RANK.EQ(L318,$L$2:$L$326,0),_xlfn.IFS(U318="FD",999,U318="FF",1000))),"")</f>
        <v/>
      </c>
    </row>
    <row r="319" spans="1:22" x14ac:dyDescent="0.25">
      <c r="A319" s="3"/>
      <c r="B319" s="3"/>
      <c r="C319" s="3"/>
      <c r="D319" s="3"/>
      <c r="E319" s="3"/>
      <c r="F319" s="3"/>
      <c r="G319" s="16">
        <f t="shared" si="70"/>
        <v>0</v>
      </c>
      <c r="H319" s="16">
        <f t="shared" si="71"/>
        <v>0</v>
      </c>
      <c r="I319" s="9">
        <f t="shared" si="58"/>
        <v>0</v>
      </c>
      <c r="J319" s="9">
        <f t="shared" si="59"/>
        <v>0</v>
      </c>
      <c r="K319" s="9">
        <f t="shared" si="60"/>
        <v>0</v>
      </c>
      <c r="L319" s="9">
        <f t="shared" si="61"/>
        <v>0</v>
      </c>
      <c r="M319" s="9" t="str">
        <f t="shared" si="62"/>
        <v/>
      </c>
      <c r="N319" s="9" t="str">
        <f t="shared" si="63"/>
        <v/>
      </c>
      <c r="O319" s="9" t="str">
        <f t="shared" si="64"/>
        <v/>
      </c>
      <c r="P319" s="9" t="str">
        <f t="shared" si="65"/>
        <v/>
      </c>
      <c r="Q319" s="9" t="str">
        <f t="shared" si="66"/>
        <v/>
      </c>
      <c r="R319" s="9" t="str">
        <f t="shared" si="67"/>
        <v/>
      </c>
      <c r="S319" s="9" t="str">
        <f t="shared" si="68"/>
        <v/>
      </c>
      <c r="T319" s="9" t="str">
        <f t="shared" si="69"/>
        <v/>
      </c>
      <c r="U319" s="9" t="str">
        <f t="array" ref="U319">IF(AND(F319&lt;&gt;"",F319&lt;&gt;"GR"),IF(COUNTIF($J$2:$J$1000,"&gt;=50")&gt;=10,IF(F319&lt;&gt;"GR",IF(AND(F319&gt;=55,J319&gt;=50),_xlfn.IFS(AND(J319&gt;=$AH$11,J319&gt;$AG$10,J319&gt;$AF$10,J319&gt;$AE$10,J319&gt;$AD$10,J319&gt;$AC$10,J319&gt;$AB$10),"AA",AND(J319&gt;=$AG$11,J319&gt;$AF$10,J319&gt;$AE$10,J319&gt;$AD$10,J319&gt;$AC$10,J319&gt;$AB$10),"BA",AND(J319&gt;=$AF$11,J319&gt;$AE$10,J319&gt;$AD$10,J319&gt;$AC$10,J319&gt;$AB$10),"BB",AND(J319&gt;=$AE$11,J319&gt;$AD$10,J319&gt;$AC$10,J319&gt;$AB$10),"CB",AND(J319&gt;=$AD$11,J319&gt;$AC$10,J319&gt;$AB$10),"CC",AND(J319&gt;=$AC$11,J319&gt;$AB$10),"DC",J319&gt;=50,"DD"),IF(J319&gt;=$AA$9,"FD","FF")),T319),IF(L319&gt;=$Z$32,$Z$30,IF(L319&gt;=$AA$32,$AA$30,IF(L319&gt;=$AB$32,$AB$30,IF(L319&gt;=$AC$32,$AC$30,IF(L319&gt;=$AD$32,$AD$30,IF(L319&gt;=$AE$32,$AE$30,IF(L319&gt;=$AF$32,$AF$30,IF(L319&gt;=$AG$32,$AG$30,$AH$30))))))))),T319)</f>
        <v/>
      </c>
      <c r="V319" s="9" t="str">
        <f t="array" ref="V319">IF(A319&lt;&gt;"",IF(_xlfn.BITOR(F319&lt;&gt;"GR",F319&lt;&gt;""),IF(AND(L319&gt;=50,F319&gt;=55),_xlfn.RANK.EQ(L319,$L$2:$L$1000,0),_xlfn.IFS(U319="FD",999,U319="FF",1000)),IF(AND(L319&gt;=50,H319&gt;=55),_xlfn.RANK.EQ(L319,$L$2:$L$326,0),_xlfn.IFS(U319="FD",999,U319="FF",1000))),"")</f>
        <v/>
      </c>
    </row>
    <row r="320" spans="1:22" x14ac:dyDescent="0.25">
      <c r="A320" s="3"/>
      <c r="B320" s="3"/>
      <c r="C320" s="3"/>
      <c r="D320" s="3"/>
      <c r="E320" s="3"/>
      <c r="F320" s="3"/>
      <c r="G320" s="16">
        <f t="shared" si="70"/>
        <v>0</v>
      </c>
      <c r="H320" s="16">
        <f t="shared" si="71"/>
        <v>0</v>
      </c>
      <c r="I320" s="9">
        <f t="shared" si="58"/>
        <v>0</v>
      </c>
      <c r="J320" s="9">
        <f t="shared" si="59"/>
        <v>0</v>
      </c>
      <c r="K320" s="9">
        <f t="shared" si="60"/>
        <v>0</v>
      </c>
      <c r="L320" s="9">
        <f t="shared" si="61"/>
        <v>0</v>
      </c>
      <c r="M320" s="9" t="str">
        <f t="shared" si="62"/>
        <v/>
      </c>
      <c r="N320" s="9" t="str">
        <f t="shared" si="63"/>
        <v/>
      </c>
      <c r="O320" s="9" t="str">
        <f t="shared" si="64"/>
        <v/>
      </c>
      <c r="P320" s="9" t="str">
        <f t="shared" si="65"/>
        <v/>
      </c>
      <c r="Q320" s="9" t="str">
        <f t="shared" si="66"/>
        <v/>
      </c>
      <c r="R320" s="9" t="str">
        <f t="shared" si="67"/>
        <v/>
      </c>
      <c r="S320" s="9" t="str">
        <f t="shared" si="68"/>
        <v/>
      </c>
      <c r="T320" s="9" t="str">
        <f t="shared" si="69"/>
        <v/>
      </c>
      <c r="U320" s="9" t="str">
        <f t="array" ref="U320">IF(AND(F320&lt;&gt;"",F320&lt;&gt;"GR"),IF(COUNTIF($J$2:$J$1000,"&gt;=50")&gt;=10,IF(F320&lt;&gt;"GR",IF(AND(F320&gt;=55,J320&gt;=50),_xlfn.IFS(AND(J320&gt;=$AH$11,J320&gt;$AG$10,J320&gt;$AF$10,J320&gt;$AE$10,J320&gt;$AD$10,J320&gt;$AC$10,J320&gt;$AB$10),"AA",AND(J320&gt;=$AG$11,J320&gt;$AF$10,J320&gt;$AE$10,J320&gt;$AD$10,J320&gt;$AC$10,J320&gt;$AB$10),"BA",AND(J320&gt;=$AF$11,J320&gt;$AE$10,J320&gt;$AD$10,J320&gt;$AC$10,J320&gt;$AB$10),"BB",AND(J320&gt;=$AE$11,J320&gt;$AD$10,J320&gt;$AC$10,J320&gt;$AB$10),"CB",AND(J320&gt;=$AD$11,J320&gt;$AC$10,J320&gt;$AB$10),"CC",AND(J320&gt;=$AC$11,J320&gt;$AB$10),"DC",J320&gt;=50,"DD"),IF(J320&gt;=$AA$9,"FD","FF")),T320),IF(L320&gt;=$Z$32,$Z$30,IF(L320&gt;=$AA$32,$AA$30,IF(L320&gt;=$AB$32,$AB$30,IF(L320&gt;=$AC$32,$AC$30,IF(L320&gt;=$AD$32,$AD$30,IF(L320&gt;=$AE$32,$AE$30,IF(L320&gt;=$AF$32,$AF$30,IF(L320&gt;=$AG$32,$AG$30,$AH$30))))))))),T320)</f>
        <v/>
      </c>
      <c r="V320" s="9" t="str">
        <f t="array" ref="V320">IF(A320&lt;&gt;"",IF(_xlfn.BITOR(F320&lt;&gt;"GR",F320&lt;&gt;""),IF(AND(L320&gt;=50,F320&gt;=55),_xlfn.RANK.EQ(L320,$L$2:$L$1000,0),_xlfn.IFS(U320="FD",999,U320="FF",1000)),IF(AND(L320&gt;=50,H320&gt;=55),_xlfn.RANK.EQ(L320,$L$2:$L$326,0),_xlfn.IFS(U320="FD",999,U320="FF",1000))),"")</f>
        <v/>
      </c>
    </row>
    <row r="321" spans="1:22" x14ac:dyDescent="0.25">
      <c r="A321" s="3"/>
      <c r="B321" s="3"/>
      <c r="C321" s="3"/>
      <c r="D321" s="3"/>
      <c r="E321" s="3"/>
      <c r="F321" s="3"/>
      <c r="G321" s="16">
        <f t="shared" si="70"/>
        <v>0</v>
      </c>
      <c r="H321" s="16">
        <f t="shared" si="71"/>
        <v>0</v>
      </c>
      <c r="I321" s="9">
        <f t="shared" si="58"/>
        <v>0</v>
      </c>
      <c r="J321" s="9">
        <f t="shared" si="59"/>
        <v>0</v>
      </c>
      <c r="K321" s="9">
        <f t="shared" si="60"/>
        <v>0</v>
      </c>
      <c r="L321" s="9">
        <f t="shared" si="61"/>
        <v>0</v>
      </c>
      <c r="M321" s="9" t="str">
        <f t="shared" si="62"/>
        <v/>
      </c>
      <c r="N321" s="9" t="str">
        <f t="shared" si="63"/>
        <v/>
      </c>
      <c r="O321" s="9" t="str">
        <f t="shared" si="64"/>
        <v/>
      </c>
      <c r="P321" s="9" t="str">
        <f t="shared" si="65"/>
        <v/>
      </c>
      <c r="Q321" s="9" t="str">
        <f t="shared" si="66"/>
        <v/>
      </c>
      <c r="R321" s="9" t="str">
        <f t="shared" si="67"/>
        <v/>
      </c>
      <c r="S321" s="9" t="str">
        <f t="shared" si="68"/>
        <v/>
      </c>
      <c r="T321" s="9" t="str">
        <f t="shared" si="69"/>
        <v/>
      </c>
      <c r="U321" s="9" t="str">
        <f t="array" ref="U321">IF(AND(F321&lt;&gt;"",F321&lt;&gt;"GR"),IF(COUNTIF($J$2:$J$1000,"&gt;=50")&gt;=10,IF(F321&lt;&gt;"GR",IF(AND(F321&gt;=55,J321&gt;=50),_xlfn.IFS(AND(J321&gt;=$AH$11,J321&gt;$AG$10,J321&gt;$AF$10,J321&gt;$AE$10,J321&gt;$AD$10,J321&gt;$AC$10,J321&gt;$AB$10),"AA",AND(J321&gt;=$AG$11,J321&gt;$AF$10,J321&gt;$AE$10,J321&gt;$AD$10,J321&gt;$AC$10,J321&gt;$AB$10),"BA",AND(J321&gt;=$AF$11,J321&gt;$AE$10,J321&gt;$AD$10,J321&gt;$AC$10,J321&gt;$AB$10),"BB",AND(J321&gt;=$AE$11,J321&gt;$AD$10,J321&gt;$AC$10,J321&gt;$AB$10),"CB",AND(J321&gt;=$AD$11,J321&gt;$AC$10,J321&gt;$AB$10),"CC",AND(J321&gt;=$AC$11,J321&gt;$AB$10),"DC",J321&gt;=50,"DD"),IF(J321&gt;=$AA$9,"FD","FF")),T321),IF(L321&gt;=$Z$32,$Z$30,IF(L321&gt;=$AA$32,$AA$30,IF(L321&gt;=$AB$32,$AB$30,IF(L321&gt;=$AC$32,$AC$30,IF(L321&gt;=$AD$32,$AD$30,IF(L321&gt;=$AE$32,$AE$30,IF(L321&gt;=$AF$32,$AF$30,IF(L321&gt;=$AG$32,$AG$30,$AH$30))))))))),T321)</f>
        <v/>
      </c>
      <c r="V321" s="9" t="str">
        <f t="array" ref="V321">IF(A321&lt;&gt;"",IF(_xlfn.BITOR(F321&lt;&gt;"GR",F321&lt;&gt;""),IF(AND(L321&gt;=50,F321&gt;=55),_xlfn.RANK.EQ(L321,$L$2:$L$1000,0),_xlfn.IFS(U321="FD",999,U321="FF",1000)),IF(AND(L321&gt;=50,H321&gt;=55),_xlfn.RANK.EQ(L321,$L$2:$L$326,0),_xlfn.IFS(U321="FD",999,U321="FF",1000))),"")</f>
        <v/>
      </c>
    </row>
    <row r="322" spans="1:22" x14ac:dyDescent="0.25">
      <c r="A322" s="3"/>
      <c r="B322" s="3"/>
      <c r="C322" s="3"/>
      <c r="D322" s="3"/>
      <c r="E322" s="3"/>
      <c r="F322" s="3"/>
      <c r="G322" s="16">
        <f t="shared" si="70"/>
        <v>0</v>
      </c>
      <c r="H322" s="16">
        <f t="shared" si="71"/>
        <v>0</v>
      </c>
      <c r="I322" s="9">
        <f t="shared" ref="I322:I385" si="72">(G322*0.4)+(H322*0.6)</f>
        <v>0</v>
      </c>
      <c r="J322" s="9">
        <f t="shared" si="59"/>
        <v>0</v>
      </c>
      <c r="K322" s="9">
        <f t="shared" si="60"/>
        <v>0</v>
      </c>
      <c r="L322" s="9">
        <f t="shared" si="61"/>
        <v>0</v>
      </c>
      <c r="M322" s="9" t="str">
        <f t="shared" si="62"/>
        <v/>
      </c>
      <c r="N322" s="9" t="str">
        <f t="shared" si="63"/>
        <v/>
      </c>
      <c r="O322" s="9" t="str">
        <f t="shared" si="64"/>
        <v/>
      </c>
      <c r="P322" s="9" t="str">
        <f t="shared" si="65"/>
        <v/>
      </c>
      <c r="Q322" s="9" t="str">
        <f t="shared" si="66"/>
        <v/>
      </c>
      <c r="R322" s="9" t="str">
        <f t="shared" si="67"/>
        <v/>
      </c>
      <c r="S322" s="9" t="str">
        <f t="shared" si="68"/>
        <v/>
      </c>
      <c r="T322" s="9" t="str">
        <f t="shared" si="69"/>
        <v/>
      </c>
      <c r="U322" s="9" t="str">
        <f t="array" ref="U322">IF(AND(F322&lt;&gt;"",F322&lt;&gt;"GR"),IF(COUNTIF($J$2:$J$1000,"&gt;=50")&gt;=10,IF(F322&lt;&gt;"GR",IF(AND(F322&gt;=55,J322&gt;=50),_xlfn.IFS(AND(J322&gt;=$AH$11,J322&gt;$AG$10,J322&gt;$AF$10,J322&gt;$AE$10,J322&gt;$AD$10,J322&gt;$AC$10,J322&gt;$AB$10),"AA",AND(J322&gt;=$AG$11,J322&gt;$AF$10,J322&gt;$AE$10,J322&gt;$AD$10,J322&gt;$AC$10,J322&gt;$AB$10),"BA",AND(J322&gt;=$AF$11,J322&gt;$AE$10,J322&gt;$AD$10,J322&gt;$AC$10,J322&gt;$AB$10),"BB",AND(J322&gt;=$AE$11,J322&gt;$AD$10,J322&gt;$AC$10,J322&gt;$AB$10),"CB",AND(J322&gt;=$AD$11,J322&gt;$AC$10,J322&gt;$AB$10),"CC",AND(J322&gt;=$AC$11,J322&gt;$AB$10),"DC",J322&gt;=50,"DD"),IF(J322&gt;=$AA$9,"FD","FF")),T322),IF(L322&gt;=$Z$32,$Z$30,IF(L322&gt;=$AA$32,$AA$30,IF(L322&gt;=$AB$32,$AB$30,IF(L322&gt;=$AC$32,$AC$30,IF(L322&gt;=$AD$32,$AD$30,IF(L322&gt;=$AE$32,$AE$30,IF(L322&gt;=$AF$32,$AF$30,IF(L322&gt;=$AG$32,$AG$30,$AH$30))))))))),T322)</f>
        <v/>
      </c>
      <c r="V322" s="9" t="str">
        <f t="array" ref="V322">IF(A322&lt;&gt;"",IF(_xlfn.BITOR(F322&lt;&gt;"GR",F322&lt;&gt;""),IF(AND(L322&gt;=50,F322&gt;=55),_xlfn.RANK.EQ(L322,$L$2:$L$1000,0),_xlfn.IFS(U322="FD",999,U322="FF",1000)),IF(AND(L322&gt;=50,H322&gt;=55),_xlfn.RANK.EQ(L322,$L$2:$L$326,0),_xlfn.IFS(U322="FD",999,U322="FF",1000))),"")</f>
        <v/>
      </c>
    </row>
    <row r="323" spans="1:22" x14ac:dyDescent="0.25">
      <c r="A323" s="3"/>
      <c r="B323" s="3"/>
      <c r="C323" s="3"/>
      <c r="D323" s="3"/>
      <c r="E323" s="3"/>
      <c r="F323" s="3"/>
      <c r="G323" s="16">
        <f t="shared" ref="G323:G386" si="73">IF(_xlfn.BITOR(D323="GR",D323=""),0,D323)</f>
        <v>0</v>
      </c>
      <c r="H323" s="16">
        <f t="shared" ref="H323:H386" si="74">IF(_xlfn.BITOR(E323="",E323="GR"),0,E323)</f>
        <v>0</v>
      </c>
      <c r="I323" s="9">
        <f t="shared" si="72"/>
        <v>0</v>
      </c>
      <c r="J323" s="9">
        <f t="shared" ref="J323:J386" si="75">IF(AND(F323&lt;&gt;"",F323&lt;&gt;"GR"),(G323*0.4)+(F323*0.6),I323)</f>
        <v>0</v>
      </c>
      <c r="K323" s="9">
        <f t="shared" ref="K323:L326" si="76">ROUND(I323,0)</f>
        <v>0</v>
      </c>
      <c r="L323" s="9">
        <f t="shared" si="76"/>
        <v>0</v>
      </c>
      <c r="M323" s="9" t="str">
        <f t="shared" ref="M323:M386" si="77">IF(AND(I323&gt;=50,H323&gt;=55),I323,"")</f>
        <v/>
      </c>
      <c r="N323" s="9" t="str">
        <f t="shared" ref="N323:N386" si="78">IF(M323&lt;&gt;"",IF(_xlfn.RANK.EQ(M323,$M$2:$M$326,0)&lt;=ROUND(COUNTIFS($I$2:$I$326,"&gt;=50",$H$2:$H$326,"&gt;=55")/100*$AH$9,0),"",I323),"")</f>
        <v/>
      </c>
      <c r="O323" s="9" t="str">
        <f t="shared" ref="O323:O386" si="79">IF(N323&lt;&gt;"",IF(_xlfn.RANK.EQ(N323,$N$2:$N$326,0)&lt;=ROUND(COUNTIFS($I$2:$I$326,"&gt;=50",$H$2:$H$326,"&gt;=55")/100*$AG$9,0),"",I323),"")</f>
        <v/>
      </c>
      <c r="P323" s="9" t="str">
        <f t="shared" ref="P323:P386" si="80">IF(O323&lt;&gt;"",IF(_xlfn.RANK.EQ(O323,$O$2:$O$326,0)&lt;=ROUND(COUNTIFS($I$2:$I$326,"&gt;=50",$H$2:$H$326,"&gt;=55")/100*$AF$9,0),"",I323),"")</f>
        <v/>
      </c>
      <c r="Q323" s="9" t="str">
        <f t="shared" ref="Q323:Q386" si="81">IF(P323&lt;&gt;"",IF(_xlfn.RANK.EQ(P323,$P$2:$P$326,0)&lt;=ROUND(COUNTIFS($I$2:$I$326,"&gt;=50",$H$2:$H$326,"&gt;=55")/100*$AE$9,0),"",I323),"")</f>
        <v/>
      </c>
      <c r="R323" s="9" t="str">
        <f t="shared" ref="R323:R386" si="82">IF(Q323&lt;&gt;"",IF(_xlfn.RANK.EQ(Q323,$Q$2:$Q$326,0)&lt;=ROUND(COUNTIFS($I$2:$I$326,"&gt;=50",$H$2:$H$326,"&gt;=55")/100*$AD$9,0),"",I323),"")</f>
        <v/>
      </c>
      <c r="S323" s="9" t="str">
        <f t="shared" ref="S323:S386" si="83">IF(R323&lt;&gt;"",IF(_xlfn.RANK.EQ(R323,$R$2:$R$326,0)&lt;=ROUND(COUNTIFS($I$2:$I$326,"&gt;=50",$H$2:$H$326,"&gt;=55")/100*$AC$9,0),"",I323),"")</f>
        <v/>
      </c>
      <c r="T323" s="9" t="str">
        <f t="shared" ref="T323:T386" si="84">IF(A323&lt;&gt;"",IF(COUNTIF($I$2:$I$1000,"&gt;=50")&gt;=10,IF(AND(H323&gt;=55,I323&gt;=50),IF(_xlfn.RANK.EQ(M323,$M$2:$M$1000,0)&lt;=ROUND(COUNTIFS($I$2:$I$1000,"&gt;=50",$H$2:$H$1000,"&gt;=55")/100*$AH$9,0),$AH$8,IF(_xlfn.RANK.EQ(N323,$N$2:$N$1000,0)&lt;=ROUND(COUNTIFS($I$2:$I$1000,"&gt;=50",$H$2:$H$1000,"&gt;=55")/100*$AG$9,0),$AG$8,IF(_xlfn.RANK.EQ(O323,$O$2:$O$1000,0)&lt;=ROUND(COUNTIFS($I$2:$I$1000,"&gt;=50",$H$2:$H$1000,"&gt;=55")/100*$AF$9,0),$AF$8,IF(_xlfn.RANK.EQ(P323,$P$2:$P$1000,0)&lt;=ROUND(COUNTIFS($I$2:$I$1000,"&gt;=50",$H$2:$H$1000,"&gt;=55")/100*$AE$9,0),$AE$8,IF(_xlfn.RANK.EQ(Q323,$Q$2:$Q$1000,0)&lt;=ROUND(COUNTIFS($I$2:$I$1000,"&gt;=50",$H$2:$H$1000,"&gt;=55")/100*$AD$9,0),$AD$8,IF(_xlfn.RANK.EQ(R323,$R$2:$R$1000,0)&lt;=ROUND(COUNTIFS($I$2:$I$1000,"&gt;=50",$H$2:$H$1000,"&gt;=55")/100*$AC$9,0),$AC$8,$AB$8)))))),IF(K323&gt;=$AA$9,$AA$8,$Z$8)),IF(K323&gt;=$Z$32,$Z$30,IF(K323&gt;=$AA$32,$AA$30,IF(K323&gt;=$AB$32,$AB$30,IF(K323&gt;=$AC$32,$AC$30,IF(K323&gt;=$AD$32,$AD$30,IF(K323&gt;=$AE$32,$AE$30,IF(K323&gt;=$AF$32,$AF$30,IF(K323&gt;=$AG$32,$AG$30,$AH$30))))))))),"")</f>
        <v/>
      </c>
      <c r="U323" s="9" t="str">
        <f t="array" ref="U323">IF(AND(F323&lt;&gt;"",F323&lt;&gt;"GR"),IF(COUNTIF($J$2:$J$1000,"&gt;=50")&gt;=10,IF(F323&lt;&gt;"GR",IF(AND(F323&gt;=55,J323&gt;=50),_xlfn.IFS(AND(J323&gt;=$AH$11,J323&gt;$AG$10,J323&gt;$AF$10,J323&gt;$AE$10,J323&gt;$AD$10,J323&gt;$AC$10,J323&gt;$AB$10),"AA",AND(J323&gt;=$AG$11,J323&gt;$AF$10,J323&gt;$AE$10,J323&gt;$AD$10,J323&gt;$AC$10,J323&gt;$AB$10),"BA",AND(J323&gt;=$AF$11,J323&gt;$AE$10,J323&gt;$AD$10,J323&gt;$AC$10,J323&gt;$AB$10),"BB",AND(J323&gt;=$AE$11,J323&gt;$AD$10,J323&gt;$AC$10,J323&gt;$AB$10),"CB",AND(J323&gt;=$AD$11,J323&gt;$AC$10,J323&gt;$AB$10),"CC",AND(J323&gt;=$AC$11,J323&gt;$AB$10),"DC",J323&gt;=50,"DD"),IF(J323&gt;=$AA$9,"FD","FF")),T323),IF(L323&gt;=$Z$32,$Z$30,IF(L323&gt;=$AA$32,$AA$30,IF(L323&gt;=$AB$32,$AB$30,IF(L323&gt;=$AC$32,$AC$30,IF(L323&gt;=$AD$32,$AD$30,IF(L323&gt;=$AE$32,$AE$30,IF(L323&gt;=$AF$32,$AF$30,IF(L323&gt;=$AG$32,$AG$30,$AH$30))))))))),T323)</f>
        <v/>
      </c>
      <c r="V323" s="9" t="str">
        <f t="array" ref="V323">IF(A323&lt;&gt;"",IF(_xlfn.BITOR(F323&lt;&gt;"GR",F323&lt;&gt;""),IF(AND(L323&gt;=50,F323&gt;=55),_xlfn.RANK.EQ(L323,$L$2:$L$1000,0),_xlfn.IFS(U323="FD",999,U323="FF",1000)),IF(AND(L323&gt;=50,H323&gt;=55),_xlfn.RANK.EQ(L323,$L$2:$L$326,0),_xlfn.IFS(U323="FD",999,U323="FF",1000))),"")</f>
        <v/>
      </c>
    </row>
    <row r="324" spans="1:22" x14ac:dyDescent="0.25">
      <c r="A324" s="3"/>
      <c r="B324" s="3"/>
      <c r="C324" s="3"/>
      <c r="D324" s="3"/>
      <c r="E324" s="3"/>
      <c r="F324" s="3"/>
      <c r="G324" s="16">
        <f t="shared" si="73"/>
        <v>0</v>
      </c>
      <c r="H324" s="16">
        <f t="shared" si="74"/>
        <v>0</v>
      </c>
      <c r="I324" s="9">
        <f t="shared" si="72"/>
        <v>0</v>
      </c>
      <c r="J324" s="9">
        <f t="shared" si="75"/>
        <v>0</v>
      </c>
      <c r="K324" s="9">
        <f t="shared" si="76"/>
        <v>0</v>
      </c>
      <c r="L324" s="9">
        <f t="shared" si="76"/>
        <v>0</v>
      </c>
      <c r="M324" s="9" t="str">
        <f t="shared" si="77"/>
        <v/>
      </c>
      <c r="N324" s="9" t="str">
        <f t="shared" si="78"/>
        <v/>
      </c>
      <c r="O324" s="9" t="str">
        <f t="shared" si="79"/>
        <v/>
      </c>
      <c r="P324" s="9" t="str">
        <f t="shared" si="80"/>
        <v/>
      </c>
      <c r="Q324" s="9" t="str">
        <f t="shared" si="81"/>
        <v/>
      </c>
      <c r="R324" s="9" t="str">
        <f t="shared" si="82"/>
        <v/>
      </c>
      <c r="S324" s="9" t="str">
        <f t="shared" si="83"/>
        <v/>
      </c>
      <c r="T324" s="9" t="str">
        <f t="shared" si="84"/>
        <v/>
      </c>
      <c r="U324" s="9" t="str">
        <f t="array" ref="U324">IF(AND(F324&lt;&gt;"",F324&lt;&gt;"GR"),IF(COUNTIF($J$2:$J$1000,"&gt;=50")&gt;=10,IF(F324&lt;&gt;"GR",IF(AND(F324&gt;=55,J324&gt;=50),_xlfn.IFS(AND(J324&gt;=$AH$11,J324&gt;$AG$10,J324&gt;$AF$10,J324&gt;$AE$10,J324&gt;$AD$10,J324&gt;$AC$10,J324&gt;$AB$10),"AA",AND(J324&gt;=$AG$11,J324&gt;$AF$10,J324&gt;$AE$10,J324&gt;$AD$10,J324&gt;$AC$10,J324&gt;$AB$10),"BA",AND(J324&gt;=$AF$11,J324&gt;$AE$10,J324&gt;$AD$10,J324&gt;$AC$10,J324&gt;$AB$10),"BB",AND(J324&gt;=$AE$11,J324&gt;$AD$10,J324&gt;$AC$10,J324&gt;$AB$10),"CB",AND(J324&gt;=$AD$11,J324&gt;$AC$10,J324&gt;$AB$10),"CC",AND(J324&gt;=$AC$11,J324&gt;$AB$10),"DC",J324&gt;=50,"DD"),IF(J324&gt;=$AA$9,"FD","FF")),T324),IF(L324&gt;=$Z$32,$Z$30,IF(L324&gt;=$AA$32,$AA$30,IF(L324&gt;=$AB$32,$AB$30,IF(L324&gt;=$AC$32,$AC$30,IF(L324&gt;=$AD$32,$AD$30,IF(L324&gt;=$AE$32,$AE$30,IF(L324&gt;=$AF$32,$AF$30,IF(L324&gt;=$AG$32,$AG$30,$AH$30))))))))),T324)</f>
        <v/>
      </c>
      <c r="V324" s="9" t="str">
        <f t="array" ref="V324">IF(A324&lt;&gt;"",IF(_xlfn.BITOR(F324&lt;&gt;"GR",F324&lt;&gt;""),IF(AND(L324&gt;=50,F324&gt;=55),_xlfn.RANK.EQ(L324,$L$2:$L$1000,0),_xlfn.IFS(U324="FD",999,U324="FF",1000)),IF(AND(L324&gt;=50,H324&gt;=55),_xlfn.RANK.EQ(L324,$L$2:$L$326,0),_xlfn.IFS(U324="FD",999,U324="FF",1000))),"")</f>
        <v/>
      </c>
    </row>
    <row r="325" spans="1:22" x14ac:dyDescent="0.25">
      <c r="A325" s="3"/>
      <c r="B325" s="3"/>
      <c r="C325" s="3"/>
      <c r="D325" s="3"/>
      <c r="E325" s="3"/>
      <c r="F325" s="3"/>
      <c r="G325" s="16">
        <f t="shared" si="73"/>
        <v>0</v>
      </c>
      <c r="H325" s="16">
        <f t="shared" si="74"/>
        <v>0</v>
      </c>
      <c r="I325" s="9">
        <f t="shared" si="72"/>
        <v>0</v>
      </c>
      <c r="J325" s="9">
        <f t="shared" si="75"/>
        <v>0</v>
      </c>
      <c r="K325" s="9">
        <f t="shared" si="76"/>
        <v>0</v>
      </c>
      <c r="L325" s="9">
        <f t="shared" si="76"/>
        <v>0</v>
      </c>
      <c r="M325" s="9" t="str">
        <f t="shared" si="77"/>
        <v/>
      </c>
      <c r="N325" s="9" t="str">
        <f t="shared" si="78"/>
        <v/>
      </c>
      <c r="O325" s="9" t="str">
        <f t="shared" si="79"/>
        <v/>
      </c>
      <c r="P325" s="9" t="str">
        <f t="shared" si="80"/>
        <v/>
      </c>
      <c r="Q325" s="9" t="str">
        <f t="shared" si="81"/>
        <v/>
      </c>
      <c r="R325" s="9" t="str">
        <f t="shared" si="82"/>
        <v/>
      </c>
      <c r="S325" s="9" t="str">
        <f t="shared" si="83"/>
        <v/>
      </c>
      <c r="T325" s="9" t="str">
        <f t="shared" si="84"/>
        <v/>
      </c>
      <c r="U325" s="9" t="str">
        <f t="array" ref="U325">IF(AND(F325&lt;&gt;"",F325&lt;&gt;"GR"),IF(COUNTIF($J$2:$J$1000,"&gt;=50")&gt;=10,IF(F325&lt;&gt;"GR",IF(AND(F325&gt;=55,J325&gt;=50),_xlfn.IFS(AND(J325&gt;=$AH$11,J325&gt;$AG$10,J325&gt;$AF$10,J325&gt;$AE$10,J325&gt;$AD$10,J325&gt;$AC$10,J325&gt;$AB$10),"AA",AND(J325&gt;=$AG$11,J325&gt;$AF$10,J325&gt;$AE$10,J325&gt;$AD$10,J325&gt;$AC$10,J325&gt;$AB$10),"BA",AND(J325&gt;=$AF$11,J325&gt;$AE$10,J325&gt;$AD$10,J325&gt;$AC$10,J325&gt;$AB$10),"BB",AND(J325&gt;=$AE$11,J325&gt;$AD$10,J325&gt;$AC$10,J325&gt;$AB$10),"CB",AND(J325&gt;=$AD$11,J325&gt;$AC$10,J325&gt;$AB$10),"CC",AND(J325&gt;=$AC$11,J325&gt;$AB$10),"DC",J325&gt;=50,"DD"),IF(J325&gt;=$AA$9,"FD","FF")),T325),IF(L325&gt;=$Z$32,$Z$30,IF(L325&gt;=$AA$32,$AA$30,IF(L325&gt;=$AB$32,$AB$30,IF(L325&gt;=$AC$32,$AC$30,IF(L325&gt;=$AD$32,$AD$30,IF(L325&gt;=$AE$32,$AE$30,IF(L325&gt;=$AF$32,$AF$30,IF(L325&gt;=$AG$32,$AG$30,$AH$30))))))))),T325)</f>
        <v/>
      </c>
      <c r="V325" s="9" t="str">
        <f t="array" ref="V325">IF(A325&lt;&gt;"",IF(_xlfn.BITOR(F325&lt;&gt;"GR",F325&lt;&gt;""),IF(AND(L325&gt;=50,F325&gt;=55),_xlfn.RANK.EQ(L325,$L$2:$L$1000,0),_xlfn.IFS(U325="FD",999,U325="FF",1000)),IF(AND(L325&gt;=50,H325&gt;=55),_xlfn.RANK.EQ(L325,$L$2:$L$326,0),_xlfn.IFS(U325="FD",999,U325="FF",1000))),"")</f>
        <v/>
      </c>
    </row>
    <row r="326" spans="1:22" x14ac:dyDescent="0.25">
      <c r="A326" s="3"/>
      <c r="B326" s="3"/>
      <c r="C326" s="3"/>
      <c r="D326" s="3"/>
      <c r="E326" s="3"/>
      <c r="F326" s="3"/>
      <c r="G326" s="16">
        <f t="shared" si="73"/>
        <v>0</v>
      </c>
      <c r="H326" s="16">
        <f t="shared" si="74"/>
        <v>0</v>
      </c>
      <c r="I326" s="9">
        <f t="shared" si="72"/>
        <v>0</v>
      </c>
      <c r="J326" s="9">
        <f t="shared" si="75"/>
        <v>0</v>
      </c>
      <c r="K326" s="9">
        <f t="shared" si="76"/>
        <v>0</v>
      </c>
      <c r="L326" s="9">
        <f t="shared" si="76"/>
        <v>0</v>
      </c>
      <c r="M326" s="9" t="str">
        <f t="shared" si="77"/>
        <v/>
      </c>
      <c r="N326" s="9" t="str">
        <f t="shared" si="78"/>
        <v/>
      </c>
      <c r="O326" s="9" t="str">
        <f t="shared" si="79"/>
        <v/>
      </c>
      <c r="P326" s="9" t="str">
        <f t="shared" si="80"/>
        <v/>
      </c>
      <c r="Q326" s="9" t="str">
        <f t="shared" si="81"/>
        <v/>
      </c>
      <c r="R326" s="9" t="str">
        <f t="shared" si="82"/>
        <v/>
      </c>
      <c r="S326" s="9" t="str">
        <f t="shared" si="83"/>
        <v/>
      </c>
      <c r="T326" s="9" t="str">
        <f t="shared" si="84"/>
        <v/>
      </c>
      <c r="U326" s="9" t="str">
        <f t="array" ref="U326">IF(AND(F326&lt;&gt;"",F326&lt;&gt;"GR"),IF(COUNTIF($J$2:$J$1000,"&gt;=50")&gt;=10,IF(F326&lt;&gt;"GR",IF(AND(F326&gt;=55,J326&gt;=50),_xlfn.IFS(AND(J326&gt;=$AH$11,J326&gt;$AG$10,J326&gt;$AF$10,J326&gt;$AE$10,J326&gt;$AD$10,J326&gt;$AC$10,J326&gt;$AB$10),"AA",AND(J326&gt;=$AG$11,J326&gt;$AF$10,J326&gt;$AE$10,J326&gt;$AD$10,J326&gt;$AC$10,J326&gt;$AB$10),"BA",AND(J326&gt;=$AF$11,J326&gt;$AE$10,J326&gt;$AD$10,J326&gt;$AC$10,J326&gt;$AB$10),"BB",AND(J326&gt;=$AE$11,J326&gt;$AD$10,J326&gt;$AC$10,J326&gt;$AB$10),"CB",AND(J326&gt;=$AD$11,J326&gt;$AC$10,J326&gt;$AB$10),"CC",AND(J326&gt;=$AC$11,J326&gt;$AB$10),"DC",J326&gt;=50,"DD"),IF(J326&gt;=$AA$9,"FD","FF")),T326),IF(L326&gt;=$Z$32,$Z$30,IF(L326&gt;=$AA$32,$AA$30,IF(L326&gt;=$AB$32,$AB$30,IF(L326&gt;=$AC$32,$AC$30,IF(L326&gt;=$AD$32,$AD$30,IF(L326&gt;=$AE$32,$AE$30,IF(L326&gt;=$AF$32,$AF$30,IF(L326&gt;=$AG$32,$AG$30,$AH$30))))))))),T326)</f>
        <v/>
      </c>
      <c r="V326" s="9" t="str">
        <f t="array" ref="V326">IF(A326&lt;&gt;"",IF(_xlfn.BITOR(F326&lt;&gt;"GR",F326&lt;&gt;""),IF(AND(L326&gt;=50,F326&gt;=55),_xlfn.RANK.EQ(L326,$L$2:$L$1000,0),_xlfn.IFS(U326="FD",999,U326="FF",1000)),IF(AND(L326&gt;=50,H326&gt;=55),_xlfn.RANK.EQ(L326,$L$2:$L$326,0),_xlfn.IFS(U326="FD",999,U326="FF",1000))),"")</f>
        <v/>
      </c>
    </row>
    <row r="327" spans="1:22" x14ac:dyDescent="0.25">
      <c r="A327" s="3"/>
      <c r="B327" s="3"/>
      <c r="C327" s="3"/>
      <c r="D327" s="3"/>
      <c r="E327" s="3"/>
      <c r="F327" s="3"/>
      <c r="G327" s="16">
        <f t="shared" si="73"/>
        <v>0</v>
      </c>
      <c r="H327" s="16">
        <f t="shared" si="74"/>
        <v>0</v>
      </c>
      <c r="I327" s="9">
        <f t="shared" si="72"/>
        <v>0</v>
      </c>
      <c r="J327" s="9">
        <f t="shared" si="75"/>
        <v>0</v>
      </c>
      <c r="K327" s="9">
        <f t="shared" ref="K327:K390" si="85">ROUND(I327,0)</f>
        <v>0</v>
      </c>
      <c r="L327" s="9">
        <f t="shared" ref="L327:L390" si="86">ROUND(J327,0)</f>
        <v>0</v>
      </c>
      <c r="M327" s="9" t="str">
        <f t="shared" si="77"/>
        <v/>
      </c>
      <c r="N327" s="9" t="str">
        <f t="shared" si="78"/>
        <v/>
      </c>
      <c r="O327" s="9" t="str">
        <f t="shared" si="79"/>
        <v/>
      </c>
      <c r="P327" s="9" t="str">
        <f t="shared" si="80"/>
        <v/>
      </c>
      <c r="Q327" s="9" t="str">
        <f t="shared" si="81"/>
        <v/>
      </c>
      <c r="R327" s="9" t="str">
        <f t="shared" si="82"/>
        <v/>
      </c>
      <c r="S327" s="9" t="str">
        <f t="shared" si="83"/>
        <v/>
      </c>
      <c r="T327" s="9" t="str">
        <f t="shared" si="84"/>
        <v/>
      </c>
      <c r="U327" s="9" t="str">
        <f t="array" ref="U327">IF(AND(F327&lt;&gt;"",F327&lt;&gt;"GR"),IF(COUNTIF($J$2:$J$1000,"&gt;=50")&gt;=10,IF(F327&lt;&gt;"GR",IF(AND(F327&gt;=55,J327&gt;=50),_xlfn.IFS(AND(J327&gt;=$AH$11,J327&gt;$AG$10,J327&gt;$AF$10,J327&gt;$AE$10,J327&gt;$AD$10,J327&gt;$AC$10,J327&gt;$AB$10),"AA",AND(J327&gt;=$AG$11,J327&gt;$AF$10,J327&gt;$AE$10,J327&gt;$AD$10,J327&gt;$AC$10,J327&gt;$AB$10),"BA",AND(J327&gt;=$AF$11,J327&gt;$AE$10,J327&gt;$AD$10,J327&gt;$AC$10,J327&gt;$AB$10),"BB",AND(J327&gt;=$AE$11,J327&gt;$AD$10,J327&gt;$AC$10,J327&gt;$AB$10),"CB",AND(J327&gt;=$AD$11,J327&gt;$AC$10,J327&gt;$AB$10),"CC",AND(J327&gt;=$AC$11,J327&gt;$AB$10),"DC",J327&gt;=50,"DD"),IF(J327&gt;=$AA$9,"FD","FF")),T327),IF(L327&gt;=$Z$32,$Z$30,IF(L327&gt;=$AA$32,$AA$30,IF(L327&gt;=$AB$32,$AB$30,IF(L327&gt;=$AC$32,$AC$30,IF(L327&gt;=$AD$32,$AD$30,IF(L327&gt;=$AE$32,$AE$30,IF(L327&gt;=$AF$32,$AF$30,IF(L327&gt;=$AG$32,$AG$30,$AH$30))))))))),T327)</f>
        <v/>
      </c>
      <c r="V327" s="9" t="str">
        <f t="array" ref="V327">IF(A327&lt;&gt;"",IF(_xlfn.BITOR(F327&lt;&gt;"GR",F327&lt;&gt;""),IF(AND(L327&gt;=50,F327&gt;=55),_xlfn.RANK.EQ(L327,$L$2:$L$1000,0),_xlfn.IFS(U327="FD",999,U327="FF",1000)),IF(AND(L327&gt;=50,H327&gt;=55),_xlfn.RANK.EQ(L327,$L$2:$L$326,0),_xlfn.IFS(U327="FD",999,U327="FF",1000))),"")</f>
        <v/>
      </c>
    </row>
    <row r="328" spans="1:22" x14ac:dyDescent="0.25">
      <c r="A328" s="3"/>
      <c r="B328" s="3"/>
      <c r="C328" s="3"/>
      <c r="D328" s="3"/>
      <c r="E328" s="3"/>
      <c r="F328" s="3"/>
      <c r="G328" s="16">
        <f t="shared" si="73"/>
        <v>0</v>
      </c>
      <c r="H328" s="16">
        <f t="shared" si="74"/>
        <v>0</v>
      </c>
      <c r="I328" s="9">
        <f t="shared" si="72"/>
        <v>0</v>
      </c>
      <c r="J328" s="9">
        <f t="shared" si="75"/>
        <v>0</v>
      </c>
      <c r="K328" s="9">
        <f t="shared" si="85"/>
        <v>0</v>
      </c>
      <c r="L328" s="9">
        <f t="shared" si="86"/>
        <v>0</v>
      </c>
      <c r="M328" s="9" t="str">
        <f t="shared" si="77"/>
        <v/>
      </c>
      <c r="N328" s="9" t="str">
        <f t="shared" si="78"/>
        <v/>
      </c>
      <c r="O328" s="9" t="str">
        <f t="shared" si="79"/>
        <v/>
      </c>
      <c r="P328" s="9" t="str">
        <f t="shared" si="80"/>
        <v/>
      </c>
      <c r="Q328" s="9" t="str">
        <f t="shared" si="81"/>
        <v/>
      </c>
      <c r="R328" s="9" t="str">
        <f t="shared" si="82"/>
        <v/>
      </c>
      <c r="S328" s="9" t="str">
        <f t="shared" si="83"/>
        <v/>
      </c>
      <c r="T328" s="9" t="str">
        <f t="shared" si="84"/>
        <v/>
      </c>
      <c r="U328" s="9" t="str">
        <f t="array" ref="U328">IF(AND(F328&lt;&gt;"",F328&lt;&gt;"GR"),IF(COUNTIF($J$2:$J$1000,"&gt;=50")&gt;=10,IF(F328&lt;&gt;"GR",IF(AND(F328&gt;=55,J328&gt;=50),_xlfn.IFS(AND(J328&gt;=$AH$11,J328&gt;$AG$10,J328&gt;$AF$10,J328&gt;$AE$10,J328&gt;$AD$10,J328&gt;$AC$10,J328&gt;$AB$10),"AA",AND(J328&gt;=$AG$11,J328&gt;$AF$10,J328&gt;$AE$10,J328&gt;$AD$10,J328&gt;$AC$10,J328&gt;$AB$10),"BA",AND(J328&gt;=$AF$11,J328&gt;$AE$10,J328&gt;$AD$10,J328&gt;$AC$10,J328&gt;$AB$10),"BB",AND(J328&gt;=$AE$11,J328&gt;$AD$10,J328&gt;$AC$10,J328&gt;$AB$10),"CB",AND(J328&gt;=$AD$11,J328&gt;$AC$10,J328&gt;$AB$10),"CC",AND(J328&gt;=$AC$11,J328&gt;$AB$10),"DC",J328&gt;=50,"DD"),IF(J328&gt;=$AA$9,"FD","FF")),T328),IF(L328&gt;=$Z$32,$Z$30,IF(L328&gt;=$AA$32,$AA$30,IF(L328&gt;=$AB$32,$AB$30,IF(L328&gt;=$AC$32,$AC$30,IF(L328&gt;=$AD$32,$AD$30,IF(L328&gt;=$AE$32,$AE$30,IF(L328&gt;=$AF$32,$AF$30,IF(L328&gt;=$AG$32,$AG$30,$AH$30))))))))),T328)</f>
        <v/>
      </c>
      <c r="V328" s="9" t="str">
        <f t="array" ref="V328">IF(A328&lt;&gt;"",IF(_xlfn.BITOR(F328&lt;&gt;"GR",F328&lt;&gt;""),IF(AND(L328&gt;=50,F328&gt;=55),_xlfn.RANK.EQ(L328,$L$2:$L$1000,0),_xlfn.IFS(U328="FD",999,U328="FF",1000)),IF(AND(L328&gt;=50,H328&gt;=55),_xlfn.RANK.EQ(L328,$L$2:$L$326,0),_xlfn.IFS(U328="FD",999,U328="FF",1000))),"")</f>
        <v/>
      </c>
    </row>
    <row r="329" spans="1:22" x14ac:dyDescent="0.25">
      <c r="A329" s="3"/>
      <c r="B329" s="3"/>
      <c r="C329" s="3"/>
      <c r="D329" s="3"/>
      <c r="E329" s="3"/>
      <c r="F329" s="3"/>
      <c r="G329" s="16">
        <f t="shared" si="73"/>
        <v>0</v>
      </c>
      <c r="H329" s="16">
        <f t="shared" si="74"/>
        <v>0</v>
      </c>
      <c r="I329" s="9">
        <f t="shared" si="72"/>
        <v>0</v>
      </c>
      <c r="J329" s="9">
        <f t="shared" si="75"/>
        <v>0</v>
      </c>
      <c r="K329" s="9">
        <f t="shared" si="85"/>
        <v>0</v>
      </c>
      <c r="L329" s="9">
        <f t="shared" si="86"/>
        <v>0</v>
      </c>
      <c r="M329" s="9" t="str">
        <f t="shared" si="77"/>
        <v/>
      </c>
      <c r="N329" s="9" t="str">
        <f t="shared" si="78"/>
        <v/>
      </c>
      <c r="O329" s="9" t="str">
        <f t="shared" si="79"/>
        <v/>
      </c>
      <c r="P329" s="9" t="str">
        <f t="shared" si="80"/>
        <v/>
      </c>
      <c r="Q329" s="9" t="str">
        <f t="shared" si="81"/>
        <v/>
      </c>
      <c r="R329" s="9" t="str">
        <f t="shared" si="82"/>
        <v/>
      </c>
      <c r="S329" s="9" t="str">
        <f t="shared" si="83"/>
        <v/>
      </c>
      <c r="T329" s="9" t="str">
        <f t="shared" si="84"/>
        <v/>
      </c>
      <c r="U329" s="9" t="str">
        <f t="array" ref="U329">IF(AND(F329&lt;&gt;"",F329&lt;&gt;"GR"),IF(COUNTIF($J$2:$J$1000,"&gt;=50")&gt;=10,IF(F329&lt;&gt;"GR",IF(AND(F329&gt;=55,J329&gt;=50),_xlfn.IFS(AND(J329&gt;=$AH$11,J329&gt;$AG$10,J329&gt;$AF$10,J329&gt;$AE$10,J329&gt;$AD$10,J329&gt;$AC$10,J329&gt;$AB$10),"AA",AND(J329&gt;=$AG$11,J329&gt;$AF$10,J329&gt;$AE$10,J329&gt;$AD$10,J329&gt;$AC$10,J329&gt;$AB$10),"BA",AND(J329&gt;=$AF$11,J329&gt;$AE$10,J329&gt;$AD$10,J329&gt;$AC$10,J329&gt;$AB$10),"BB",AND(J329&gt;=$AE$11,J329&gt;$AD$10,J329&gt;$AC$10,J329&gt;$AB$10),"CB",AND(J329&gt;=$AD$11,J329&gt;$AC$10,J329&gt;$AB$10),"CC",AND(J329&gt;=$AC$11,J329&gt;$AB$10),"DC",J329&gt;=50,"DD"),IF(J329&gt;=$AA$9,"FD","FF")),T329),IF(L329&gt;=$Z$32,$Z$30,IF(L329&gt;=$AA$32,$AA$30,IF(L329&gt;=$AB$32,$AB$30,IF(L329&gt;=$AC$32,$AC$30,IF(L329&gt;=$AD$32,$AD$30,IF(L329&gt;=$AE$32,$AE$30,IF(L329&gt;=$AF$32,$AF$30,IF(L329&gt;=$AG$32,$AG$30,$AH$30))))))))),T329)</f>
        <v/>
      </c>
      <c r="V329" s="9" t="str">
        <f t="array" ref="V329">IF(A329&lt;&gt;"",IF(_xlfn.BITOR(F329&lt;&gt;"GR",F329&lt;&gt;""),IF(AND(L329&gt;=50,F329&gt;=55),_xlfn.RANK.EQ(L329,$L$2:$L$1000,0),_xlfn.IFS(U329="FD",999,U329="FF",1000)),IF(AND(L329&gt;=50,H329&gt;=55),_xlfn.RANK.EQ(L329,$L$2:$L$326,0),_xlfn.IFS(U329="FD",999,U329="FF",1000))),"")</f>
        <v/>
      </c>
    </row>
    <row r="330" spans="1:22" x14ac:dyDescent="0.25">
      <c r="A330" s="3"/>
      <c r="B330" s="3"/>
      <c r="C330" s="3"/>
      <c r="D330" s="3"/>
      <c r="E330" s="3"/>
      <c r="F330" s="3"/>
      <c r="G330" s="16">
        <f t="shared" si="73"/>
        <v>0</v>
      </c>
      <c r="H330" s="16">
        <f t="shared" si="74"/>
        <v>0</v>
      </c>
      <c r="I330" s="9">
        <f t="shared" si="72"/>
        <v>0</v>
      </c>
      <c r="J330" s="9">
        <f t="shared" si="75"/>
        <v>0</v>
      </c>
      <c r="K330" s="9">
        <f t="shared" si="85"/>
        <v>0</v>
      </c>
      <c r="L330" s="9">
        <f t="shared" si="86"/>
        <v>0</v>
      </c>
      <c r="M330" s="9" t="str">
        <f t="shared" si="77"/>
        <v/>
      </c>
      <c r="N330" s="9" t="str">
        <f t="shared" si="78"/>
        <v/>
      </c>
      <c r="O330" s="9" t="str">
        <f t="shared" si="79"/>
        <v/>
      </c>
      <c r="P330" s="9" t="str">
        <f t="shared" si="80"/>
        <v/>
      </c>
      <c r="Q330" s="9" t="str">
        <f t="shared" si="81"/>
        <v/>
      </c>
      <c r="R330" s="9" t="str">
        <f t="shared" si="82"/>
        <v/>
      </c>
      <c r="S330" s="9" t="str">
        <f t="shared" si="83"/>
        <v/>
      </c>
      <c r="T330" s="9" t="str">
        <f t="shared" si="84"/>
        <v/>
      </c>
      <c r="U330" s="9" t="str">
        <f t="array" ref="U330">IF(AND(F330&lt;&gt;"",F330&lt;&gt;"GR"),IF(COUNTIF($J$2:$J$1000,"&gt;=50")&gt;=10,IF(F330&lt;&gt;"GR",IF(AND(F330&gt;=55,J330&gt;=50),_xlfn.IFS(AND(J330&gt;=$AH$11,J330&gt;$AG$10,J330&gt;$AF$10,J330&gt;$AE$10,J330&gt;$AD$10,J330&gt;$AC$10,J330&gt;$AB$10),"AA",AND(J330&gt;=$AG$11,J330&gt;$AF$10,J330&gt;$AE$10,J330&gt;$AD$10,J330&gt;$AC$10,J330&gt;$AB$10),"BA",AND(J330&gt;=$AF$11,J330&gt;$AE$10,J330&gt;$AD$10,J330&gt;$AC$10,J330&gt;$AB$10),"BB",AND(J330&gt;=$AE$11,J330&gt;$AD$10,J330&gt;$AC$10,J330&gt;$AB$10),"CB",AND(J330&gt;=$AD$11,J330&gt;$AC$10,J330&gt;$AB$10),"CC",AND(J330&gt;=$AC$11,J330&gt;$AB$10),"DC",J330&gt;=50,"DD"),IF(J330&gt;=$AA$9,"FD","FF")),T330),IF(L330&gt;=$Z$32,$Z$30,IF(L330&gt;=$AA$32,$AA$30,IF(L330&gt;=$AB$32,$AB$30,IF(L330&gt;=$AC$32,$AC$30,IF(L330&gt;=$AD$32,$AD$30,IF(L330&gt;=$AE$32,$AE$30,IF(L330&gt;=$AF$32,$AF$30,IF(L330&gt;=$AG$32,$AG$30,$AH$30))))))))),T330)</f>
        <v/>
      </c>
      <c r="V330" s="9" t="str">
        <f t="array" ref="V330">IF(A330&lt;&gt;"",IF(_xlfn.BITOR(F330&lt;&gt;"GR",F330&lt;&gt;""),IF(AND(L330&gt;=50,F330&gt;=55),_xlfn.RANK.EQ(L330,$L$2:$L$1000,0),_xlfn.IFS(U330="FD",999,U330="FF",1000)),IF(AND(L330&gt;=50,H330&gt;=55),_xlfn.RANK.EQ(L330,$L$2:$L$326,0),_xlfn.IFS(U330="FD",999,U330="FF",1000))),"")</f>
        <v/>
      </c>
    </row>
    <row r="331" spans="1:22" x14ac:dyDescent="0.25">
      <c r="A331" s="3"/>
      <c r="B331" s="3"/>
      <c r="C331" s="3"/>
      <c r="D331" s="3"/>
      <c r="E331" s="3"/>
      <c r="F331" s="3"/>
      <c r="G331" s="16">
        <f t="shared" si="73"/>
        <v>0</v>
      </c>
      <c r="H331" s="16">
        <f t="shared" si="74"/>
        <v>0</v>
      </c>
      <c r="I331" s="9">
        <f t="shared" si="72"/>
        <v>0</v>
      </c>
      <c r="J331" s="9">
        <f t="shared" si="75"/>
        <v>0</v>
      </c>
      <c r="K331" s="9">
        <f t="shared" si="85"/>
        <v>0</v>
      </c>
      <c r="L331" s="9">
        <f t="shared" si="86"/>
        <v>0</v>
      </c>
      <c r="M331" s="9" t="str">
        <f t="shared" si="77"/>
        <v/>
      </c>
      <c r="N331" s="9" t="str">
        <f t="shared" si="78"/>
        <v/>
      </c>
      <c r="O331" s="9" t="str">
        <f t="shared" si="79"/>
        <v/>
      </c>
      <c r="P331" s="9" t="str">
        <f t="shared" si="80"/>
        <v/>
      </c>
      <c r="Q331" s="9" t="str">
        <f t="shared" si="81"/>
        <v/>
      </c>
      <c r="R331" s="9" t="str">
        <f t="shared" si="82"/>
        <v/>
      </c>
      <c r="S331" s="9" t="str">
        <f t="shared" si="83"/>
        <v/>
      </c>
      <c r="T331" s="9" t="str">
        <f t="shared" si="84"/>
        <v/>
      </c>
      <c r="U331" s="9" t="str">
        <f t="array" ref="U331">IF(AND(F331&lt;&gt;"",F331&lt;&gt;"GR"),IF(COUNTIF($J$2:$J$1000,"&gt;=50")&gt;=10,IF(F331&lt;&gt;"GR",IF(AND(F331&gt;=55,J331&gt;=50),_xlfn.IFS(AND(J331&gt;=$AH$11,J331&gt;$AG$10,J331&gt;$AF$10,J331&gt;$AE$10,J331&gt;$AD$10,J331&gt;$AC$10,J331&gt;$AB$10),"AA",AND(J331&gt;=$AG$11,J331&gt;$AF$10,J331&gt;$AE$10,J331&gt;$AD$10,J331&gt;$AC$10,J331&gt;$AB$10),"BA",AND(J331&gt;=$AF$11,J331&gt;$AE$10,J331&gt;$AD$10,J331&gt;$AC$10,J331&gt;$AB$10),"BB",AND(J331&gt;=$AE$11,J331&gt;$AD$10,J331&gt;$AC$10,J331&gt;$AB$10),"CB",AND(J331&gt;=$AD$11,J331&gt;$AC$10,J331&gt;$AB$10),"CC",AND(J331&gt;=$AC$11,J331&gt;$AB$10),"DC",J331&gt;=50,"DD"),IF(J331&gt;=$AA$9,"FD","FF")),T331),IF(L331&gt;=$Z$32,$Z$30,IF(L331&gt;=$AA$32,$AA$30,IF(L331&gt;=$AB$32,$AB$30,IF(L331&gt;=$AC$32,$AC$30,IF(L331&gt;=$AD$32,$AD$30,IF(L331&gt;=$AE$32,$AE$30,IF(L331&gt;=$AF$32,$AF$30,IF(L331&gt;=$AG$32,$AG$30,$AH$30))))))))),T331)</f>
        <v/>
      </c>
      <c r="V331" s="9" t="str">
        <f t="array" ref="V331">IF(A331&lt;&gt;"",IF(_xlfn.BITOR(F331&lt;&gt;"GR",F331&lt;&gt;""),IF(AND(L331&gt;=50,F331&gt;=55),_xlfn.RANK.EQ(L331,$L$2:$L$1000,0),_xlfn.IFS(U331="FD",999,U331="FF",1000)),IF(AND(L331&gt;=50,H331&gt;=55),_xlfn.RANK.EQ(L331,$L$2:$L$326,0),_xlfn.IFS(U331="FD",999,U331="FF",1000))),"")</f>
        <v/>
      </c>
    </row>
    <row r="332" spans="1:22" x14ac:dyDescent="0.25">
      <c r="A332" s="3"/>
      <c r="B332" s="3"/>
      <c r="C332" s="3"/>
      <c r="D332" s="3"/>
      <c r="E332" s="3"/>
      <c r="F332" s="3"/>
      <c r="G332" s="16">
        <f t="shared" si="73"/>
        <v>0</v>
      </c>
      <c r="H332" s="16">
        <f t="shared" si="74"/>
        <v>0</v>
      </c>
      <c r="I332" s="9">
        <f t="shared" si="72"/>
        <v>0</v>
      </c>
      <c r="J332" s="9">
        <f t="shared" si="75"/>
        <v>0</v>
      </c>
      <c r="K332" s="9">
        <f t="shared" si="85"/>
        <v>0</v>
      </c>
      <c r="L332" s="9">
        <f t="shared" si="86"/>
        <v>0</v>
      </c>
      <c r="M332" s="9" t="str">
        <f t="shared" si="77"/>
        <v/>
      </c>
      <c r="N332" s="9" t="str">
        <f t="shared" si="78"/>
        <v/>
      </c>
      <c r="O332" s="9" t="str">
        <f t="shared" si="79"/>
        <v/>
      </c>
      <c r="P332" s="9" t="str">
        <f t="shared" si="80"/>
        <v/>
      </c>
      <c r="Q332" s="9" t="str">
        <f t="shared" si="81"/>
        <v/>
      </c>
      <c r="R332" s="9" t="str">
        <f t="shared" si="82"/>
        <v/>
      </c>
      <c r="S332" s="9" t="str">
        <f t="shared" si="83"/>
        <v/>
      </c>
      <c r="T332" s="9" t="str">
        <f t="shared" si="84"/>
        <v/>
      </c>
      <c r="U332" s="9" t="str">
        <f t="array" ref="U332">IF(AND(F332&lt;&gt;"",F332&lt;&gt;"GR"),IF(COUNTIF($J$2:$J$1000,"&gt;=50")&gt;=10,IF(F332&lt;&gt;"GR",IF(AND(F332&gt;=55,J332&gt;=50),_xlfn.IFS(AND(J332&gt;=$AH$11,J332&gt;$AG$10,J332&gt;$AF$10,J332&gt;$AE$10,J332&gt;$AD$10,J332&gt;$AC$10,J332&gt;$AB$10),"AA",AND(J332&gt;=$AG$11,J332&gt;$AF$10,J332&gt;$AE$10,J332&gt;$AD$10,J332&gt;$AC$10,J332&gt;$AB$10),"BA",AND(J332&gt;=$AF$11,J332&gt;$AE$10,J332&gt;$AD$10,J332&gt;$AC$10,J332&gt;$AB$10),"BB",AND(J332&gt;=$AE$11,J332&gt;$AD$10,J332&gt;$AC$10,J332&gt;$AB$10),"CB",AND(J332&gt;=$AD$11,J332&gt;$AC$10,J332&gt;$AB$10),"CC",AND(J332&gt;=$AC$11,J332&gt;$AB$10),"DC",J332&gt;=50,"DD"),IF(J332&gt;=$AA$9,"FD","FF")),T332),IF(L332&gt;=$Z$32,$Z$30,IF(L332&gt;=$AA$32,$AA$30,IF(L332&gt;=$AB$32,$AB$30,IF(L332&gt;=$AC$32,$AC$30,IF(L332&gt;=$AD$32,$AD$30,IF(L332&gt;=$AE$32,$AE$30,IF(L332&gt;=$AF$32,$AF$30,IF(L332&gt;=$AG$32,$AG$30,$AH$30))))))))),T332)</f>
        <v/>
      </c>
      <c r="V332" s="9" t="str">
        <f t="array" ref="V332">IF(A332&lt;&gt;"",IF(_xlfn.BITOR(F332&lt;&gt;"GR",F332&lt;&gt;""),IF(AND(L332&gt;=50,F332&gt;=55),_xlfn.RANK.EQ(L332,$L$2:$L$1000,0),_xlfn.IFS(U332="FD",999,U332="FF",1000)),IF(AND(L332&gt;=50,H332&gt;=55),_xlfn.RANK.EQ(L332,$L$2:$L$326,0),_xlfn.IFS(U332="FD",999,U332="FF",1000))),"")</f>
        <v/>
      </c>
    </row>
    <row r="333" spans="1:22" x14ac:dyDescent="0.25">
      <c r="A333" s="3"/>
      <c r="B333" s="3"/>
      <c r="C333" s="3"/>
      <c r="D333" s="3"/>
      <c r="E333" s="3"/>
      <c r="F333" s="3"/>
      <c r="G333" s="16">
        <f t="shared" si="73"/>
        <v>0</v>
      </c>
      <c r="H333" s="16">
        <f t="shared" si="74"/>
        <v>0</v>
      </c>
      <c r="I333" s="9">
        <f t="shared" si="72"/>
        <v>0</v>
      </c>
      <c r="J333" s="9">
        <f t="shared" si="75"/>
        <v>0</v>
      </c>
      <c r="K333" s="9">
        <f t="shared" si="85"/>
        <v>0</v>
      </c>
      <c r="L333" s="9">
        <f t="shared" si="86"/>
        <v>0</v>
      </c>
      <c r="M333" s="9" t="str">
        <f t="shared" si="77"/>
        <v/>
      </c>
      <c r="N333" s="9" t="str">
        <f t="shared" si="78"/>
        <v/>
      </c>
      <c r="O333" s="9" t="str">
        <f t="shared" si="79"/>
        <v/>
      </c>
      <c r="P333" s="9" t="str">
        <f t="shared" si="80"/>
        <v/>
      </c>
      <c r="Q333" s="9" t="str">
        <f t="shared" si="81"/>
        <v/>
      </c>
      <c r="R333" s="9" t="str">
        <f t="shared" si="82"/>
        <v/>
      </c>
      <c r="S333" s="9" t="str">
        <f t="shared" si="83"/>
        <v/>
      </c>
      <c r="T333" s="9" t="str">
        <f t="shared" si="84"/>
        <v/>
      </c>
      <c r="U333" s="9" t="str">
        <f t="array" ref="U333">IF(AND(F333&lt;&gt;"",F333&lt;&gt;"GR"),IF(COUNTIF($J$2:$J$1000,"&gt;=50")&gt;=10,IF(F333&lt;&gt;"GR",IF(AND(F333&gt;=55,J333&gt;=50),_xlfn.IFS(AND(J333&gt;=$AH$11,J333&gt;$AG$10,J333&gt;$AF$10,J333&gt;$AE$10,J333&gt;$AD$10,J333&gt;$AC$10,J333&gt;$AB$10),"AA",AND(J333&gt;=$AG$11,J333&gt;$AF$10,J333&gt;$AE$10,J333&gt;$AD$10,J333&gt;$AC$10,J333&gt;$AB$10),"BA",AND(J333&gt;=$AF$11,J333&gt;$AE$10,J333&gt;$AD$10,J333&gt;$AC$10,J333&gt;$AB$10),"BB",AND(J333&gt;=$AE$11,J333&gt;$AD$10,J333&gt;$AC$10,J333&gt;$AB$10),"CB",AND(J333&gt;=$AD$11,J333&gt;$AC$10,J333&gt;$AB$10),"CC",AND(J333&gt;=$AC$11,J333&gt;$AB$10),"DC",J333&gt;=50,"DD"),IF(J333&gt;=$AA$9,"FD","FF")),T333),IF(L333&gt;=$Z$32,$Z$30,IF(L333&gt;=$AA$32,$AA$30,IF(L333&gt;=$AB$32,$AB$30,IF(L333&gt;=$AC$32,$AC$30,IF(L333&gt;=$AD$32,$AD$30,IF(L333&gt;=$AE$32,$AE$30,IF(L333&gt;=$AF$32,$AF$30,IF(L333&gt;=$AG$32,$AG$30,$AH$30))))))))),T333)</f>
        <v/>
      </c>
      <c r="V333" s="9" t="str">
        <f t="array" ref="V333">IF(A333&lt;&gt;"",IF(_xlfn.BITOR(F333&lt;&gt;"GR",F333&lt;&gt;""),IF(AND(L333&gt;=50,F333&gt;=55),_xlfn.RANK.EQ(L333,$L$2:$L$1000,0),_xlfn.IFS(U333="FD",999,U333="FF",1000)),IF(AND(L333&gt;=50,H333&gt;=55),_xlfn.RANK.EQ(L333,$L$2:$L$326,0),_xlfn.IFS(U333="FD",999,U333="FF",1000))),"")</f>
        <v/>
      </c>
    </row>
    <row r="334" spans="1:22" x14ac:dyDescent="0.25">
      <c r="A334" s="3"/>
      <c r="B334" s="3"/>
      <c r="C334" s="3"/>
      <c r="D334" s="3"/>
      <c r="E334" s="3"/>
      <c r="F334" s="3"/>
      <c r="G334" s="16">
        <f t="shared" si="73"/>
        <v>0</v>
      </c>
      <c r="H334" s="16">
        <f t="shared" si="74"/>
        <v>0</v>
      </c>
      <c r="I334" s="9">
        <f t="shared" si="72"/>
        <v>0</v>
      </c>
      <c r="J334" s="9">
        <f t="shared" si="75"/>
        <v>0</v>
      </c>
      <c r="K334" s="9">
        <f t="shared" si="85"/>
        <v>0</v>
      </c>
      <c r="L334" s="9">
        <f t="shared" si="86"/>
        <v>0</v>
      </c>
      <c r="M334" s="9" t="str">
        <f t="shared" si="77"/>
        <v/>
      </c>
      <c r="N334" s="9" t="str">
        <f t="shared" si="78"/>
        <v/>
      </c>
      <c r="O334" s="9" t="str">
        <f t="shared" si="79"/>
        <v/>
      </c>
      <c r="P334" s="9" t="str">
        <f t="shared" si="80"/>
        <v/>
      </c>
      <c r="Q334" s="9" t="str">
        <f t="shared" si="81"/>
        <v/>
      </c>
      <c r="R334" s="9" t="str">
        <f t="shared" si="82"/>
        <v/>
      </c>
      <c r="S334" s="9" t="str">
        <f t="shared" si="83"/>
        <v/>
      </c>
      <c r="T334" s="9" t="str">
        <f t="shared" si="84"/>
        <v/>
      </c>
      <c r="U334" s="9" t="str">
        <f t="array" ref="U334">IF(AND(F334&lt;&gt;"",F334&lt;&gt;"GR"),IF(COUNTIF($J$2:$J$1000,"&gt;=50")&gt;=10,IF(F334&lt;&gt;"GR",IF(AND(F334&gt;=55,J334&gt;=50),_xlfn.IFS(AND(J334&gt;=$AH$11,J334&gt;$AG$10,J334&gt;$AF$10,J334&gt;$AE$10,J334&gt;$AD$10,J334&gt;$AC$10,J334&gt;$AB$10),"AA",AND(J334&gt;=$AG$11,J334&gt;$AF$10,J334&gt;$AE$10,J334&gt;$AD$10,J334&gt;$AC$10,J334&gt;$AB$10),"BA",AND(J334&gt;=$AF$11,J334&gt;$AE$10,J334&gt;$AD$10,J334&gt;$AC$10,J334&gt;$AB$10),"BB",AND(J334&gt;=$AE$11,J334&gt;$AD$10,J334&gt;$AC$10,J334&gt;$AB$10),"CB",AND(J334&gt;=$AD$11,J334&gt;$AC$10,J334&gt;$AB$10),"CC",AND(J334&gt;=$AC$11,J334&gt;$AB$10),"DC",J334&gt;=50,"DD"),IF(J334&gt;=$AA$9,"FD","FF")),T334),IF(L334&gt;=$Z$32,$Z$30,IF(L334&gt;=$AA$32,$AA$30,IF(L334&gt;=$AB$32,$AB$30,IF(L334&gt;=$AC$32,$AC$30,IF(L334&gt;=$AD$32,$AD$30,IF(L334&gt;=$AE$32,$AE$30,IF(L334&gt;=$AF$32,$AF$30,IF(L334&gt;=$AG$32,$AG$30,$AH$30))))))))),T334)</f>
        <v/>
      </c>
      <c r="V334" s="9" t="str">
        <f t="array" ref="V334">IF(A334&lt;&gt;"",IF(_xlfn.BITOR(F334&lt;&gt;"GR",F334&lt;&gt;""),IF(AND(L334&gt;=50,F334&gt;=55),_xlfn.RANK.EQ(L334,$L$2:$L$1000,0),_xlfn.IFS(U334="FD",999,U334="FF",1000)),IF(AND(L334&gt;=50,H334&gt;=55),_xlfn.RANK.EQ(L334,$L$2:$L$326,0),_xlfn.IFS(U334="FD",999,U334="FF",1000))),"")</f>
        <v/>
      </c>
    </row>
    <row r="335" spans="1:22" x14ac:dyDescent="0.25">
      <c r="A335" s="3"/>
      <c r="B335" s="3"/>
      <c r="C335" s="3"/>
      <c r="D335" s="3"/>
      <c r="E335" s="3"/>
      <c r="F335" s="3"/>
      <c r="G335" s="16">
        <f t="shared" si="73"/>
        <v>0</v>
      </c>
      <c r="H335" s="16">
        <f t="shared" si="74"/>
        <v>0</v>
      </c>
      <c r="I335" s="9">
        <f t="shared" si="72"/>
        <v>0</v>
      </c>
      <c r="J335" s="9">
        <f t="shared" si="75"/>
        <v>0</v>
      </c>
      <c r="K335" s="9">
        <f t="shared" si="85"/>
        <v>0</v>
      </c>
      <c r="L335" s="9">
        <f t="shared" si="86"/>
        <v>0</v>
      </c>
      <c r="M335" s="9" t="str">
        <f t="shared" si="77"/>
        <v/>
      </c>
      <c r="N335" s="9" t="str">
        <f t="shared" si="78"/>
        <v/>
      </c>
      <c r="O335" s="9" t="str">
        <f t="shared" si="79"/>
        <v/>
      </c>
      <c r="P335" s="9" t="str">
        <f t="shared" si="80"/>
        <v/>
      </c>
      <c r="Q335" s="9" t="str">
        <f t="shared" si="81"/>
        <v/>
      </c>
      <c r="R335" s="9" t="str">
        <f t="shared" si="82"/>
        <v/>
      </c>
      <c r="S335" s="9" t="str">
        <f t="shared" si="83"/>
        <v/>
      </c>
      <c r="T335" s="9" t="str">
        <f t="shared" si="84"/>
        <v/>
      </c>
      <c r="U335" s="9" t="str">
        <f t="array" ref="U335">IF(AND(F335&lt;&gt;"",F335&lt;&gt;"GR"),IF(COUNTIF($J$2:$J$1000,"&gt;=50")&gt;=10,IF(F335&lt;&gt;"GR",IF(AND(F335&gt;=55,J335&gt;=50),_xlfn.IFS(AND(J335&gt;=$AH$11,J335&gt;$AG$10,J335&gt;$AF$10,J335&gt;$AE$10,J335&gt;$AD$10,J335&gt;$AC$10,J335&gt;$AB$10),"AA",AND(J335&gt;=$AG$11,J335&gt;$AF$10,J335&gt;$AE$10,J335&gt;$AD$10,J335&gt;$AC$10,J335&gt;$AB$10),"BA",AND(J335&gt;=$AF$11,J335&gt;$AE$10,J335&gt;$AD$10,J335&gt;$AC$10,J335&gt;$AB$10),"BB",AND(J335&gt;=$AE$11,J335&gt;$AD$10,J335&gt;$AC$10,J335&gt;$AB$10),"CB",AND(J335&gt;=$AD$11,J335&gt;$AC$10,J335&gt;$AB$10),"CC",AND(J335&gt;=$AC$11,J335&gt;$AB$10),"DC",J335&gt;=50,"DD"),IF(J335&gt;=$AA$9,"FD","FF")),T335),IF(L335&gt;=$Z$32,$Z$30,IF(L335&gt;=$AA$32,$AA$30,IF(L335&gt;=$AB$32,$AB$30,IF(L335&gt;=$AC$32,$AC$30,IF(L335&gt;=$AD$32,$AD$30,IF(L335&gt;=$AE$32,$AE$30,IF(L335&gt;=$AF$32,$AF$30,IF(L335&gt;=$AG$32,$AG$30,$AH$30))))))))),T335)</f>
        <v/>
      </c>
      <c r="V335" s="9" t="str">
        <f t="array" ref="V335">IF(A335&lt;&gt;"",IF(_xlfn.BITOR(F335&lt;&gt;"GR",F335&lt;&gt;""),IF(AND(L335&gt;=50,F335&gt;=55),_xlfn.RANK.EQ(L335,$L$2:$L$1000,0),_xlfn.IFS(U335="FD",999,U335="FF",1000)),IF(AND(L335&gt;=50,H335&gt;=55),_xlfn.RANK.EQ(L335,$L$2:$L$326,0),_xlfn.IFS(U335="FD",999,U335="FF",1000))),"")</f>
        <v/>
      </c>
    </row>
    <row r="336" spans="1:22" x14ac:dyDescent="0.25">
      <c r="A336" s="3"/>
      <c r="B336" s="3"/>
      <c r="C336" s="3"/>
      <c r="D336" s="3"/>
      <c r="E336" s="3"/>
      <c r="F336" s="3"/>
      <c r="G336" s="16">
        <f t="shared" si="73"/>
        <v>0</v>
      </c>
      <c r="H336" s="16">
        <f t="shared" si="74"/>
        <v>0</v>
      </c>
      <c r="I336" s="9">
        <f t="shared" si="72"/>
        <v>0</v>
      </c>
      <c r="J336" s="9">
        <f t="shared" si="75"/>
        <v>0</v>
      </c>
      <c r="K336" s="9">
        <f t="shared" si="85"/>
        <v>0</v>
      </c>
      <c r="L336" s="9">
        <f t="shared" si="86"/>
        <v>0</v>
      </c>
      <c r="M336" s="9" t="str">
        <f t="shared" si="77"/>
        <v/>
      </c>
      <c r="N336" s="9" t="str">
        <f t="shared" si="78"/>
        <v/>
      </c>
      <c r="O336" s="9" t="str">
        <f t="shared" si="79"/>
        <v/>
      </c>
      <c r="P336" s="9" t="str">
        <f t="shared" si="80"/>
        <v/>
      </c>
      <c r="Q336" s="9" t="str">
        <f t="shared" si="81"/>
        <v/>
      </c>
      <c r="R336" s="9" t="str">
        <f t="shared" si="82"/>
        <v/>
      </c>
      <c r="S336" s="9" t="str">
        <f t="shared" si="83"/>
        <v/>
      </c>
      <c r="T336" s="9" t="str">
        <f t="shared" si="84"/>
        <v/>
      </c>
      <c r="U336" s="9" t="str">
        <f t="array" ref="U336">IF(AND(F336&lt;&gt;"",F336&lt;&gt;"GR"),IF(COUNTIF($J$2:$J$1000,"&gt;=50")&gt;=10,IF(F336&lt;&gt;"GR",IF(AND(F336&gt;=55,J336&gt;=50),_xlfn.IFS(AND(J336&gt;=$AH$11,J336&gt;$AG$10,J336&gt;$AF$10,J336&gt;$AE$10,J336&gt;$AD$10,J336&gt;$AC$10,J336&gt;$AB$10),"AA",AND(J336&gt;=$AG$11,J336&gt;$AF$10,J336&gt;$AE$10,J336&gt;$AD$10,J336&gt;$AC$10,J336&gt;$AB$10),"BA",AND(J336&gt;=$AF$11,J336&gt;$AE$10,J336&gt;$AD$10,J336&gt;$AC$10,J336&gt;$AB$10),"BB",AND(J336&gt;=$AE$11,J336&gt;$AD$10,J336&gt;$AC$10,J336&gt;$AB$10),"CB",AND(J336&gt;=$AD$11,J336&gt;$AC$10,J336&gt;$AB$10),"CC",AND(J336&gt;=$AC$11,J336&gt;$AB$10),"DC",J336&gt;=50,"DD"),IF(J336&gt;=$AA$9,"FD","FF")),T336),IF(L336&gt;=$Z$32,$Z$30,IF(L336&gt;=$AA$32,$AA$30,IF(L336&gt;=$AB$32,$AB$30,IF(L336&gt;=$AC$32,$AC$30,IF(L336&gt;=$AD$32,$AD$30,IF(L336&gt;=$AE$32,$AE$30,IF(L336&gt;=$AF$32,$AF$30,IF(L336&gt;=$AG$32,$AG$30,$AH$30))))))))),T336)</f>
        <v/>
      </c>
      <c r="V336" s="9" t="str">
        <f t="array" ref="V336">IF(A336&lt;&gt;"",IF(_xlfn.BITOR(F336&lt;&gt;"GR",F336&lt;&gt;""),IF(AND(L336&gt;=50,F336&gt;=55),_xlfn.RANK.EQ(L336,$L$2:$L$1000,0),_xlfn.IFS(U336="FD",999,U336="FF",1000)),IF(AND(L336&gt;=50,H336&gt;=55),_xlfn.RANK.EQ(L336,$L$2:$L$326,0),_xlfn.IFS(U336="FD",999,U336="FF",1000))),"")</f>
        <v/>
      </c>
    </row>
    <row r="337" spans="1:22" x14ac:dyDescent="0.25">
      <c r="A337" s="3"/>
      <c r="B337" s="3"/>
      <c r="C337" s="3"/>
      <c r="D337" s="3"/>
      <c r="E337" s="3"/>
      <c r="F337" s="3"/>
      <c r="G337" s="16">
        <f t="shared" si="73"/>
        <v>0</v>
      </c>
      <c r="H337" s="16">
        <f t="shared" si="74"/>
        <v>0</v>
      </c>
      <c r="I337" s="9">
        <f t="shared" si="72"/>
        <v>0</v>
      </c>
      <c r="J337" s="9">
        <f t="shared" si="75"/>
        <v>0</v>
      </c>
      <c r="K337" s="9">
        <f t="shared" si="85"/>
        <v>0</v>
      </c>
      <c r="L337" s="9">
        <f t="shared" si="86"/>
        <v>0</v>
      </c>
      <c r="M337" s="9" t="str">
        <f t="shared" si="77"/>
        <v/>
      </c>
      <c r="N337" s="9" t="str">
        <f t="shared" si="78"/>
        <v/>
      </c>
      <c r="O337" s="9" t="str">
        <f t="shared" si="79"/>
        <v/>
      </c>
      <c r="P337" s="9" t="str">
        <f t="shared" si="80"/>
        <v/>
      </c>
      <c r="Q337" s="9" t="str">
        <f t="shared" si="81"/>
        <v/>
      </c>
      <c r="R337" s="9" t="str">
        <f t="shared" si="82"/>
        <v/>
      </c>
      <c r="S337" s="9" t="str">
        <f t="shared" si="83"/>
        <v/>
      </c>
      <c r="T337" s="9" t="str">
        <f t="shared" si="84"/>
        <v/>
      </c>
      <c r="U337" s="9" t="str">
        <f t="array" ref="U337">IF(AND(F337&lt;&gt;"",F337&lt;&gt;"GR"),IF(COUNTIF($J$2:$J$1000,"&gt;=50")&gt;=10,IF(F337&lt;&gt;"GR",IF(AND(F337&gt;=55,J337&gt;=50),_xlfn.IFS(AND(J337&gt;=$AH$11,J337&gt;$AG$10,J337&gt;$AF$10,J337&gt;$AE$10,J337&gt;$AD$10,J337&gt;$AC$10,J337&gt;$AB$10),"AA",AND(J337&gt;=$AG$11,J337&gt;$AF$10,J337&gt;$AE$10,J337&gt;$AD$10,J337&gt;$AC$10,J337&gt;$AB$10),"BA",AND(J337&gt;=$AF$11,J337&gt;$AE$10,J337&gt;$AD$10,J337&gt;$AC$10,J337&gt;$AB$10),"BB",AND(J337&gt;=$AE$11,J337&gt;$AD$10,J337&gt;$AC$10,J337&gt;$AB$10),"CB",AND(J337&gt;=$AD$11,J337&gt;$AC$10,J337&gt;$AB$10),"CC",AND(J337&gt;=$AC$11,J337&gt;$AB$10),"DC",J337&gt;=50,"DD"),IF(J337&gt;=$AA$9,"FD","FF")),T337),IF(L337&gt;=$Z$32,$Z$30,IF(L337&gt;=$AA$32,$AA$30,IF(L337&gt;=$AB$32,$AB$30,IF(L337&gt;=$AC$32,$AC$30,IF(L337&gt;=$AD$32,$AD$30,IF(L337&gt;=$AE$32,$AE$30,IF(L337&gt;=$AF$32,$AF$30,IF(L337&gt;=$AG$32,$AG$30,$AH$30))))))))),T337)</f>
        <v/>
      </c>
      <c r="V337" s="9" t="str">
        <f t="array" ref="V337">IF(A337&lt;&gt;"",IF(_xlfn.BITOR(F337&lt;&gt;"GR",F337&lt;&gt;""),IF(AND(L337&gt;=50,F337&gt;=55),_xlfn.RANK.EQ(L337,$L$2:$L$1000,0),_xlfn.IFS(U337="FD",999,U337="FF",1000)),IF(AND(L337&gt;=50,H337&gt;=55),_xlfn.RANK.EQ(L337,$L$2:$L$326,0),_xlfn.IFS(U337="FD",999,U337="FF",1000))),"")</f>
        <v/>
      </c>
    </row>
    <row r="338" spans="1:22" x14ac:dyDescent="0.25">
      <c r="A338" s="3"/>
      <c r="B338" s="3"/>
      <c r="C338" s="3"/>
      <c r="D338" s="3"/>
      <c r="E338" s="3"/>
      <c r="F338" s="3"/>
      <c r="G338" s="16">
        <f t="shared" si="73"/>
        <v>0</v>
      </c>
      <c r="H338" s="16">
        <f t="shared" si="74"/>
        <v>0</v>
      </c>
      <c r="I338" s="9">
        <f t="shared" si="72"/>
        <v>0</v>
      </c>
      <c r="J338" s="9">
        <f t="shared" si="75"/>
        <v>0</v>
      </c>
      <c r="K338" s="9">
        <f t="shared" si="85"/>
        <v>0</v>
      </c>
      <c r="L338" s="9">
        <f t="shared" si="86"/>
        <v>0</v>
      </c>
      <c r="M338" s="9" t="str">
        <f t="shared" si="77"/>
        <v/>
      </c>
      <c r="N338" s="9" t="str">
        <f t="shared" si="78"/>
        <v/>
      </c>
      <c r="O338" s="9" t="str">
        <f t="shared" si="79"/>
        <v/>
      </c>
      <c r="P338" s="9" t="str">
        <f t="shared" si="80"/>
        <v/>
      </c>
      <c r="Q338" s="9" t="str">
        <f t="shared" si="81"/>
        <v/>
      </c>
      <c r="R338" s="9" t="str">
        <f t="shared" si="82"/>
        <v/>
      </c>
      <c r="S338" s="9" t="str">
        <f t="shared" si="83"/>
        <v/>
      </c>
      <c r="T338" s="9" t="str">
        <f t="shared" si="84"/>
        <v/>
      </c>
      <c r="U338" s="9" t="str">
        <f t="array" ref="U338">IF(AND(F338&lt;&gt;"",F338&lt;&gt;"GR"),IF(COUNTIF($J$2:$J$1000,"&gt;=50")&gt;=10,IF(F338&lt;&gt;"GR",IF(AND(F338&gt;=55,J338&gt;=50),_xlfn.IFS(AND(J338&gt;=$AH$11,J338&gt;$AG$10,J338&gt;$AF$10,J338&gt;$AE$10,J338&gt;$AD$10,J338&gt;$AC$10,J338&gt;$AB$10),"AA",AND(J338&gt;=$AG$11,J338&gt;$AF$10,J338&gt;$AE$10,J338&gt;$AD$10,J338&gt;$AC$10,J338&gt;$AB$10),"BA",AND(J338&gt;=$AF$11,J338&gt;$AE$10,J338&gt;$AD$10,J338&gt;$AC$10,J338&gt;$AB$10),"BB",AND(J338&gt;=$AE$11,J338&gt;$AD$10,J338&gt;$AC$10,J338&gt;$AB$10),"CB",AND(J338&gt;=$AD$11,J338&gt;$AC$10,J338&gt;$AB$10),"CC",AND(J338&gt;=$AC$11,J338&gt;$AB$10),"DC",J338&gt;=50,"DD"),IF(J338&gt;=$AA$9,"FD","FF")),T338),IF(L338&gt;=$Z$32,$Z$30,IF(L338&gt;=$AA$32,$AA$30,IF(L338&gt;=$AB$32,$AB$30,IF(L338&gt;=$AC$32,$AC$30,IF(L338&gt;=$AD$32,$AD$30,IF(L338&gt;=$AE$32,$AE$30,IF(L338&gt;=$AF$32,$AF$30,IF(L338&gt;=$AG$32,$AG$30,$AH$30))))))))),T338)</f>
        <v/>
      </c>
      <c r="V338" s="9" t="str">
        <f t="array" ref="V338">IF(A338&lt;&gt;"",IF(_xlfn.BITOR(F338&lt;&gt;"GR",F338&lt;&gt;""),IF(AND(L338&gt;=50,F338&gt;=55),_xlfn.RANK.EQ(L338,$L$2:$L$1000,0),_xlfn.IFS(U338="FD",999,U338="FF",1000)),IF(AND(L338&gt;=50,H338&gt;=55),_xlfn.RANK.EQ(L338,$L$2:$L$326,0),_xlfn.IFS(U338="FD",999,U338="FF",1000))),"")</f>
        <v/>
      </c>
    </row>
    <row r="339" spans="1:22" x14ac:dyDescent="0.25">
      <c r="A339" s="3"/>
      <c r="B339" s="3"/>
      <c r="C339" s="3"/>
      <c r="D339" s="3"/>
      <c r="E339" s="3"/>
      <c r="F339" s="3"/>
      <c r="G339" s="16">
        <f t="shared" si="73"/>
        <v>0</v>
      </c>
      <c r="H339" s="16">
        <f t="shared" si="74"/>
        <v>0</v>
      </c>
      <c r="I339" s="9">
        <f t="shared" si="72"/>
        <v>0</v>
      </c>
      <c r="J339" s="9">
        <f t="shared" si="75"/>
        <v>0</v>
      </c>
      <c r="K339" s="9">
        <f t="shared" si="85"/>
        <v>0</v>
      </c>
      <c r="L339" s="9">
        <f t="shared" si="86"/>
        <v>0</v>
      </c>
      <c r="M339" s="9" t="str">
        <f t="shared" si="77"/>
        <v/>
      </c>
      <c r="N339" s="9" t="str">
        <f t="shared" si="78"/>
        <v/>
      </c>
      <c r="O339" s="9" t="str">
        <f t="shared" si="79"/>
        <v/>
      </c>
      <c r="P339" s="9" t="str">
        <f t="shared" si="80"/>
        <v/>
      </c>
      <c r="Q339" s="9" t="str">
        <f t="shared" si="81"/>
        <v/>
      </c>
      <c r="R339" s="9" t="str">
        <f t="shared" si="82"/>
        <v/>
      </c>
      <c r="S339" s="9" t="str">
        <f t="shared" si="83"/>
        <v/>
      </c>
      <c r="T339" s="9" t="str">
        <f t="shared" si="84"/>
        <v/>
      </c>
      <c r="U339" s="9" t="str">
        <f t="array" ref="U339">IF(AND(F339&lt;&gt;"",F339&lt;&gt;"GR"),IF(COUNTIF($J$2:$J$1000,"&gt;=50")&gt;=10,IF(F339&lt;&gt;"GR",IF(AND(F339&gt;=55,J339&gt;=50),_xlfn.IFS(AND(J339&gt;=$AH$11,J339&gt;$AG$10,J339&gt;$AF$10,J339&gt;$AE$10,J339&gt;$AD$10,J339&gt;$AC$10,J339&gt;$AB$10),"AA",AND(J339&gt;=$AG$11,J339&gt;$AF$10,J339&gt;$AE$10,J339&gt;$AD$10,J339&gt;$AC$10,J339&gt;$AB$10),"BA",AND(J339&gt;=$AF$11,J339&gt;$AE$10,J339&gt;$AD$10,J339&gt;$AC$10,J339&gt;$AB$10),"BB",AND(J339&gt;=$AE$11,J339&gt;$AD$10,J339&gt;$AC$10,J339&gt;$AB$10),"CB",AND(J339&gt;=$AD$11,J339&gt;$AC$10,J339&gt;$AB$10),"CC",AND(J339&gt;=$AC$11,J339&gt;$AB$10),"DC",J339&gt;=50,"DD"),IF(J339&gt;=$AA$9,"FD","FF")),T339),IF(L339&gt;=$Z$32,$Z$30,IF(L339&gt;=$AA$32,$AA$30,IF(L339&gt;=$AB$32,$AB$30,IF(L339&gt;=$AC$32,$AC$30,IF(L339&gt;=$AD$32,$AD$30,IF(L339&gt;=$AE$32,$AE$30,IF(L339&gt;=$AF$32,$AF$30,IF(L339&gt;=$AG$32,$AG$30,$AH$30))))))))),T339)</f>
        <v/>
      </c>
      <c r="V339" s="9" t="str">
        <f t="array" ref="V339">IF(A339&lt;&gt;"",IF(_xlfn.BITOR(F339&lt;&gt;"GR",F339&lt;&gt;""),IF(AND(L339&gt;=50,F339&gt;=55),_xlfn.RANK.EQ(L339,$L$2:$L$1000,0),_xlfn.IFS(U339="FD",999,U339="FF",1000)),IF(AND(L339&gt;=50,H339&gt;=55),_xlfn.RANK.EQ(L339,$L$2:$L$326,0),_xlfn.IFS(U339="FD",999,U339="FF",1000))),"")</f>
        <v/>
      </c>
    </row>
    <row r="340" spans="1:22" x14ac:dyDescent="0.25">
      <c r="A340" s="3"/>
      <c r="B340" s="3"/>
      <c r="C340" s="3"/>
      <c r="D340" s="3"/>
      <c r="E340" s="3"/>
      <c r="F340" s="3"/>
      <c r="G340" s="16">
        <f t="shared" si="73"/>
        <v>0</v>
      </c>
      <c r="H340" s="16">
        <f t="shared" si="74"/>
        <v>0</v>
      </c>
      <c r="I340" s="9">
        <f t="shared" si="72"/>
        <v>0</v>
      </c>
      <c r="J340" s="9">
        <f t="shared" si="75"/>
        <v>0</v>
      </c>
      <c r="K340" s="9">
        <f t="shared" si="85"/>
        <v>0</v>
      </c>
      <c r="L340" s="9">
        <f t="shared" si="86"/>
        <v>0</v>
      </c>
      <c r="M340" s="9" t="str">
        <f t="shared" si="77"/>
        <v/>
      </c>
      <c r="N340" s="9" t="str">
        <f t="shared" si="78"/>
        <v/>
      </c>
      <c r="O340" s="9" t="str">
        <f t="shared" si="79"/>
        <v/>
      </c>
      <c r="P340" s="9" t="str">
        <f t="shared" si="80"/>
        <v/>
      </c>
      <c r="Q340" s="9" t="str">
        <f t="shared" si="81"/>
        <v/>
      </c>
      <c r="R340" s="9" t="str">
        <f t="shared" si="82"/>
        <v/>
      </c>
      <c r="S340" s="9" t="str">
        <f t="shared" si="83"/>
        <v/>
      </c>
      <c r="T340" s="9" t="str">
        <f t="shared" si="84"/>
        <v/>
      </c>
      <c r="U340" s="9" t="str">
        <f t="array" ref="U340">IF(AND(F340&lt;&gt;"",F340&lt;&gt;"GR"),IF(COUNTIF($J$2:$J$1000,"&gt;=50")&gt;=10,IF(F340&lt;&gt;"GR",IF(AND(F340&gt;=55,J340&gt;=50),_xlfn.IFS(AND(J340&gt;=$AH$11,J340&gt;$AG$10,J340&gt;$AF$10,J340&gt;$AE$10,J340&gt;$AD$10,J340&gt;$AC$10,J340&gt;$AB$10),"AA",AND(J340&gt;=$AG$11,J340&gt;$AF$10,J340&gt;$AE$10,J340&gt;$AD$10,J340&gt;$AC$10,J340&gt;$AB$10),"BA",AND(J340&gt;=$AF$11,J340&gt;$AE$10,J340&gt;$AD$10,J340&gt;$AC$10,J340&gt;$AB$10),"BB",AND(J340&gt;=$AE$11,J340&gt;$AD$10,J340&gt;$AC$10,J340&gt;$AB$10),"CB",AND(J340&gt;=$AD$11,J340&gt;$AC$10,J340&gt;$AB$10),"CC",AND(J340&gt;=$AC$11,J340&gt;$AB$10),"DC",J340&gt;=50,"DD"),IF(J340&gt;=$AA$9,"FD","FF")),T340),IF(L340&gt;=$Z$32,$Z$30,IF(L340&gt;=$AA$32,$AA$30,IF(L340&gt;=$AB$32,$AB$30,IF(L340&gt;=$AC$32,$AC$30,IF(L340&gt;=$AD$32,$AD$30,IF(L340&gt;=$AE$32,$AE$30,IF(L340&gt;=$AF$32,$AF$30,IF(L340&gt;=$AG$32,$AG$30,$AH$30))))))))),T340)</f>
        <v/>
      </c>
      <c r="V340" s="9" t="str">
        <f t="array" ref="V340">IF(A340&lt;&gt;"",IF(_xlfn.BITOR(F340&lt;&gt;"GR",F340&lt;&gt;""),IF(AND(L340&gt;=50,F340&gt;=55),_xlfn.RANK.EQ(L340,$L$2:$L$1000,0),_xlfn.IFS(U340="FD",999,U340="FF",1000)),IF(AND(L340&gt;=50,H340&gt;=55),_xlfn.RANK.EQ(L340,$L$2:$L$326,0),_xlfn.IFS(U340="FD",999,U340="FF",1000))),"")</f>
        <v/>
      </c>
    </row>
    <row r="341" spans="1:22" x14ac:dyDescent="0.25">
      <c r="A341" s="3"/>
      <c r="B341" s="3"/>
      <c r="C341" s="3"/>
      <c r="D341" s="3"/>
      <c r="E341" s="3"/>
      <c r="F341" s="3"/>
      <c r="G341" s="16">
        <f t="shared" si="73"/>
        <v>0</v>
      </c>
      <c r="H341" s="16">
        <f t="shared" si="74"/>
        <v>0</v>
      </c>
      <c r="I341" s="9">
        <f t="shared" si="72"/>
        <v>0</v>
      </c>
      <c r="J341" s="9">
        <f t="shared" si="75"/>
        <v>0</v>
      </c>
      <c r="K341" s="9">
        <f t="shared" si="85"/>
        <v>0</v>
      </c>
      <c r="L341" s="9">
        <f t="shared" si="86"/>
        <v>0</v>
      </c>
      <c r="M341" s="9" t="str">
        <f t="shared" si="77"/>
        <v/>
      </c>
      <c r="N341" s="9" t="str">
        <f t="shared" si="78"/>
        <v/>
      </c>
      <c r="O341" s="9" t="str">
        <f t="shared" si="79"/>
        <v/>
      </c>
      <c r="P341" s="9" t="str">
        <f t="shared" si="80"/>
        <v/>
      </c>
      <c r="Q341" s="9" t="str">
        <f t="shared" si="81"/>
        <v/>
      </c>
      <c r="R341" s="9" t="str">
        <f t="shared" si="82"/>
        <v/>
      </c>
      <c r="S341" s="9" t="str">
        <f t="shared" si="83"/>
        <v/>
      </c>
      <c r="T341" s="9" t="str">
        <f t="shared" si="84"/>
        <v/>
      </c>
      <c r="U341" s="9" t="str">
        <f t="array" ref="U341">IF(AND(F341&lt;&gt;"",F341&lt;&gt;"GR"),IF(COUNTIF($J$2:$J$1000,"&gt;=50")&gt;=10,IF(F341&lt;&gt;"GR",IF(AND(F341&gt;=55,J341&gt;=50),_xlfn.IFS(AND(J341&gt;=$AH$11,J341&gt;$AG$10,J341&gt;$AF$10,J341&gt;$AE$10,J341&gt;$AD$10,J341&gt;$AC$10,J341&gt;$AB$10),"AA",AND(J341&gt;=$AG$11,J341&gt;$AF$10,J341&gt;$AE$10,J341&gt;$AD$10,J341&gt;$AC$10,J341&gt;$AB$10),"BA",AND(J341&gt;=$AF$11,J341&gt;$AE$10,J341&gt;$AD$10,J341&gt;$AC$10,J341&gt;$AB$10),"BB",AND(J341&gt;=$AE$11,J341&gt;$AD$10,J341&gt;$AC$10,J341&gt;$AB$10),"CB",AND(J341&gt;=$AD$11,J341&gt;$AC$10,J341&gt;$AB$10),"CC",AND(J341&gt;=$AC$11,J341&gt;$AB$10),"DC",J341&gt;=50,"DD"),IF(J341&gt;=$AA$9,"FD","FF")),T341),IF(L341&gt;=$Z$32,$Z$30,IF(L341&gt;=$AA$32,$AA$30,IF(L341&gt;=$AB$32,$AB$30,IF(L341&gt;=$AC$32,$AC$30,IF(L341&gt;=$AD$32,$AD$30,IF(L341&gt;=$AE$32,$AE$30,IF(L341&gt;=$AF$32,$AF$30,IF(L341&gt;=$AG$32,$AG$30,$AH$30))))))))),T341)</f>
        <v/>
      </c>
      <c r="V341" s="9" t="str">
        <f t="array" ref="V341">IF(A341&lt;&gt;"",IF(_xlfn.BITOR(F341&lt;&gt;"GR",F341&lt;&gt;""),IF(AND(L341&gt;=50,F341&gt;=55),_xlfn.RANK.EQ(L341,$L$2:$L$1000,0),_xlfn.IFS(U341="FD",999,U341="FF",1000)),IF(AND(L341&gt;=50,H341&gt;=55),_xlfn.RANK.EQ(L341,$L$2:$L$326,0),_xlfn.IFS(U341="FD",999,U341="FF",1000))),"")</f>
        <v/>
      </c>
    </row>
    <row r="342" spans="1:22" x14ac:dyDescent="0.25">
      <c r="A342" s="3"/>
      <c r="B342" s="3"/>
      <c r="C342" s="3"/>
      <c r="D342" s="3"/>
      <c r="E342" s="3"/>
      <c r="F342" s="3"/>
      <c r="G342" s="16">
        <f t="shared" si="73"/>
        <v>0</v>
      </c>
      <c r="H342" s="16">
        <f t="shared" si="74"/>
        <v>0</v>
      </c>
      <c r="I342" s="9">
        <f t="shared" si="72"/>
        <v>0</v>
      </c>
      <c r="J342" s="9">
        <f t="shared" si="75"/>
        <v>0</v>
      </c>
      <c r="K342" s="9">
        <f t="shared" si="85"/>
        <v>0</v>
      </c>
      <c r="L342" s="9">
        <f t="shared" si="86"/>
        <v>0</v>
      </c>
      <c r="M342" s="9" t="str">
        <f t="shared" si="77"/>
        <v/>
      </c>
      <c r="N342" s="9" t="str">
        <f t="shared" si="78"/>
        <v/>
      </c>
      <c r="O342" s="9" t="str">
        <f t="shared" si="79"/>
        <v/>
      </c>
      <c r="P342" s="9" t="str">
        <f t="shared" si="80"/>
        <v/>
      </c>
      <c r="Q342" s="9" t="str">
        <f t="shared" si="81"/>
        <v/>
      </c>
      <c r="R342" s="9" t="str">
        <f t="shared" si="82"/>
        <v/>
      </c>
      <c r="S342" s="9" t="str">
        <f t="shared" si="83"/>
        <v/>
      </c>
      <c r="T342" s="9" t="str">
        <f t="shared" si="84"/>
        <v/>
      </c>
      <c r="U342" s="9" t="str">
        <f t="array" ref="U342">IF(AND(F342&lt;&gt;"",F342&lt;&gt;"GR"),IF(COUNTIF($J$2:$J$1000,"&gt;=50")&gt;=10,IF(F342&lt;&gt;"GR",IF(AND(F342&gt;=55,J342&gt;=50),_xlfn.IFS(AND(J342&gt;=$AH$11,J342&gt;$AG$10,J342&gt;$AF$10,J342&gt;$AE$10,J342&gt;$AD$10,J342&gt;$AC$10,J342&gt;$AB$10),"AA",AND(J342&gt;=$AG$11,J342&gt;$AF$10,J342&gt;$AE$10,J342&gt;$AD$10,J342&gt;$AC$10,J342&gt;$AB$10),"BA",AND(J342&gt;=$AF$11,J342&gt;$AE$10,J342&gt;$AD$10,J342&gt;$AC$10,J342&gt;$AB$10),"BB",AND(J342&gt;=$AE$11,J342&gt;$AD$10,J342&gt;$AC$10,J342&gt;$AB$10),"CB",AND(J342&gt;=$AD$11,J342&gt;$AC$10,J342&gt;$AB$10),"CC",AND(J342&gt;=$AC$11,J342&gt;$AB$10),"DC",J342&gt;=50,"DD"),IF(J342&gt;=$AA$9,"FD","FF")),T342),IF(L342&gt;=$Z$32,$Z$30,IF(L342&gt;=$AA$32,$AA$30,IF(L342&gt;=$AB$32,$AB$30,IF(L342&gt;=$AC$32,$AC$30,IF(L342&gt;=$AD$32,$AD$30,IF(L342&gt;=$AE$32,$AE$30,IF(L342&gt;=$AF$32,$AF$30,IF(L342&gt;=$AG$32,$AG$30,$AH$30))))))))),T342)</f>
        <v/>
      </c>
      <c r="V342" s="9" t="str">
        <f t="array" ref="V342">IF(A342&lt;&gt;"",IF(_xlfn.BITOR(F342&lt;&gt;"GR",F342&lt;&gt;""),IF(AND(L342&gt;=50,F342&gt;=55),_xlfn.RANK.EQ(L342,$L$2:$L$1000,0),_xlfn.IFS(U342="FD",999,U342="FF",1000)),IF(AND(L342&gt;=50,H342&gt;=55),_xlfn.RANK.EQ(L342,$L$2:$L$326,0),_xlfn.IFS(U342="FD",999,U342="FF",1000))),"")</f>
        <v/>
      </c>
    </row>
    <row r="343" spans="1:22" x14ac:dyDescent="0.25">
      <c r="A343" s="3"/>
      <c r="B343" s="3"/>
      <c r="C343" s="3"/>
      <c r="D343" s="3"/>
      <c r="E343" s="3"/>
      <c r="F343" s="3"/>
      <c r="G343" s="16">
        <f t="shared" si="73"/>
        <v>0</v>
      </c>
      <c r="H343" s="16">
        <f t="shared" si="74"/>
        <v>0</v>
      </c>
      <c r="I343" s="9">
        <f t="shared" si="72"/>
        <v>0</v>
      </c>
      <c r="J343" s="9">
        <f t="shared" si="75"/>
        <v>0</v>
      </c>
      <c r="K343" s="9">
        <f t="shared" si="85"/>
        <v>0</v>
      </c>
      <c r="L343" s="9">
        <f t="shared" si="86"/>
        <v>0</v>
      </c>
      <c r="M343" s="9" t="str">
        <f t="shared" si="77"/>
        <v/>
      </c>
      <c r="N343" s="9" t="str">
        <f t="shared" si="78"/>
        <v/>
      </c>
      <c r="O343" s="9" t="str">
        <f t="shared" si="79"/>
        <v/>
      </c>
      <c r="P343" s="9" t="str">
        <f t="shared" si="80"/>
        <v/>
      </c>
      <c r="Q343" s="9" t="str">
        <f t="shared" si="81"/>
        <v/>
      </c>
      <c r="R343" s="9" t="str">
        <f t="shared" si="82"/>
        <v/>
      </c>
      <c r="S343" s="9" t="str">
        <f t="shared" si="83"/>
        <v/>
      </c>
      <c r="T343" s="9" t="str">
        <f t="shared" si="84"/>
        <v/>
      </c>
      <c r="U343" s="9" t="str">
        <f t="array" ref="U343">IF(AND(F343&lt;&gt;"",F343&lt;&gt;"GR"),IF(COUNTIF($J$2:$J$1000,"&gt;=50")&gt;=10,IF(F343&lt;&gt;"GR",IF(AND(F343&gt;=55,J343&gt;=50),_xlfn.IFS(AND(J343&gt;=$AH$11,J343&gt;$AG$10,J343&gt;$AF$10,J343&gt;$AE$10,J343&gt;$AD$10,J343&gt;$AC$10,J343&gt;$AB$10),"AA",AND(J343&gt;=$AG$11,J343&gt;$AF$10,J343&gt;$AE$10,J343&gt;$AD$10,J343&gt;$AC$10,J343&gt;$AB$10),"BA",AND(J343&gt;=$AF$11,J343&gt;$AE$10,J343&gt;$AD$10,J343&gt;$AC$10,J343&gt;$AB$10),"BB",AND(J343&gt;=$AE$11,J343&gt;$AD$10,J343&gt;$AC$10,J343&gt;$AB$10),"CB",AND(J343&gt;=$AD$11,J343&gt;$AC$10,J343&gt;$AB$10),"CC",AND(J343&gt;=$AC$11,J343&gt;$AB$10),"DC",J343&gt;=50,"DD"),IF(J343&gt;=$AA$9,"FD","FF")),T343),IF(L343&gt;=$Z$32,$Z$30,IF(L343&gt;=$AA$32,$AA$30,IF(L343&gt;=$AB$32,$AB$30,IF(L343&gt;=$AC$32,$AC$30,IF(L343&gt;=$AD$32,$AD$30,IF(L343&gt;=$AE$32,$AE$30,IF(L343&gt;=$AF$32,$AF$30,IF(L343&gt;=$AG$32,$AG$30,$AH$30))))))))),T343)</f>
        <v/>
      </c>
      <c r="V343" s="9" t="str">
        <f t="array" ref="V343">IF(A343&lt;&gt;"",IF(_xlfn.BITOR(F343&lt;&gt;"GR",F343&lt;&gt;""),IF(AND(L343&gt;=50,F343&gt;=55),_xlfn.RANK.EQ(L343,$L$2:$L$1000,0),_xlfn.IFS(U343="FD",999,U343="FF",1000)),IF(AND(L343&gt;=50,H343&gt;=55),_xlfn.RANK.EQ(L343,$L$2:$L$326,0),_xlfn.IFS(U343="FD",999,U343="FF",1000))),"")</f>
        <v/>
      </c>
    </row>
    <row r="344" spans="1:22" x14ac:dyDescent="0.25">
      <c r="A344" s="3"/>
      <c r="B344" s="3"/>
      <c r="C344" s="3"/>
      <c r="D344" s="3"/>
      <c r="E344" s="3"/>
      <c r="F344" s="3"/>
      <c r="G344" s="16">
        <f t="shared" si="73"/>
        <v>0</v>
      </c>
      <c r="H344" s="16">
        <f t="shared" si="74"/>
        <v>0</v>
      </c>
      <c r="I344" s="9">
        <f t="shared" si="72"/>
        <v>0</v>
      </c>
      <c r="J344" s="9">
        <f t="shared" si="75"/>
        <v>0</v>
      </c>
      <c r="K344" s="9">
        <f t="shared" si="85"/>
        <v>0</v>
      </c>
      <c r="L344" s="9">
        <f t="shared" si="86"/>
        <v>0</v>
      </c>
      <c r="M344" s="9" t="str">
        <f t="shared" si="77"/>
        <v/>
      </c>
      <c r="N344" s="9" t="str">
        <f t="shared" si="78"/>
        <v/>
      </c>
      <c r="O344" s="9" t="str">
        <f t="shared" si="79"/>
        <v/>
      </c>
      <c r="P344" s="9" t="str">
        <f t="shared" si="80"/>
        <v/>
      </c>
      <c r="Q344" s="9" t="str">
        <f t="shared" si="81"/>
        <v/>
      </c>
      <c r="R344" s="9" t="str">
        <f t="shared" si="82"/>
        <v/>
      </c>
      <c r="S344" s="9" t="str">
        <f t="shared" si="83"/>
        <v/>
      </c>
      <c r="T344" s="9" t="str">
        <f t="shared" si="84"/>
        <v/>
      </c>
      <c r="U344" s="9" t="str">
        <f t="array" ref="U344">IF(AND(F344&lt;&gt;"",F344&lt;&gt;"GR"),IF(COUNTIF($J$2:$J$1000,"&gt;=50")&gt;=10,IF(F344&lt;&gt;"GR",IF(AND(F344&gt;=55,J344&gt;=50),_xlfn.IFS(AND(J344&gt;=$AH$11,J344&gt;$AG$10,J344&gt;$AF$10,J344&gt;$AE$10,J344&gt;$AD$10,J344&gt;$AC$10,J344&gt;$AB$10),"AA",AND(J344&gt;=$AG$11,J344&gt;$AF$10,J344&gt;$AE$10,J344&gt;$AD$10,J344&gt;$AC$10,J344&gt;$AB$10),"BA",AND(J344&gt;=$AF$11,J344&gt;$AE$10,J344&gt;$AD$10,J344&gt;$AC$10,J344&gt;$AB$10),"BB",AND(J344&gt;=$AE$11,J344&gt;$AD$10,J344&gt;$AC$10,J344&gt;$AB$10),"CB",AND(J344&gt;=$AD$11,J344&gt;$AC$10,J344&gt;$AB$10),"CC",AND(J344&gt;=$AC$11,J344&gt;$AB$10),"DC",J344&gt;=50,"DD"),IF(J344&gt;=$AA$9,"FD","FF")),T344),IF(L344&gt;=$Z$32,$Z$30,IF(L344&gt;=$AA$32,$AA$30,IF(L344&gt;=$AB$32,$AB$30,IF(L344&gt;=$AC$32,$AC$30,IF(L344&gt;=$AD$32,$AD$30,IF(L344&gt;=$AE$32,$AE$30,IF(L344&gt;=$AF$32,$AF$30,IF(L344&gt;=$AG$32,$AG$30,$AH$30))))))))),T344)</f>
        <v/>
      </c>
      <c r="V344" s="9" t="str">
        <f t="array" ref="V344">IF(A344&lt;&gt;"",IF(_xlfn.BITOR(F344&lt;&gt;"GR",F344&lt;&gt;""),IF(AND(L344&gt;=50,F344&gt;=55),_xlfn.RANK.EQ(L344,$L$2:$L$1000,0),_xlfn.IFS(U344="FD",999,U344="FF",1000)),IF(AND(L344&gt;=50,H344&gt;=55),_xlfn.RANK.EQ(L344,$L$2:$L$326,0),_xlfn.IFS(U344="FD",999,U344="FF",1000))),"")</f>
        <v/>
      </c>
    </row>
    <row r="345" spans="1:22" x14ac:dyDescent="0.25">
      <c r="A345" s="3"/>
      <c r="B345" s="3"/>
      <c r="C345" s="3"/>
      <c r="D345" s="3"/>
      <c r="E345" s="3"/>
      <c r="F345" s="3"/>
      <c r="G345" s="16">
        <f t="shared" si="73"/>
        <v>0</v>
      </c>
      <c r="H345" s="16">
        <f t="shared" si="74"/>
        <v>0</v>
      </c>
      <c r="I345" s="9">
        <f t="shared" si="72"/>
        <v>0</v>
      </c>
      <c r="J345" s="9">
        <f t="shared" si="75"/>
        <v>0</v>
      </c>
      <c r="K345" s="9">
        <f t="shared" si="85"/>
        <v>0</v>
      </c>
      <c r="L345" s="9">
        <f t="shared" si="86"/>
        <v>0</v>
      </c>
      <c r="M345" s="9" t="str">
        <f t="shared" si="77"/>
        <v/>
      </c>
      <c r="N345" s="9" t="str">
        <f t="shared" si="78"/>
        <v/>
      </c>
      <c r="O345" s="9" t="str">
        <f t="shared" si="79"/>
        <v/>
      </c>
      <c r="P345" s="9" t="str">
        <f t="shared" si="80"/>
        <v/>
      </c>
      <c r="Q345" s="9" t="str">
        <f t="shared" si="81"/>
        <v/>
      </c>
      <c r="R345" s="9" t="str">
        <f t="shared" si="82"/>
        <v/>
      </c>
      <c r="S345" s="9" t="str">
        <f t="shared" si="83"/>
        <v/>
      </c>
      <c r="T345" s="9" t="str">
        <f t="shared" si="84"/>
        <v/>
      </c>
      <c r="U345" s="9" t="str">
        <f t="array" ref="U345">IF(AND(F345&lt;&gt;"",F345&lt;&gt;"GR"),IF(COUNTIF($J$2:$J$1000,"&gt;=50")&gt;=10,IF(F345&lt;&gt;"GR",IF(AND(F345&gt;=55,J345&gt;=50),_xlfn.IFS(AND(J345&gt;=$AH$11,J345&gt;$AG$10,J345&gt;$AF$10,J345&gt;$AE$10,J345&gt;$AD$10,J345&gt;$AC$10,J345&gt;$AB$10),"AA",AND(J345&gt;=$AG$11,J345&gt;$AF$10,J345&gt;$AE$10,J345&gt;$AD$10,J345&gt;$AC$10,J345&gt;$AB$10),"BA",AND(J345&gt;=$AF$11,J345&gt;$AE$10,J345&gt;$AD$10,J345&gt;$AC$10,J345&gt;$AB$10),"BB",AND(J345&gt;=$AE$11,J345&gt;$AD$10,J345&gt;$AC$10,J345&gt;$AB$10),"CB",AND(J345&gt;=$AD$11,J345&gt;$AC$10,J345&gt;$AB$10),"CC",AND(J345&gt;=$AC$11,J345&gt;$AB$10),"DC",J345&gt;=50,"DD"),IF(J345&gt;=$AA$9,"FD","FF")),T345),IF(L345&gt;=$Z$32,$Z$30,IF(L345&gt;=$AA$32,$AA$30,IF(L345&gt;=$AB$32,$AB$30,IF(L345&gt;=$AC$32,$AC$30,IF(L345&gt;=$AD$32,$AD$30,IF(L345&gt;=$AE$32,$AE$30,IF(L345&gt;=$AF$32,$AF$30,IF(L345&gt;=$AG$32,$AG$30,$AH$30))))))))),T345)</f>
        <v/>
      </c>
      <c r="V345" s="9" t="str">
        <f t="array" ref="V345">IF(A345&lt;&gt;"",IF(_xlfn.BITOR(F345&lt;&gt;"GR",F345&lt;&gt;""),IF(AND(L345&gt;=50,F345&gt;=55),_xlfn.RANK.EQ(L345,$L$2:$L$1000,0),_xlfn.IFS(U345="FD",999,U345="FF",1000)),IF(AND(L345&gt;=50,H345&gt;=55),_xlfn.RANK.EQ(L345,$L$2:$L$326,0),_xlfn.IFS(U345="FD",999,U345="FF",1000))),"")</f>
        <v/>
      </c>
    </row>
    <row r="346" spans="1:22" x14ac:dyDescent="0.25">
      <c r="A346" s="3"/>
      <c r="B346" s="3"/>
      <c r="C346" s="3"/>
      <c r="D346" s="3"/>
      <c r="E346" s="3"/>
      <c r="F346" s="3"/>
      <c r="G346" s="16">
        <f t="shared" si="73"/>
        <v>0</v>
      </c>
      <c r="H346" s="16">
        <f t="shared" si="74"/>
        <v>0</v>
      </c>
      <c r="I346" s="9">
        <f t="shared" si="72"/>
        <v>0</v>
      </c>
      <c r="J346" s="9">
        <f t="shared" si="75"/>
        <v>0</v>
      </c>
      <c r="K346" s="9">
        <f t="shared" si="85"/>
        <v>0</v>
      </c>
      <c r="L346" s="9">
        <f t="shared" si="86"/>
        <v>0</v>
      </c>
      <c r="M346" s="9" t="str">
        <f t="shared" si="77"/>
        <v/>
      </c>
      <c r="N346" s="9" t="str">
        <f t="shared" si="78"/>
        <v/>
      </c>
      <c r="O346" s="9" t="str">
        <f t="shared" si="79"/>
        <v/>
      </c>
      <c r="P346" s="9" t="str">
        <f t="shared" si="80"/>
        <v/>
      </c>
      <c r="Q346" s="9" t="str">
        <f t="shared" si="81"/>
        <v/>
      </c>
      <c r="R346" s="9" t="str">
        <f t="shared" si="82"/>
        <v/>
      </c>
      <c r="S346" s="9" t="str">
        <f t="shared" si="83"/>
        <v/>
      </c>
      <c r="T346" s="9" t="str">
        <f t="shared" si="84"/>
        <v/>
      </c>
      <c r="U346" s="9" t="str">
        <f t="array" ref="U346">IF(AND(F346&lt;&gt;"",F346&lt;&gt;"GR"),IF(COUNTIF($J$2:$J$1000,"&gt;=50")&gt;=10,IF(F346&lt;&gt;"GR",IF(AND(F346&gt;=55,J346&gt;=50),_xlfn.IFS(AND(J346&gt;=$AH$11,J346&gt;$AG$10,J346&gt;$AF$10,J346&gt;$AE$10,J346&gt;$AD$10,J346&gt;$AC$10,J346&gt;$AB$10),"AA",AND(J346&gt;=$AG$11,J346&gt;$AF$10,J346&gt;$AE$10,J346&gt;$AD$10,J346&gt;$AC$10,J346&gt;$AB$10),"BA",AND(J346&gt;=$AF$11,J346&gt;$AE$10,J346&gt;$AD$10,J346&gt;$AC$10,J346&gt;$AB$10),"BB",AND(J346&gt;=$AE$11,J346&gt;$AD$10,J346&gt;$AC$10,J346&gt;$AB$10),"CB",AND(J346&gt;=$AD$11,J346&gt;$AC$10,J346&gt;$AB$10),"CC",AND(J346&gt;=$AC$11,J346&gt;$AB$10),"DC",J346&gt;=50,"DD"),IF(J346&gt;=$AA$9,"FD","FF")),T346),IF(L346&gt;=$Z$32,$Z$30,IF(L346&gt;=$AA$32,$AA$30,IF(L346&gt;=$AB$32,$AB$30,IF(L346&gt;=$AC$32,$AC$30,IF(L346&gt;=$AD$32,$AD$30,IF(L346&gt;=$AE$32,$AE$30,IF(L346&gt;=$AF$32,$AF$30,IF(L346&gt;=$AG$32,$AG$30,$AH$30))))))))),T346)</f>
        <v/>
      </c>
      <c r="V346" s="9" t="str">
        <f t="array" ref="V346">IF(A346&lt;&gt;"",IF(_xlfn.BITOR(F346&lt;&gt;"GR",F346&lt;&gt;""),IF(AND(L346&gt;=50,F346&gt;=55),_xlfn.RANK.EQ(L346,$L$2:$L$1000,0),_xlfn.IFS(U346="FD",999,U346="FF",1000)),IF(AND(L346&gt;=50,H346&gt;=55),_xlfn.RANK.EQ(L346,$L$2:$L$326,0),_xlfn.IFS(U346="FD",999,U346="FF",1000))),"")</f>
        <v/>
      </c>
    </row>
    <row r="347" spans="1:22" x14ac:dyDescent="0.25">
      <c r="A347" s="3"/>
      <c r="B347" s="3"/>
      <c r="C347" s="3"/>
      <c r="D347" s="3"/>
      <c r="E347" s="3"/>
      <c r="F347" s="3"/>
      <c r="G347" s="16">
        <f t="shared" si="73"/>
        <v>0</v>
      </c>
      <c r="H347" s="16">
        <f t="shared" si="74"/>
        <v>0</v>
      </c>
      <c r="I347" s="9">
        <f t="shared" si="72"/>
        <v>0</v>
      </c>
      <c r="J347" s="9">
        <f t="shared" si="75"/>
        <v>0</v>
      </c>
      <c r="K347" s="9">
        <f t="shared" si="85"/>
        <v>0</v>
      </c>
      <c r="L347" s="9">
        <f t="shared" si="86"/>
        <v>0</v>
      </c>
      <c r="M347" s="9" t="str">
        <f t="shared" si="77"/>
        <v/>
      </c>
      <c r="N347" s="9" t="str">
        <f t="shared" si="78"/>
        <v/>
      </c>
      <c r="O347" s="9" t="str">
        <f t="shared" si="79"/>
        <v/>
      </c>
      <c r="P347" s="9" t="str">
        <f t="shared" si="80"/>
        <v/>
      </c>
      <c r="Q347" s="9" t="str">
        <f t="shared" si="81"/>
        <v/>
      </c>
      <c r="R347" s="9" t="str">
        <f t="shared" si="82"/>
        <v/>
      </c>
      <c r="S347" s="9" t="str">
        <f t="shared" si="83"/>
        <v/>
      </c>
      <c r="T347" s="9" t="str">
        <f t="shared" si="84"/>
        <v/>
      </c>
      <c r="U347" s="9" t="str">
        <f t="array" ref="U347">IF(AND(F347&lt;&gt;"",F347&lt;&gt;"GR"),IF(COUNTIF($J$2:$J$1000,"&gt;=50")&gt;=10,IF(F347&lt;&gt;"GR",IF(AND(F347&gt;=55,J347&gt;=50),_xlfn.IFS(AND(J347&gt;=$AH$11,J347&gt;$AG$10,J347&gt;$AF$10,J347&gt;$AE$10,J347&gt;$AD$10,J347&gt;$AC$10,J347&gt;$AB$10),"AA",AND(J347&gt;=$AG$11,J347&gt;$AF$10,J347&gt;$AE$10,J347&gt;$AD$10,J347&gt;$AC$10,J347&gt;$AB$10),"BA",AND(J347&gt;=$AF$11,J347&gt;$AE$10,J347&gt;$AD$10,J347&gt;$AC$10,J347&gt;$AB$10),"BB",AND(J347&gt;=$AE$11,J347&gt;$AD$10,J347&gt;$AC$10,J347&gt;$AB$10),"CB",AND(J347&gt;=$AD$11,J347&gt;$AC$10,J347&gt;$AB$10),"CC",AND(J347&gt;=$AC$11,J347&gt;$AB$10),"DC",J347&gt;=50,"DD"),IF(J347&gt;=$AA$9,"FD","FF")),T347),IF(L347&gt;=$Z$32,$Z$30,IF(L347&gt;=$AA$32,$AA$30,IF(L347&gt;=$AB$32,$AB$30,IF(L347&gt;=$AC$32,$AC$30,IF(L347&gt;=$AD$32,$AD$30,IF(L347&gt;=$AE$32,$AE$30,IF(L347&gt;=$AF$32,$AF$30,IF(L347&gt;=$AG$32,$AG$30,$AH$30))))))))),T347)</f>
        <v/>
      </c>
      <c r="V347" s="9" t="str">
        <f t="array" ref="V347">IF(A347&lt;&gt;"",IF(_xlfn.BITOR(F347&lt;&gt;"GR",F347&lt;&gt;""),IF(AND(L347&gt;=50,F347&gt;=55),_xlfn.RANK.EQ(L347,$L$2:$L$1000,0),_xlfn.IFS(U347="FD",999,U347="FF",1000)),IF(AND(L347&gt;=50,H347&gt;=55),_xlfn.RANK.EQ(L347,$L$2:$L$326,0),_xlfn.IFS(U347="FD",999,U347="FF",1000))),"")</f>
        <v/>
      </c>
    </row>
    <row r="348" spans="1:22" x14ac:dyDescent="0.25">
      <c r="A348" s="3"/>
      <c r="B348" s="3"/>
      <c r="C348" s="3"/>
      <c r="D348" s="3"/>
      <c r="E348" s="3"/>
      <c r="F348" s="3"/>
      <c r="G348" s="16">
        <f t="shared" si="73"/>
        <v>0</v>
      </c>
      <c r="H348" s="16">
        <f t="shared" si="74"/>
        <v>0</v>
      </c>
      <c r="I348" s="9">
        <f t="shared" si="72"/>
        <v>0</v>
      </c>
      <c r="J348" s="9">
        <f t="shared" si="75"/>
        <v>0</v>
      </c>
      <c r="K348" s="9">
        <f t="shared" si="85"/>
        <v>0</v>
      </c>
      <c r="L348" s="9">
        <f t="shared" si="86"/>
        <v>0</v>
      </c>
      <c r="M348" s="9" t="str">
        <f t="shared" si="77"/>
        <v/>
      </c>
      <c r="N348" s="9" t="str">
        <f t="shared" si="78"/>
        <v/>
      </c>
      <c r="O348" s="9" t="str">
        <f t="shared" si="79"/>
        <v/>
      </c>
      <c r="P348" s="9" t="str">
        <f t="shared" si="80"/>
        <v/>
      </c>
      <c r="Q348" s="9" t="str">
        <f t="shared" si="81"/>
        <v/>
      </c>
      <c r="R348" s="9" t="str">
        <f t="shared" si="82"/>
        <v/>
      </c>
      <c r="S348" s="9" t="str">
        <f t="shared" si="83"/>
        <v/>
      </c>
      <c r="T348" s="9" t="str">
        <f t="shared" si="84"/>
        <v/>
      </c>
      <c r="U348" s="9" t="str">
        <f t="array" ref="U348">IF(AND(F348&lt;&gt;"",F348&lt;&gt;"GR"),IF(COUNTIF($J$2:$J$1000,"&gt;=50")&gt;=10,IF(F348&lt;&gt;"GR",IF(AND(F348&gt;=55,J348&gt;=50),_xlfn.IFS(AND(J348&gt;=$AH$11,J348&gt;$AG$10,J348&gt;$AF$10,J348&gt;$AE$10,J348&gt;$AD$10,J348&gt;$AC$10,J348&gt;$AB$10),"AA",AND(J348&gt;=$AG$11,J348&gt;$AF$10,J348&gt;$AE$10,J348&gt;$AD$10,J348&gt;$AC$10,J348&gt;$AB$10),"BA",AND(J348&gt;=$AF$11,J348&gt;$AE$10,J348&gt;$AD$10,J348&gt;$AC$10,J348&gt;$AB$10),"BB",AND(J348&gt;=$AE$11,J348&gt;$AD$10,J348&gt;$AC$10,J348&gt;$AB$10),"CB",AND(J348&gt;=$AD$11,J348&gt;$AC$10,J348&gt;$AB$10),"CC",AND(J348&gt;=$AC$11,J348&gt;$AB$10),"DC",J348&gt;=50,"DD"),IF(J348&gt;=$AA$9,"FD","FF")),T348),IF(L348&gt;=$Z$32,$Z$30,IF(L348&gt;=$AA$32,$AA$30,IF(L348&gt;=$AB$32,$AB$30,IF(L348&gt;=$AC$32,$AC$30,IF(L348&gt;=$AD$32,$AD$30,IF(L348&gt;=$AE$32,$AE$30,IF(L348&gt;=$AF$32,$AF$30,IF(L348&gt;=$AG$32,$AG$30,$AH$30))))))))),T348)</f>
        <v/>
      </c>
      <c r="V348" s="9" t="str">
        <f t="array" ref="V348">IF(A348&lt;&gt;"",IF(_xlfn.BITOR(F348&lt;&gt;"GR",F348&lt;&gt;""),IF(AND(L348&gt;=50,F348&gt;=55),_xlfn.RANK.EQ(L348,$L$2:$L$1000,0),_xlfn.IFS(U348="FD",999,U348="FF",1000)),IF(AND(L348&gt;=50,H348&gt;=55),_xlfn.RANK.EQ(L348,$L$2:$L$326,0),_xlfn.IFS(U348="FD",999,U348="FF",1000))),"")</f>
        <v/>
      </c>
    </row>
    <row r="349" spans="1:22" x14ac:dyDescent="0.25">
      <c r="A349" s="3"/>
      <c r="B349" s="3"/>
      <c r="C349" s="3"/>
      <c r="D349" s="3"/>
      <c r="E349" s="3"/>
      <c r="F349" s="3"/>
      <c r="G349" s="16">
        <f t="shared" si="73"/>
        <v>0</v>
      </c>
      <c r="H349" s="16">
        <f t="shared" si="74"/>
        <v>0</v>
      </c>
      <c r="I349" s="9">
        <f t="shared" si="72"/>
        <v>0</v>
      </c>
      <c r="J349" s="9">
        <f t="shared" si="75"/>
        <v>0</v>
      </c>
      <c r="K349" s="9">
        <f t="shared" si="85"/>
        <v>0</v>
      </c>
      <c r="L349" s="9">
        <f t="shared" si="86"/>
        <v>0</v>
      </c>
      <c r="M349" s="9" t="str">
        <f t="shared" si="77"/>
        <v/>
      </c>
      <c r="N349" s="9" t="str">
        <f t="shared" si="78"/>
        <v/>
      </c>
      <c r="O349" s="9" t="str">
        <f t="shared" si="79"/>
        <v/>
      </c>
      <c r="P349" s="9" t="str">
        <f t="shared" si="80"/>
        <v/>
      </c>
      <c r="Q349" s="9" t="str">
        <f t="shared" si="81"/>
        <v/>
      </c>
      <c r="R349" s="9" t="str">
        <f t="shared" si="82"/>
        <v/>
      </c>
      <c r="S349" s="9" t="str">
        <f t="shared" si="83"/>
        <v/>
      </c>
      <c r="T349" s="9" t="str">
        <f t="shared" si="84"/>
        <v/>
      </c>
      <c r="U349" s="9" t="str">
        <f t="array" ref="U349">IF(AND(F349&lt;&gt;"",F349&lt;&gt;"GR"),IF(COUNTIF($J$2:$J$1000,"&gt;=50")&gt;=10,IF(F349&lt;&gt;"GR",IF(AND(F349&gt;=55,J349&gt;=50),_xlfn.IFS(AND(J349&gt;=$AH$11,J349&gt;$AG$10,J349&gt;$AF$10,J349&gt;$AE$10,J349&gt;$AD$10,J349&gt;$AC$10,J349&gt;$AB$10),"AA",AND(J349&gt;=$AG$11,J349&gt;$AF$10,J349&gt;$AE$10,J349&gt;$AD$10,J349&gt;$AC$10,J349&gt;$AB$10),"BA",AND(J349&gt;=$AF$11,J349&gt;$AE$10,J349&gt;$AD$10,J349&gt;$AC$10,J349&gt;$AB$10),"BB",AND(J349&gt;=$AE$11,J349&gt;$AD$10,J349&gt;$AC$10,J349&gt;$AB$10),"CB",AND(J349&gt;=$AD$11,J349&gt;$AC$10,J349&gt;$AB$10),"CC",AND(J349&gt;=$AC$11,J349&gt;$AB$10),"DC",J349&gt;=50,"DD"),IF(J349&gt;=$AA$9,"FD","FF")),T349),IF(L349&gt;=$Z$32,$Z$30,IF(L349&gt;=$AA$32,$AA$30,IF(L349&gt;=$AB$32,$AB$30,IF(L349&gt;=$AC$32,$AC$30,IF(L349&gt;=$AD$32,$AD$30,IF(L349&gt;=$AE$32,$AE$30,IF(L349&gt;=$AF$32,$AF$30,IF(L349&gt;=$AG$32,$AG$30,$AH$30))))))))),T349)</f>
        <v/>
      </c>
      <c r="V349" s="9" t="str">
        <f t="array" ref="V349">IF(A349&lt;&gt;"",IF(_xlfn.BITOR(F349&lt;&gt;"GR",F349&lt;&gt;""),IF(AND(L349&gt;=50,F349&gt;=55),_xlfn.RANK.EQ(L349,$L$2:$L$1000,0),_xlfn.IFS(U349="FD",999,U349="FF",1000)),IF(AND(L349&gt;=50,H349&gt;=55),_xlfn.RANK.EQ(L349,$L$2:$L$326,0),_xlfn.IFS(U349="FD",999,U349="FF",1000))),"")</f>
        <v/>
      </c>
    </row>
    <row r="350" spans="1:22" x14ac:dyDescent="0.25">
      <c r="A350" s="3"/>
      <c r="B350" s="3"/>
      <c r="C350" s="3"/>
      <c r="D350" s="3"/>
      <c r="E350" s="3"/>
      <c r="F350" s="3"/>
      <c r="G350" s="16">
        <f t="shared" si="73"/>
        <v>0</v>
      </c>
      <c r="H350" s="16">
        <f t="shared" si="74"/>
        <v>0</v>
      </c>
      <c r="I350" s="9">
        <f t="shared" si="72"/>
        <v>0</v>
      </c>
      <c r="J350" s="9">
        <f t="shared" si="75"/>
        <v>0</v>
      </c>
      <c r="K350" s="9">
        <f t="shared" si="85"/>
        <v>0</v>
      </c>
      <c r="L350" s="9">
        <f t="shared" si="86"/>
        <v>0</v>
      </c>
      <c r="M350" s="9" t="str">
        <f t="shared" si="77"/>
        <v/>
      </c>
      <c r="N350" s="9" t="str">
        <f t="shared" si="78"/>
        <v/>
      </c>
      <c r="O350" s="9" t="str">
        <f t="shared" si="79"/>
        <v/>
      </c>
      <c r="P350" s="9" t="str">
        <f t="shared" si="80"/>
        <v/>
      </c>
      <c r="Q350" s="9" t="str">
        <f t="shared" si="81"/>
        <v/>
      </c>
      <c r="R350" s="9" t="str">
        <f t="shared" si="82"/>
        <v/>
      </c>
      <c r="S350" s="9" t="str">
        <f t="shared" si="83"/>
        <v/>
      </c>
      <c r="T350" s="9" t="str">
        <f t="shared" si="84"/>
        <v/>
      </c>
      <c r="U350" s="9" t="str">
        <f t="array" ref="U350">IF(AND(F350&lt;&gt;"",F350&lt;&gt;"GR"),IF(COUNTIF($J$2:$J$1000,"&gt;=50")&gt;=10,IF(F350&lt;&gt;"GR",IF(AND(F350&gt;=55,J350&gt;=50),_xlfn.IFS(AND(J350&gt;=$AH$11,J350&gt;$AG$10,J350&gt;$AF$10,J350&gt;$AE$10,J350&gt;$AD$10,J350&gt;$AC$10,J350&gt;$AB$10),"AA",AND(J350&gt;=$AG$11,J350&gt;$AF$10,J350&gt;$AE$10,J350&gt;$AD$10,J350&gt;$AC$10,J350&gt;$AB$10),"BA",AND(J350&gt;=$AF$11,J350&gt;$AE$10,J350&gt;$AD$10,J350&gt;$AC$10,J350&gt;$AB$10),"BB",AND(J350&gt;=$AE$11,J350&gt;$AD$10,J350&gt;$AC$10,J350&gt;$AB$10),"CB",AND(J350&gt;=$AD$11,J350&gt;$AC$10,J350&gt;$AB$10),"CC",AND(J350&gt;=$AC$11,J350&gt;$AB$10),"DC",J350&gt;=50,"DD"),IF(J350&gt;=$AA$9,"FD","FF")),T350),IF(L350&gt;=$Z$32,$Z$30,IF(L350&gt;=$AA$32,$AA$30,IF(L350&gt;=$AB$32,$AB$30,IF(L350&gt;=$AC$32,$AC$30,IF(L350&gt;=$AD$32,$AD$30,IF(L350&gt;=$AE$32,$AE$30,IF(L350&gt;=$AF$32,$AF$30,IF(L350&gt;=$AG$32,$AG$30,$AH$30))))))))),T350)</f>
        <v/>
      </c>
      <c r="V350" s="9" t="str">
        <f t="array" ref="V350">IF(A350&lt;&gt;"",IF(_xlfn.BITOR(F350&lt;&gt;"GR",F350&lt;&gt;""),IF(AND(L350&gt;=50,F350&gt;=55),_xlfn.RANK.EQ(L350,$L$2:$L$1000,0),_xlfn.IFS(U350="FD",999,U350="FF",1000)),IF(AND(L350&gt;=50,H350&gt;=55),_xlfn.RANK.EQ(L350,$L$2:$L$326,0),_xlfn.IFS(U350="FD",999,U350="FF",1000))),"")</f>
        <v/>
      </c>
    </row>
    <row r="351" spans="1:22" x14ac:dyDescent="0.25">
      <c r="A351" s="3"/>
      <c r="B351" s="3"/>
      <c r="C351" s="3"/>
      <c r="D351" s="3"/>
      <c r="E351" s="3"/>
      <c r="F351" s="3"/>
      <c r="G351" s="16">
        <f t="shared" si="73"/>
        <v>0</v>
      </c>
      <c r="H351" s="16">
        <f t="shared" si="74"/>
        <v>0</v>
      </c>
      <c r="I351" s="9">
        <f t="shared" si="72"/>
        <v>0</v>
      </c>
      <c r="J351" s="9">
        <f t="shared" si="75"/>
        <v>0</v>
      </c>
      <c r="K351" s="9">
        <f t="shared" si="85"/>
        <v>0</v>
      </c>
      <c r="L351" s="9">
        <f t="shared" si="86"/>
        <v>0</v>
      </c>
      <c r="M351" s="9" t="str">
        <f t="shared" si="77"/>
        <v/>
      </c>
      <c r="N351" s="9" t="str">
        <f t="shared" si="78"/>
        <v/>
      </c>
      <c r="O351" s="9" t="str">
        <f t="shared" si="79"/>
        <v/>
      </c>
      <c r="P351" s="9" t="str">
        <f t="shared" si="80"/>
        <v/>
      </c>
      <c r="Q351" s="9" t="str">
        <f t="shared" si="81"/>
        <v/>
      </c>
      <c r="R351" s="9" t="str">
        <f t="shared" si="82"/>
        <v/>
      </c>
      <c r="S351" s="9" t="str">
        <f t="shared" si="83"/>
        <v/>
      </c>
      <c r="T351" s="9" t="str">
        <f t="shared" si="84"/>
        <v/>
      </c>
      <c r="U351" s="9" t="str">
        <f t="array" ref="U351">IF(AND(F351&lt;&gt;"",F351&lt;&gt;"GR"),IF(COUNTIF($J$2:$J$1000,"&gt;=50")&gt;=10,IF(F351&lt;&gt;"GR",IF(AND(F351&gt;=55,J351&gt;=50),_xlfn.IFS(AND(J351&gt;=$AH$11,J351&gt;$AG$10,J351&gt;$AF$10,J351&gt;$AE$10,J351&gt;$AD$10,J351&gt;$AC$10,J351&gt;$AB$10),"AA",AND(J351&gt;=$AG$11,J351&gt;$AF$10,J351&gt;$AE$10,J351&gt;$AD$10,J351&gt;$AC$10,J351&gt;$AB$10),"BA",AND(J351&gt;=$AF$11,J351&gt;$AE$10,J351&gt;$AD$10,J351&gt;$AC$10,J351&gt;$AB$10),"BB",AND(J351&gt;=$AE$11,J351&gt;$AD$10,J351&gt;$AC$10,J351&gt;$AB$10),"CB",AND(J351&gt;=$AD$11,J351&gt;$AC$10,J351&gt;$AB$10),"CC",AND(J351&gt;=$AC$11,J351&gt;$AB$10),"DC",J351&gt;=50,"DD"),IF(J351&gt;=$AA$9,"FD","FF")),T351),IF(L351&gt;=$Z$32,$Z$30,IF(L351&gt;=$AA$32,$AA$30,IF(L351&gt;=$AB$32,$AB$30,IF(L351&gt;=$AC$32,$AC$30,IF(L351&gt;=$AD$32,$AD$30,IF(L351&gt;=$AE$32,$AE$30,IF(L351&gt;=$AF$32,$AF$30,IF(L351&gt;=$AG$32,$AG$30,$AH$30))))))))),T351)</f>
        <v/>
      </c>
      <c r="V351" s="9" t="str">
        <f t="array" ref="V351">IF(A351&lt;&gt;"",IF(_xlfn.BITOR(F351&lt;&gt;"GR",F351&lt;&gt;""),IF(AND(L351&gt;=50,F351&gt;=55),_xlfn.RANK.EQ(L351,$L$2:$L$1000,0),_xlfn.IFS(U351="FD",999,U351="FF",1000)),IF(AND(L351&gt;=50,H351&gt;=55),_xlfn.RANK.EQ(L351,$L$2:$L$326,0),_xlfn.IFS(U351="FD",999,U351="FF",1000))),"")</f>
        <v/>
      </c>
    </row>
    <row r="352" spans="1:22" x14ac:dyDescent="0.25">
      <c r="A352" s="3"/>
      <c r="B352" s="3"/>
      <c r="C352" s="3"/>
      <c r="D352" s="3"/>
      <c r="E352" s="3"/>
      <c r="F352" s="3"/>
      <c r="G352" s="16">
        <f t="shared" si="73"/>
        <v>0</v>
      </c>
      <c r="H352" s="16">
        <f t="shared" si="74"/>
        <v>0</v>
      </c>
      <c r="I352" s="9">
        <f t="shared" si="72"/>
        <v>0</v>
      </c>
      <c r="J352" s="9">
        <f t="shared" si="75"/>
        <v>0</v>
      </c>
      <c r="K352" s="9">
        <f t="shared" si="85"/>
        <v>0</v>
      </c>
      <c r="L352" s="9">
        <f t="shared" si="86"/>
        <v>0</v>
      </c>
      <c r="M352" s="9" t="str">
        <f t="shared" si="77"/>
        <v/>
      </c>
      <c r="N352" s="9" t="str">
        <f t="shared" si="78"/>
        <v/>
      </c>
      <c r="O352" s="9" t="str">
        <f t="shared" si="79"/>
        <v/>
      </c>
      <c r="P352" s="9" t="str">
        <f t="shared" si="80"/>
        <v/>
      </c>
      <c r="Q352" s="9" t="str">
        <f t="shared" si="81"/>
        <v/>
      </c>
      <c r="R352" s="9" t="str">
        <f t="shared" si="82"/>
        <v/>
      </c>
      <c r="S352" s="9" t="str">
        <f t="shared" si="83"/>
        <v/>
      </c>
      <c r="T352" s="9" t="str">
        <f t="shared" si="84"/>
        <v/>
      </c>
      <c r="U352" s="9" t="str">
        <f t="array" ref="U352">IF(AND(F352&lt;&gt;"",F352&lt;&gt;"GR"),IF(COUNTIF($J$2:$J$1000,"&gt;=50")&gt;=10,IF(F352&lt;&gt;"GR",IF(AND(F352&gt;=55,J352&gt;=50),_xlfn.IFS(AND(J352&gt;=$AH$11,J352&gt;$AG$10,J352&gt;$AF$10,J352&gt;$AE$10,J352&gt;$AD$10,J352&gt;$AC$10,J352&gt;$AB$10),"AA",AND(J352&gt;=$AG$11,J352&gt;$AF$10,J352&gt;$AE$10,J352&gt;$AD$10,J352&gt;$AC$10,J352&gt;$AB$10),"BA",AND(J352&gt;=$AF$11,J352&gt;$AE$10,J352&gt;$AD$10,J352&gt;$AC$10,J352&gt;$AB$10),"BB",AND(J352&gt;=$AE$11,J352&gt;$AD$10,J352&gt;$AC$10,J352&gt;$AB$10),"CB",AND(J352&gt;=$AD$11,J352&gt;$AC$10,J352&gt;$AB$10),"CC",AND(J352&gt;=$AC$11,J352&gt;$AB$10),"DC",J352&gt;=50,"DD"),IF(J352&gt;=$AA$9,"FD","FF")),T352),IF(L352&gt;=$Z$32,$Z$30,IF(L352&gt;=$AA$32,$AA$30,IF(L352&gt;=$AB$32,$AB$30,IF(L352&gt;=$AC$32,$AC$30,IF(L352&gt;=$AD$32,$AD$30,IF(L352&gt;=$AE$32,$AE$30,IF(L352&gt;=$AF$32,$AF$30,IF(L352&gt;=$AG$32,$AG$30,$AH$30))))))))),T352)</f>
        <v/>
      </c>
      <c r="V352" s="9" t="str">
        <f t="array" ref="V352">IF(A352&lt;&gt;"",IF(_xlfn.BITOR(F352&lt;&gt;"GR",F352&lt;&gt;""),IF(AND(L352&gt;=50,F352&gt;=55),_xlfn.RANK.EQ(L352,$L$2:$L$1000,0),_xlfn.IFS(U352="FD",999,U352="FF",1000)),IF(AND(L352&gt;=50,H352&gt;=55),_xlfn.RANK.EQ(L352,$L$2:$L$326,0),_xlfn.IFS(U352="FD",999,U352="FF",1000))),"")</f>
        <v/>
      </c>
    </row>
    <row r="353" spans="1:22" x14ac:dyDescent="0.25">
      <c r="A353" s="3"/>
      <c r="B353" s="3"/>
      <c r="C353" s="3"/>
      <c r="D353" s="3"/>
      <c r="E353" s="3"/>
      <c r="F353" s="3"/>
      <c r="G353" s="16">
        <f t="shared" si="73"/>
        <v>0</v>
      </c>
      <c r="H353" s="16">
        <f t="shared" si="74"/>
        <v>0</v>
      </c>
      <c r="I353" s="9">
        <f t="shared" si="72"/>
        <v>0</v>
      </c>
      <c r="J353" s="9">
        <f t="shared" si="75"/>
        <v>0</v>
      </c>
      <c r="K353" s="9">
        <f t="shared" si="85"/>
        <v>0</v>
      </c>
      <c r="L353" s="9">
        <f t="shared" si="86"/>
        <v>0</v>
      </c>
      <c r="M353" s="9" t="str">
        <f t="shared" si="77"/>
        <v/>
      </c>
      <c r="N353" s="9" t="str">
        <f t="shared" si="78"/>
        <v/>
      </c>
      <c r="O353" s="9" t="str">
        <f t="shared" si="79"/>
        <v/>
      </c>
      <c r="P353" s="9" t="str">
        <f t="shared" si="80"/>
        <v/>
      </c>
      <c r="Q353" s="9" t="str">
        <f t="shared" si="81"/>
        <v/>
      </c>
      <c r="R353" s="9" t="str">
        <f t="shared" si="82"/>
        <v/>
      </c>
      <c r="S353" s="9" t="str">
        <f t="shared" si="83"/>
        <v/>
      </c>
      <c r="T353" s="9" t="str">
        <f t="shared" si="84"/>
        <v/>
      </c>
      <c r="U353" s="9" t="str">
        <f t="array" ref="U353">IF(AND(F353&lt;&gt;"",F353&lt;&gt;"GR"),IF(COUNTIF($J$2:$J$1000,"&gt;=50")&gt;=10,IF(F353&lt;&gt;"GR",IF(AND(F353&gt;=55,J353&gt;=50),_xlfn.IFS(AND(J353&gt;=$AH$11,J353&gt;$AG$10,J353&gt;$AF$10,J353&gt;$AE$10,J353&gt;$AD$10,J353&gt;$AC$10,J353&gt;$AB$10),"AA",AND(J353&gt;=$AG$11,J353&gt;$AF$10,J353&gt;$AE$10,J353&gt;$AD$10,J353&gt;$AC$10,J353&gt;$AB$10),"BA",AND(J353&gt;=$AF$11,J353&gt;$AE$10,J353&gt;$AD$10,J353&gt;$AC$10,J353&gt;$AB$10),"BB",AND(J353&gt;=$AE$11,J353&gt;$AD$10,J353&gt;$AC$10,J353&gt;$AB$10),"CB",AND(J353&gt;=$AD$11,J353&gt;$AC$10,J353&gt;$AB$10),"CC",AND(J353&gt;=$AC$11,J353&gt;$AB$10),"DC",J353&gt;=50,"DD"),IF(J353&gt;=$AA$9,"FD","FF")),T353),IF(L353&gt;=$Z$32,$Z$30,IF(L353&gt;=$AA$32,$AA$30,IF(L353&gt;=$AB$32,$AB$30,IF(L353&gt;=$AC$32,$AC$30,IF(L353&gt;=$AD$32,$AD$30,IF(L353&gt;=$AE$32,$AE$30,IF(L353&gt;=$AF$32,$AF$30,IF(L353&gt;=$AG$32,$AG$30,$AH$30))))))))),T353)</f>
        <v/>
      </c>
      <c r="V353" s="9" t="str">
        <f t="array" ref="V353">IF(A353&lt;&gt;"",IF(_xlfn.BITOR(F353&lt;&gt;"GR",F353&lt;&gt;""),IF(AND(L353&gt;=50,F353&gt;=55),_xlfn.RANK.EQ(L353,$L$2:$L$1000,0),_xlfn.IFS(U353="FD",999,U353="FF",1000)),IF(AND(L353&gt;=50,H353&gt;=55),_xlfn.RANK.EQ(L353,$L$2:$L$326,0),_xlfn.IFS(U353="FD",999,U353="FF",1000))),"")</f>
        <v/>
      </c>
    </row>
    <row r="354" spans="1:22" x14ac:dyDescent="0.25">
      <c r="A354" s="3"/>
      <c r="B354" s="3"/>
      <c r="C354" s="3"/>
      <c r="D354" s="3"/>
      <c r="E354" s="3"/>
      <c r="F354" s="3"/>
      <c r="G354" s="16">
        <f t="shared" si="73"/>
        <v>0</v>
      </c>
      <c r="H354" s="16">
        <f t="shared" si="74"/>
        <v>0</v>
      </c>
      <c r="I354" s="9">
        <f t="shared" si="72"/>
        <v>0</v>
      </c>
      <c r="J354" s="9">
        <f t="shared" si="75"/>
        <v>0</v>
      </c>
      <c r="K354" s="9">
        <f t="shared" si="85"/>
        <v>0</v>
      </c>
      <c r="L354" s="9">
        <f t="shared" si="86"/>
        <v>0</v>
      </c>
      <c r="M354" s="9" t="str">
        <f t="shared" si="77"/>
        <v/>
      </c>
      <c r="N354" s="9" t="str">
        <f t="shared" si="78"/>
        <v/>
      </c>
      <c r="O354" s="9" t="str">
        <f t="shared" si="79"/>
        <v/>
      </c>
      <c r="P354" s="9" t="str">
        <f t="shared" si="80"/>
        <v/>
      </c>
      <c r="Q354" s="9" t="str">
        <f t="shared" si="81"/>
        <v/>
      </c>
      <c r="R354" s="9" t="str">
        <f t="shared" si="82"/>
        <v/>
      </c>
      <c r="S354" s="9" t="str">
        <f t="shared" si="83"/>
        <v/>
      </c>
      <c r="T354" s="9" t="str">
        <f t="shared" si="84"/>
        <v/>
      </c>
      <c r="U354" s="9" t="str">
        <f t="array" ref="U354">IF(AND(F354&lt;&gt;"",F354&lt;&gt;"GR"),IF(COUNTIF($J$2:$J$1000,"&gt;=50")&gt;=10,IF(F354&lt;&gt;"GR",IF(AND(F354&gt;=55,J354&gt;=50),_xlfn.IFS(AND(J354&gt;=$AH$11,J354&gt;$AG$10,J354&gt;$AF$10,J354&gt;$AE$10,J354&gt;$AD$10,J354&gt;$AC$10,J354&gt;$AB$10),"AA",AND(J354&gt;=$AG$11,J354&gt;$AF$10,J354&gt;$AE$10,J354&gt;$AD$10,J354&gt;$AC$10,J354&gt;$AB$10),"BA",AND(J354&gt;=$AF$11,J354&gt;$AE$10,J354&gt;$AD$10,J354&gt;$AC$10,J354&gt;$AB$10),"BB",AND(J354&gt;=$AE$11,J354&gt;$AD$10,J354&gt;$AC$10,J354&gt;$AB$10),"CB",AND(J354&gt;=$AD$11,J354&gt;$AC$10,J354&gt;$AB$10),"CC",AND(J354&gt;=$AC$11,J354&gt;$AB$10),"DC",J354&gt;=50,"DD"),IF(J354&gt;=$AA$9,"FD","FF")),T354),IF(L354&gt;=$Z$32,$Z$30,IF(L354&gt;=$AA$32,$AA$30,IF(L354&gt;=$AB$32,$AB$30,IF(L354&gt;=$AC$32,$AC$30,IF(L354&gt;=$AD$32,$AD$30,IF(L354&gt;=$AE$32,$AE$30,IF(L354&gt;=$AF$32,$AF$30,IF(L354&gt;=$AG$32,$AG$30,$AH$30))))))))),T354)</f>
        <v/>
      </c>
      <c r="V354" s="9" t="str">
        <f t="array" ref="V354">IF(A354&lt;&gt;"",IF(_xlfn.BITOR(F354&lt;&gt;"GR",F354&lt;&gt;""),IF(AND(L354&gt;=50,F354&gt;=55),_xlfn.RANK.EQ(L354,$L$2:$L$1000,0),_xlfn.IFS(U354="FD",999,U354="FF",1000)),IF(AND(L354&gt;=50,H354&gt;=55),_xlfn.RANK.EQ(L354,$L$2:$L$326,0),_xlfn.IFS(U354="FD",999,U354="FF",1000))),"")</f>
        <v/>
      </c>
    </row>
    <row r="355" spans="1:22" x14ac:dyDescent="0.25">
      <c r="A355" s="3"/>
      <c r="B355" s="3"/>
      <c r="C355" s="3"/>
      <c r="D355" s="3"/>
      <c r="E355" s="3"/>
      <c r="F355" s="3"/>
      <c r="G355" s="16">
        <f t="shared" si="73"/>
        <v>0</v>
      </c>
      <c r="H355" s="16">
        <f t="shared" si="74"/>
        <v>0</v>
      </c>
      <c r="I355" s="9">
        <f t="shared" si="72"/>
        <v>0</v>
      </c>
      <c r="J355" s="9">
        <f t="shared" si="75"/>
        <v>0</v>
      </c>
      <c r="K355" s="9">
        <f t="shared" si="85"/>
        <v>0</v>
      </c>
      <c r="L355" s="9">
        <f t="shared" si="86"/>
        <v>0</v>
      </c>
      <c r="M355" s="9" t="str">
        <f t="shared" si="77"/>
        <v/>
      </c>
      <c r="N355" s="9" t="str">
        <f t="shared" si="78"/>
        <v/>
      </c>
      <c r="O355" s="9" t="str">
        <f t="shared" si="79"/>
        <v/>
      </c>
      <c r="P355" s="9" t="str">
        <f t="shared" si="80"/>
        <v/>
      </c>
      <c r="Q355" s="9" t="str">
        <f t="shared" si="81"/>
        <v/>
      </c>
      <c r="R355" s="9" t="str">
        <f t="shared" si="82"/>
        <v/>
      </c>
      <c r="S355" s="9" t="str">
        <f t="shared" si="83"/>
        <v/>
      </c>
      <c r="T355" s="9" t="str">
        <f t="shared" si="84"/>
        <v/>
      </c>
      <c r="U355" s="9" t="str">
        <f t="array" ref="U355">IF(AND(F355&lt;&gt;"",F355&lt;&gt;"GR"),IF(COUNTIF($J$2:$J$1000,"&gt;=50")&gt;=10,IF(F355&lt;&gt;"GR",IF(AND(F355&gt;=55,J355&gt;=50),_xlfn.IFS(AND(J355&gt;=$AH$11,J355&gt;$AG$10,J355&gt;$AF$10,J355&gt;$AE$10,J355&gt;$AD$10,J355&gt;$AC$10,J355&gt;$AB$10),"AA",AND(J355&gt;=$AG$11,J355&gt;$AF$10,J355&gt;$AE$10,J355&gt;$AD$10,J355&gt;$AC$10,J355&gt;$AB$10),"BA",AND(J355&gt;=$AF$11,J355&gt;$AE$10,J355&gt;$AD$10,J355&gt;$AC$10,J355&gt;$AB$10),"BB",AND(J355&gt;=$AE$11,J355&gt;$AD$10,J355&gt;$AC$10,J355&gt;$AB$10),"CB",AND(J355&gt;=$AD$11,J355&gt;$AC$10,J355&gt;$AB$10),"CC",AND(J355&gt;=$AC$11,J355&gt;$AB$10),"DC",J355&gt;=50,"DD"),IF(J355&gt;=$AA$9,"FD","FF")),T355),IF(L355&gt;=$Z$32,$Z$30,IF(L355&gt;=$AA$32,$AA$30,IF(L355&gt;=$AB$32,$AB$30,IF(L355&gt;=$AC$32,$AC$30,IF(L355&gt;=$AD$32,$AD$30,IF(L355&gt;=$AE$32,$AE$30,IF(L355&gt;=$AF$32,$AF$30,IF(L355&gt;=$AG$32,$AG$30,$AH$30))))))))),T355)</f>
        <v/>
      </c>
      <c r="V355" s="9" t="str">
        <f t="array" ref="V355">IF(A355&lt;&gt;"",IF(_xlfn.BITOR(F355&lt;&gt;"GR",F355&lt;&gt;""),IF(AND(L355&gt;=50,F355&gt;=55),_xlfn.RANK.EQ(L355,$L$2:$L$1000,0),_xlfn.IFS(U355="FD",999,U355="FF",1000)),IF(AND(L355&gt;=50,H355&gt;=55),_xlfn.RANK.EQ(L355,$L$2:$L$326,0),_xlfn.IFS(U355="FD",999,U355="FF",1000))),"")</f>
        <v/>
      </c>
    </row>
    <row r="356" spans="1:22" x14ac:dyDescent="0.25">
      <c r="A356" s="3"/>
      <c r="B356" s="3"/>
      <c r="C356" s="3"/>
      <c r="D356" s="3"/>
      <c r="E356" s="3"/>
      <c r="F356" s="3"/>
      <c r="G356" s="16">
        <f t="shared" si="73"/>
        <v>0</v>
      </c>
      <c r="H356" s="16">
        <f t="shared" si="74"/>
        <v>0</v>
      </c>
      <c r="I356" s="9">
        <f t="shared" si="72"/>
        <v>0</v>
      </c>
      <c r="J356" s="9">
        <f t="shared" si="75"/>
        <v>0</v>
      </c>
      <c r="K356" s="9">
        <f t="shared" si="85"/>
        <v>0</v>
      </c>
      <c r="L356" s="9">
        <f t="shared" si="86"/>
        <v>0</v>
      </c>
      <c r="M356" s="9" t="str">
        <f t="shared" si="77"/>
        <v/>
      </c>
      <c r="N356" s="9" t="str">
        <f t="shared" si="78"/>
        <v/>
      </c>
      <c r="O356" s="9" t="str">
        <f t="shared" si="79"/>
        <v/>
      </c>
      <c r="P356" s="9" t="str">
        <f t="shared" si="80"/>
        <v/>
      </c>
      <c r="Q356" s="9" t="str">
        <f t="shared" si="81"/>
        <v/>
      </c>
      <c r="R356" s="9" t="str">
        <f t="shared" si="82"/>
        <v/>
      </c>
      <c r="S356" s="9" t="str">
        <f t="shared" si="83"/>
        <v/>
      </c>
      <c r="T356" s="9" t="str">
        <f t="shared" si="84"/>
        <v/>
      </c>
      <c r="U356" s="9" t="str">
        <f t="array" ref="U356">IF(AND(F356&lt;&gt;"",F356&lt;&gt;"GR"),IF(COUNTIF($J$2:$J$1000,"&gt;=50")&gt;=10,IF(F356&lt;&gt;"GR",IF(AND(F356&gt;=55,J356&gt;=50),_xlfn.IFS(AND(J356&gt;=$AH$11,J356&gt;$AG$10,J356&gt;$AF$10,J356&gt;$AE$10,J356&gt;$AD$10,J356&gt;$AC$10,J356&gt;$AB$10),"AA",AND(J356&gt;=$AG$11,J356&gt;$AF$10,J356&gt;$AE$10,J356&gt;$AD$10,J356&gt;$AC$10,J356&gt;$AB$10),"BA",AND(J356&gt;=$AF$11,J356&gt;$AE$10,J356&gt;$AD$10,J356&gt;$AC$10,J356&gt;$AB$10),"BB",AND(J356&gt;=$AE$11,J356&gt;$AD$10,J356&gt;$AC$10,J356&gt;$AB$10),"CB",AND(J356&gt;=$AD$11,J356&gt;$AC$10,J356&gt;$AB$10),"CC",AND(J356&gt;=$AC$11,J356&gt;$AB$10),"DC",J356&gt;=50,"DD"),IF(J356&gt;=$AA$9,"FD","FF")),T356),IF(L356&gt;=$Z$32,$Z$30,IF(L356&gt;=$AA$32,$AA$30,IF(L356&gt;=$AB$32,$AB$30,IF(L356&gt;=$AC$32,$AC$30,IF(L356&gt;=$AD$32,$AD$30,IF(L356&gt;=$AE$32,$AE$30,IF(L356&gt;=$AF$32,$AF$30,IF(L356&gt;=$AG$32,$AG$30,$AH$30))))))))),T356)</f>
        <v/>
      </c>
      <c r="V356" s="9" t="str">
        <f t="array" ref="V356">IF(A356&lt;&gt;"",IF(_xlfn.BITOR(F356&lt;&gt;"GR",F356&lt;&gt;""),IF(AND(L356&gt;=50,F356&gt;=55),_xlfn.RANK.EQ(L356,$L$2:$L$1000,0),_xlfn.IFS(U356="FD",999,U356="FF",1000)),IF(AND(L356&gt;=50,H356&gt;=55),_xlfn.RANK.EQ(L356,$L$2:$L$326,0),_xlfn.IFS(U356="FD",999,U356="FF",1000))),"")</f>
        <v/>
      </c>
    </row>
    <row r="357" spans="1:22" x14ac:dyDescent="0.25">
      <c r="A357" s="3"/>
      <c r="B357" s="3"/>
      <c r="C357" s="3"/>
      <c r="D357" s="3"/>
      <c r="E357" s="3"/>
      <c r="F357" s="3"/>
      <c r="G357" s="16">
        <f t="shared" si="73"/>
        <v>0</v>
      </c>
      <c r="H357" s="16">
        <f t="shared" si="74"/>
        <v>0</v>
      </c>
      <c r="I357" s="9">
        <f t="shared" si="72"/>
        <v>0</v>
      </c>
      <c r="J357" s="9">
        <f t="shared" si="75"/>
        <v>0</v>
      </c>
      <c r="K357" s="9">
        <f t="shared" si="85"/>
        <v>0</v>
      </c>
      <c r="L357" s="9">
        <f t="shared" si="86"/>
        <v>0</v>
      </c>
      <c r="M357" s="9" t="str">
        <f t="shared" si="77"/>
        <v/>
      </c>
      <c r="N357" s="9" t="str">
        <f t="shared" si="78"/>
        <v/>
      </c>
      <c r="O357" s="9" t="str">
        <f t="shared" si="79"/>
        <v/>
      </c>
      <c r="P357" s="9" t="str">
        <f t="shared" si="80"/>
        <v/>
      </c>
      <c r="Q357" s="9" t="str">
        <f t="shared" si="81"/>
        <v/>
      </c>
      <c r="R357" s="9" t="str">
        <f t="shared" si="82"/>
        <v/>
      </c>
      <c r="S357" s="9" t="str">
        <f t="shared" si="83"/>
        <v/>
      </c>
      <c r="T357" s="9" t="str">
        <f t="shared" si="84"/>
        <v/>
      </c>
      <c r="U357" s="9" t="str">
        <f t="array" ref="U357">IF(AND(F357&lt;&gt;"",F357&lt;&gt;"GR"),IF(COUNTIF($J$2:$J$1000,"&gt;=50")&gt;=10,IF(F357&lt;&gt;"GR",IF(AND(F357&gt;=55,J357&gt;=50),_xlfn.IFS(AND(J357&gt;=$AH$11,J357&gt;$AG$10,J357&gt;$AF$10,J357&gt;$AE$10,J357&gt;$AD$10,J357&gt;$AC$10,J357&gt;$AB$10),"AA",AND(J357&gt;=$AG$11,J357&gt;$AF$10,J357&gt;$AE$10,J357&gt;$AD$10,J357&gt;$AC$10,J357&gt;$AB$10),"BA",AND(J357&gt;=$AF$11,J357&gt;$AE$10,J357&gt;$AD$10,J357&gt;$AC$10,J357&gt;$AB$10),"BB",AND(J357&gt;=$AE$11,J357&gt;$AD$10,J357&gt;$AC$10,J357&gt;$AB$10),"CB",AND(J357&gt;=$AD$11,J357&gt;$AC$10,J357&gt;$AB$10),"CC",AND(J357&gt;=$AC$11,J357&gt;$AB$10),"DC",J357&gt;=50,"DD"),IF(J357&gt;=$AA$9,"FD","FF")),T357),IF(L357&gt;=$Z$32,$Z$30,IF(L357&gt;=$AA$32,$AA$30,IF(L357&gt;=$AB$32,$AB$30,IF(L357&gt;=$AC$32,$AC$30,IF(L357&gt;=$AD$32,$AD$30,IF(L357&gt;=$AE$32,$AE$30,IF(L357&gt;=$AF$32,$AF$30,IF(L357&gt;=$AG$32,$AG$30,$AH$30))))))))),T357)</f>
        <v/>
      </c>
      <c r="V357" s="9" t="str">
        <f t="array" ref="V357">IF(A357&lt;&gt;"",IF(_xlfn.BITOR(F357&lt;&gt;"GR",F357&lt;&gt;""),IF(AND(L357&gt;=50,F357&gt;=55),_xlfn.RANK.EQ(L357,$L$2:$L$1000,0),_xlfn.IFS(U357="FD",999,U357="FF",1000)),IF(AND(L357&gt;=50,H357&gt;=55),_xlfn.RANK.EQ(L357,$L$2:$L$326,0),_xlfn.IFS(U357="FD",999,U357="FF",1000))),"")</f>
        <v/>
      </c>
    </row>
    <row r="358" spans="1:22" x14ac:dyDescent="0.25">
      <c r="A358" s="3"/>
      <c r="B358" s="3"/>
      <c r="C358" s="3"/>
      <c r="D358" s="3"/>
      <c r="E358" s="3"/>
      <c r="F358" s="3"/>
      <c r="G358" s="16">
        <f t="shared" si="73"/>
        <v>0</v>
      </c>
      <c r="H358" s="16">
        <f t="shared" si="74"/>
        <v>0</v>
      </c>
      <c r="I358" s="9">
        <f t="shared" si="72"/>
        <v>0</v>
      </c>
      <c r="J358" s="9">
        <f t="shared" si="75"/>
        <v>0</v>
      </c>
      <c r="K358" s="9">
        <f t="shared" si="85"/>
        <v>0</v>
      </c>
      <c r="L358" s="9">
        <f t="shared" si="86"/>
        <v>0</v>
      </c>
      <c r="M358" s="9" t="str">
        <f t="shared" si="77"/>
        <v/>
      </c>
      <c r="N358" s="9" t="str">
        <f t="shared" si="78"/>
        <v/>
      </c>
      <c r="O358" s="9" t="str">
        <f t="shared" si="79"/>
        <v/>
      </c>
      <c r="P358" s="9" t="str">
        <f t="shared" si="80"/>
        <v/>
      </c>
      <c r="Q358" s="9" t="str">
        <f t="shared" si="81"/>
        <v/>
      </c>
      <c r="R358" s="9" t="str">
        <f t="shared" si="82"/>
        <v/>
      </c>
      <c r="S358" s="9" t="str">
        <f t="shared" si="83"/>
        <v/>
      </c>
      <c r="T358" s="9" t="str">
        <f t="shared" si="84"/>
        <v/>
      </c>
      <c r="U358" s="9" t="str">
        <f t="array" ref="U358">IF(AND(F358&lt;&gt;"",F358&lt;&gt;"GR"),IF(COUNTIF($J$2:$J$1000,"&gt;=50")&gt;=10,IF(F358&lt;&gt;"GR",IF(AND(F358&gt;=55,J358&gt;=50),_xlfn.IFS(AND(J358&gt;=$AH$11,J358&gt;$AG$10,J358&gt;$AF$10,J358&gt;$AE$10,J358&gt;$AD$10,J358&gt;$AC$10,J358&gt;$AB$10),"AA",AND(J358&gt;=$AG$11,J358&gt;$AF$10,J358&gt;$AE$10,J358&gt;$AD$10,J358&gt;$AC$10,J358&gt;$AB$10),"BA",AND(J358&gt;=$AF$11,J358&gt;$AE$10,J358&gt;$AD$10,J358&gt;$AC$10,J358&gt;$AB$10),"BB",AND(J358&gt;=$AE$11,J358&gt;$AD$10,J358&gt;$AC$10,J358&gt;$AB$10),"CB",AND(J358&gt;=$AD$11,J358&gt;$AC$10,J358&gt;$AB$10),"CC",AND(J358&gt;=$AC$11,J358&gt;$AB$10),"DC",J358&gt;=50,"DD"),IF(J358&gt;=$AA$9,"FD","FF")),T358),IF(L358&gt;=$Z$32,$Z$30,IF(L358&gt;=$AA$32,$AA$30,IF(L358&gt;=$AB$32,$AB$30,IF(L358&gt;=$AC$32,$AC$30,IF(L358&gt;=$AD$32,$AD$30,IF(L358&gt;=$AE$32,$AE$30,IF(L358&gt;=$AF$32,$AF$30,IF(L358&gt;=$AG$32,$AG$30,$AH$30))))))))),T358)</f>
        <v/>
      </c>
      <c r="V358" s="9" t="str">
        <f t="array" ref="V358">IF(A358&lt;&gt;"",IF(_xlfn.BITOR(F358&lt;&gt;"GR",F358&lt;&gt;""),IF(AND(L358&gt;=50,F358&gt;=55),_xlfn.RANK.EQ(L358,$L$2:$L$1000,0),_xlfn.IFS(U358="FD",999,U358="FF",1000)),IF(AND(L358&gt;=50,H358&gt;=55),_xlfn.RANK.EQ(L358,$L$2:$L$326,0),_xlfn.IFS(U358="FD",999,U358="FF",1000))),"")</f>
        <v/>
      </c>
    </row>
    <row r="359" spans="1:22" x14ac:dyDescent="0.25">
      <c r="A359" s="3"/>
      <c r="B359" s="3"/>
      <c r="C359" s="3"/>
      <c r="D359" s="3"/>
      <c r="E359" s="3"/>
      <c r="F359" s="3"/>
      <c r="G359" s="16">
        <f t="shared" si="73"/>
        <v>0</v>
      </c>
      <c r="H359" s="16">
        <f t="shared" si="74"/>
        <v>0</v>
      </c>
      <c r="I359" s="9">
        <f t="shared" si="72"/>
        <v>0</v>
      </c>
      <c r="J359" s="9">
        <f t="shared" si="75"/>
        <v>0</v>
      </c>
      <c r="K359" s="9">
        <f t="shared" si="85"/>
        <v>0</v>
      </c>
      <c r="L359" s="9">
        <f t="shared" si="86"/>
        <v>0</v>
      </c>
      <c r="M359" s="9" t="str">
        <f t="shared" si="77"/>
        <v/>
      </c>
      <c r="N359" s="9" t="str">
        <f t="shared" si="78"/>
        <v/>
      </c>
      <c r="O359" s="9" t="str">
        <f t="shared" si="79"/>
        <v/>
      </c>
      <c r="P359" s="9" t="str">
        <f t="shared" si="80"/>
        <v/>
      </c>
      <c r="Q359" s="9" t="str">
        <f t="shared" si="81"/>
        <v/>
      </c>
      <c r="R359" s="9" t="str">
        <f t="shared" si="82"/>
        <v/>
      </c>
      <c r="S359" s="9" t="str">
        <f t="shared" si="83"/>
        <v/>
      </c>
      <c r="T359" s="9" t="str">
        <f t="shared" si="84"/>
        <v/>
      </c>
      <c r="U359" s="9" t="str">
        <f t="array" ref="U359">IF(AND(F359&lt;&gt;"",F359&lt;&gt;"GR"),IF(COUNTIF($J$2:$J$1000,"&gt;=50")&gt;=10,IF(F359&lt;&gt;"GR",IF(AND(F359&gt;=55,J359&gt;=50),_xlfn.IFS(AND(J359&gt;=$AH$11,J359&gt;$AG$10,J359&gt;$AF$10,J359&gt;$AE$10,J359&gt;$AD$10,J359&gt;$AC$10,J359&gt;$AB$10),"AA",AND(J359&gt;=$AG$11,J359&gt;$AF$10,J359&gt;$AE$10,J359&gt;$AD$10,J359&gt;$AC$10,J359&gt;$AB$10),"BA",AND(J359&gt;=$AF$11,J359&gt;$AE$10,J359&gt;$AD$10,J359&gt;$AC$10,J359&gt;$AB$10),"BB",AND(J359&gt;=$AE$11,J359&gt;$AD$10,J359&gt;$AC$10,J359&gt;$AB$10),"CB",AND(J359&gt;=$AD$11,J359&gt;$AC$10,J359&gt;$AB$10),"CC",AND(J359&gt;=$AC$11,J359&gt;$AB$10),"DC",J359&gt;=50,"DD"),IF(J359&gt;=$AA$9,"FD","FF")),T359),IF(L359&gt;=$Z$32,$Z$30,IF(L359&gt;=$AA$32,$AA$30,IF(L359&gt;=$AB$32,$AB$30,IF(L359&gt;=$AC$32,$AC$30,IF(L359&gt;=$AD$32,$AD$30,IF(L359&gt;=$AE$32,$AE$30,IF(L359&gt;=$AF$32,$AF$30,IF(L359&gt;=$AG$32,$AG$30,$AH$30))))))))),T359)</f>
        <v/>
      </c>
      <c r="V359" s="9" t="str">
        <f t="array" ref="V359">IF(A359&lt;&gt;"",IF(_xlfn.BITOR(F359&lt;&gt;"GR",F359&lt;&gt;""),IF(AND(L359&gt;=50,F359&gt;=55),_xlfn.RANK.EQ(L359,$L$2:$L$1000,0),_xlfn.IFS(U359="FD",999,U359="FF",1000)),IF(AND(L359&gt;=50,H359&gt;=55),_xlfn.RANK.EQ(L359,$L$2:$L$326,0),_xlfn.IFS(U359="FD",999,U359="FF",1000))),"")</f>
        <v/>
      </c>
    </row>
    <row r="360" spans="1:22" x14ac:dyDescent="0.25">
      <c r="A360" s="3"/>
      <c r="B360" s="3"/>
      <c r="C360" s="3"/>
      <c r="D360" s="3"/>
      <c r="E360" s="3"/>
      <c r="F360" s="3"/>
      <c r="G360" s="16">
        <f t="shared" si="73"/>
        <v>0</v>
      </c>
      <c r="H360" s="16">
        <f t="shared" si="74"/>
        <v>0</v>
      </c>
      <c r="I360" s="9">
        <f t="shared" si="72"/>
        <v>0</v>
      </c>
      <c r="J360" s="9">
        <f t="shared" si="75"/>
        <v>0</v>
      </c>
      <c r="K360" s="9">
        <f t="shared" si="85"/>
        <v>0</v>
      </c>
      <c r="L360" s="9">
        <f t="shared" si="86"/>
        <v>0</v>
      </c>
      <c r="M360" s="9" t="str">
        <f t="shared" si="77"/>
        <v/>
      </c>
      <c r="N360" s="9" t="str">
        <f t="shared" si="78"/>
        <v/>
      </c>
      <c r="O360" s="9" t="str">
        <f t="shared" si="79"/>
        <v/>
      </c>
      <c r="P360" s="9" t="str">
        <f t="shared" si="80"/>
        <v/>
      </c>
      <c r="Q360" s="9" t="str">
        <f t="shared" si="81"/>
        <v/>
      </c>
      <c r="R360" s="9" t="str">
        <f t="shared" si="82"/>
        <v/>
      </c>
      <c r="S360" s="9" t="str">
        <f t="shared" si="83"/>
        <v/>
      </c>
      <c r="T360" s="9" t="str">
        <f t="shared" si="84"/>
        <v/>
      </c>
      <c r="U360" s="9" t="str">
        <f t="array" ref="U360">IF(AND(F360&lt;&gt;"",F360&lt;&gt;"GR"),IF(COUNTIF($J$2:$J$1000,"&gt;=50")&gt;=10,IF(F360&lt;&gt;"GR",IF(AND(F360&gt;=55,J360&gt;=50),_xlfn.IFS(AND(J360&gt;=$AH$11,J360&gt;$AG$10,J360&gt;$AF$10,J360&gt;$AE$10,J360&gt;$AD$10,J360&gt;$AC$10,J360&gt;$AB$10),"AA",AND(J360&gt;=$AG$11,J360&gt;$AF$10,J360&gt;$AE$10,J360&gt;$AD$10,J360&gt;$AC$10,J360&gt;$AB$10),"BA",AND(J360&gt;=$AF$11,J360&gt;$AE$10,J360&gt;$AD$10,J360&gt;$AC$10,J360&gt;$AB$10),"BB",AND(J360&gt;=$AE$11,J360&gt;$AD$10,J360&gt;$AC$10,J360&gt;$AB$10),"CB",AND(J360&gt;=$AD$11,J360&gt;$AC$10,J360&gt;$AB$10),"CC",AND(J360&gt;=$AC$11,J360&gt;$AB$10),"DC",J360&gt;=50,"DD"),IF(J360&gt;=$AA$9,"FD","FF")),T360),IF(L360&gt;=$Z$32,$Z$30,IF(L360&gt;=$AA$32,$AA$30,IF(L360&gt;=$AB$32,$AB$30,IF(L360&gt;=$AC$32,$AC$30,IF(L360&gt;=$AD$32,$AD$30,IF(L360&gt;=$AE$32,$AE$30,IF(L360&gt;=$AF$32,$AF$30,IF(L360&gt;=$AG$32,$AG$30,$AH$30))))))))),T360)</f>
        <v/>
      </c>
      <c r="V360" s="9" t="str">
        <f t="array" ref="V360">IF(A360&lt;&gt;"",IF(_xlfn.BITOR(F360&lt;&gt;"GR",F360&lt;&gt;""),IF(AND(L360&gt;=50,F360&gt;=55),_xlfn.RANK.EQ(L360,$L$2:$L$1000,0),_xlfn.IFS(U360="FD",999,U360="FF",1000)),IF(AND(L360&gt;=50,H360&gt;=55),_xlfn.RANK.EQ(L360,$L$2:$L$326,0),_xlfn.IFS(U360="FD",999,U360="FF",1000))),"")</f>
        <v/>
      </c>
    </row>
    <row r="361" spans="1:22" x14ac:dyDescent="0.25">
      <c r="A361" s="3"/>
      <c r="B361" s="3"/>
      <c r="C361" s="3"/>
      <c r="D361" s="3"/>
      <c r="E361" s="3"/>
      <c r="F361" s="3"/>
      <c r="G361" s="16">
        <f t="shared" si="73"/>
        <v>0</v>
      </c>
      <c r="H361" s="16">
        <f t="shared" si="74"/>
        <v>0</v>
      </c>
      <c r="I361" s="9">
        <f t="shared" si="72"/>
        <v>0</v>
      </c>
      <c r="J361" s="9">
        <f t="shared" si="75"/>
        <v>0</v>
      </c>
      <c r="K361" s="9">
        <f t="shared" si="85"/>
        <v>0</v>
      </c>
      <c r="L361" s="9">
        <f t="shared" si="86"/>
        <v>0</v>
      </c>
      <c r="M361" s="9" t="str">
        <f t="shared" si="77"/>
        <v/>
      </c>
      <c r="N361" s="9" t="str">
        <f t="shared" si="78"/>
        <v/>
      </c>
      <c r="O361" s="9" t="str">
        <f t="shared" si="79"/>
        <v/>
      </c>
      <c r="P361" s="9" t="str">
        <f t="shared" si="80"/>
        <v/>
      </c>
      <c r="Q361" s="9" t="str">
        <f t="shared" si="81"/>
        <v/>
      </c>
      <c r="R361" s="9" t="str">
        <f t="shared" si="82"/>
        <v/>
      </c>
      <c r="S361" s="9" t="str">
        <f t="shared" si="83"/>
        <v/>
      </c>
      <c r="T361" s="9" t="str">
        <f t="shared" si="84"/>
        <v/>
      </c>
      <c r="U361" s="9" t="str">
        <f t="array" ref="U361">IF(AND(F361&lt;&gt;"",F361&lt;&gt;"GR"),IF(COUNTIF($J$2:$J$1000,"&gt;=50")&gt;=10,IF(F361&lt;&gt;"GR",IF(AND(F361&gt;=55,J361&gt;=50),_xlfn.IFS(AND(J361&gt;=$AH$11,J361&gt;$AG$10,J361&gt;$AF$10,J361&gt;$AE$10,J361&gt;$AD$10,J361&gt;$AC$10,J361&gt;$AB$10),"AA",AND(J361&gt;=$AG$11,J361&gt;$AF$10,J361&gt;$AE$10,J361&gt;$AD$10,J361&gt;$AC$10,J361&gt;$AB$10),"BA",AND(J361&gt;=$AF$11,J361&gt;$AE$10,J361&gt;$AD$10,J361&gt;$AC$10,J361&gt;$AB$10),"BB",AND(J361&gt;=$AE$11,J361&gt;$AD$10,J361&gt;$AC$10,J361&gt;$AB$10),"CB",AND(J361&gt;=$AD$11,J361&gt;$AC$10,J361&gt;$AB$10),"CC",AND(J361&gt;=$AC$11,J361&gt;$AB$10),"DC",J361&gt;=50,"DD"),IF(J361&gt;=$AA$9,"FD","FF")),T361),IF(L361&gt;=$Z$32,$Z$30,IF(L361&gt;=$AA$32,$AA$30,IF(L361&gt;=$AB$32,$AB$30,IF(L361&gt;=$AC$32,$AC$30,IF(L361&gt;=$AD$32,$AD$30,IF(L361&gt;=$AE$32,$AE$30,IF(L361&gt;=$AF$32,$AF$30,IF(L361&gt;=$AG$32,$AG$30,$AH$30))))))))),T361)</f>
        <v/>
      </c>
      <c r="V361" s="9" t="str">
        <f t="array" ref="V361">IF(A361&lt;&gt;"",IF(_xlfn.BITOR(F361&lt;&gt;"GR",F361&lt;&gt;""),IF(AND(L361&gt;=50,F361&gt;=55),_xlfn.RANK.EQ(L361,$L$2:$L$1000,0),_xlfn.IFS(U361="FD",999,U361="FF",1000)),IF(AND(L361&gt;=50,H361&gt;=55),_xlfn.RANK.EQ(L361,$L$2:$L$326,0),_xlfn.IFS(U361="FD",999,U361="FF",1000))),"")</f>
        <v/>
      </c>
    </row>
    <row r="362" spans="1:22" x14ac:dyDescent="0.25">
      <c r="A362" s="3"/>
      <c r="B362" s="3"/>
      <c r="C362" s="3"/>
      <c r="D362" s="3"/>
      <c r="E362" s="3"/>
      <c r="F362" s="3"/>
      <c r="G362" s="16">
        <f t="shared" si="73"/>
        <v>0</v>
      </c>
      <c r="H362" s="16">
        <f t="shared" si="74"/>
        <v>0</v>
      </c>
      <c r="I362" s="9">
        <f t="shared" si="72"/>
        <v>0</v>
      </c>
      <c r="J362" s="9">
        <f t="shared" si="75"/>
        <v>0</v>
      </c>
      <c r="K362" s="9">
        <f t="shared" si="85"/>
        <v>0</v>
      </c>
      <c r="L362" s="9">
        <f t="shared" si="86"/>
        <v>0</v>
      </c>
      <c r="M362" s="9" t="str">
        <f t="shared" si="77"/>
        <v/>
      </c>
      <c r="N362" s="9" t="str">
        <f t="shared" si="78"/>
        <v/>
      </c>
      <c r="O362" s="9" t="str">
        <f t="shared" si="79"/>
        <v/>
      </c>
      <c r="P362" s="9" t="str">
        <f t="shared" si="80"/>
        <v/>
      </c>
      <c r="Q362" s="9" t="str">
        <f t="shared" si="81"/>
        <v/>
      </c>
      <c r="R362" s="9" t="str">
        <f t="shared" si="82"/>
        <v/>
      </c>
      <c r="S362" s="9" t="str">
        <f t="shared" si="83"/>
        <v/>
      </c>
      <c r="T362" s="9" t="str">
        <f t="shared" si="84"/>
        <v/>
      </c>
      <c r="U362" s="9" t="str">
        <f t="array" ref="U362">IF(AND(F362&lt;&gt;"",F362&lt;&gt;"GR"),IF(COUNTIF($J$2:$J$1000,"&gt;=50")&gt;=10,IF(F362&lt;&gt;"GR",IF(AND(F362&gt;=55,J362&gt;=50),_xlfn.IFS(AND(J362&gt;=$AH$11,J362&gt;$AG$10,J362&gt;$AF$10,J362&gt;$AE$10,J362&gt;$AD$10,J362&gt;$AC$10,J362&gt;$AB$10),"AA",AND(J362&gt;=$AG$11,J362&gt;$AF$10,J362&gt;$AE$10,J362&gt;$AD$10,J362&gt;$AC$10,J362&gt;$AB$10),"BA",AND(J362&gt;=$AF$11,J362&gt;$AE$10,J362&gt;$AD$10,J362&gt;$AC$10,J362&gt;$AB$10),"BB",AND(J362&gt;=$AE$11,J362&gt;$AD$10,J362&gt;$AC$10,J362&gt;$AB$10),"CB",AND(J362&gt;=$AD$11,J362&gt;$AC$10,J362&gt;$AB$10),"CC",AND(J362&gt;=$AC$11,J362&gt;$AB$10),"DC",J362&gt;=50,"DD"),IF(J362&gt;=$AA$9,"FD","FF")),T362),IF(L362&gt;=$Z$32,$Z$30,IF(L362&gt;=$AA$32,$AA$30,IF(L362&gt;=$AB$32,$AB$30,IF(L362&gt;=$AC$32,$AC$30,IF(L362&gt;=$AD$32,$AD$30,IF(L362&gt;=$AE$32,$AE$30,IF(L362&gt;=$AF$32,$AF$30,IF(L362&gt;=$AG$32,$AG$30,$AH$30))))))))),T362)</f>
        <v/>
      </c>
      <c r="V362" s="9" t="str">
        <f t="array" ref="V362">IF(A362&lt;&gt;"",IF(_xlfn.BITOR(F362&lt;&gt;"GR",F362&lt;&gt;""),IF(AND(L362&gt;=50,F362&gt;=55),_xlfn.RANK.EQ(L362,$L$2:$L$1000,0),_xlfn.IFS(U362="FD",999,U362="FF",1000)),IF(AND(L362&gt;=50,H362&gt;=55),_xlfn.RANK.EQ(L362,$L$2:$L$326,0),_xlfn.IFS(U362="FD",999,U362="FF",1000))),"")</f>
        <v/>
      </c>
    </row>
    <row r="363" spans="1:22" x14ac:dyDescent="0.25">
      <c r="A363" s="3"/>
      <c r="B363" s="3"/>
      <c r="C363" s="3"/>
      <c r="D363" s="3"/>
      <c r="E363" s="3"/>
      <c r="F363" s="3"/>
      <c r="G363" s="16">
        <f t="shared" si="73"/>
        <v>0</v>
      </c>
      <c r="H363" s="16">
        <f t="shared" si="74"/>
        <v>0</v>
      </c>
      <c r="I363" s="9">
        <f t="shared" si="72"/>
        <v>0</v>
      </c>
      <c r="J363" s="9">
        <f t="shared" si="75"/>
        <v>0</v>
      </c>
      <c r="K363" s="9">
        <f t="shared" si="85"/>
        <v>0</v>
      </c>
      <c r="L363" s="9">
        <f t="shared" si="86"/>
        <v>0</v>
      </c>
      <c r="M363" s="9" t="str">
        <f t="shared" si="77"/>
        <v/>
      </c>
      <c r="N363" s="9" t="str">
        <f t="shared" si="78"/>
        <v/>
      </c>
      <c r="O363" s="9" t="str">
        <f t="shared" si="79"/>
        <v/>
      </c>
      <c r="P363" s="9" t="str">
        <f t="shared" si="80"/>
        <v/>
      </c>
      <c r="Q363" s="9" t="str">
        <f t="shared" si="81"/>
        <v/>
      </c>
      <c r="R363" s="9" t="str">
        <f t="shared" si="82"/>
        <v/>
      </c>
      <c r="S363" s="9" t="str">
        <f t="shared" si="83"/>
        <v/>
      </c>
      <c r="T363" s="9" t="str">
        <f t="shared" si="84"/>
        <v/>
      </c>
      <c r="U363" s="9" t="str">
        <f t="array" ref="U363">IF(AND(F363&lt;&gt;"",F363&lt;&gt;"GR"),IF(COUNTIF($J$2:$J$1000,"&gt;=50")&gt;=10,IF(F363&lt;&gt;"GR",IF(AND(F363&gt;=55,J363&gt;=50),_xlfn.IFS(AND(J363&gt;=$AH$11,J363&gt;$AG$10,J363&gt;$AF$10,J363&gt;$AE$10,J363&gt;$AD$10,J363&gt;$AC$10,J363&gt;$AB$10),"AA",AND(J363&gt;=$AG$11,J363&gt;$AF$10,J363&gt;$AE$10,J363&gt;$AD$10,J363&gt;$AC$10,J363&gt;$AB$10),"BA",AND(J363&gt;=$AF$11,J363&gt;$AE$10,J363&gt;$AD$10,J363&gt;$AC$10,J363&gt;$AB$10),"BB",AND(J363&gt;=$AE$11,J363&gt;$AD$10,J363&gt;$AC$10,J363&gt;$AB$10),"CB",AND(J363&gt;=$AD$11,J363&gt;$AC$10,J363&gt;$AB$10),"CC",AND(J363&gt;=$AC$11,J363&gt;$AB$10),"DC",J363&gt;=50,"DD"),IF(J363&gt;=$AA$9,"FD","FF")),T363),IF(L363&gt;=$Z$32,$Z$30,IF(L363&gt;=$AA$32,$AA$30,IF(L363&gt;=$AB$32,$AB$30,IF(L363&gt;=$AC$32,$AC$30,IF(L363&gt;=$AD$32,$AD$30,IF(L363&gt;=$AE$32,$AE$30,IF(L363&gt;=$AF$32,$AF$30,IF(L363&gt;=$AG$32,$AG$30,$AH$30))))))))),T363)</f>
        <v/>
      </c>
      <c r="V363" s="9" t="str">
        <f t="array" ref="V363">IF(A363&lt;&gt;"",IF(_xlfn.BITOR(F363&lt;&gt;"GR",F363&lt;&gt;""),IF(AND(L363&gt;=50,F363&gt;=55),_xlfn.RANK.EQ(L363,$L$2:$L$1000,0),_xlfn.IFS(U363="FD",999,U363="FF",1000)),IF(AND(L363&gt;=50,H363&gt;=55),_xlfn.RANK.EQ(L363,$L$2:$L$326,0),_xlfn.IFS(U363="FD",999,U363="FF",1000))),"")</f>
        <v/>
      </c>
    </row>
    <row r="364" spans="1:22" x14ac:dyDescent="0.25">
      <c r="A364" s="3"/>
      <c r="B364" s="3"/>
      <c r="C364" s="3"/>
      <c r="D364" s="3"/>
      <c r="E364" s="3"/>
      <c r="F364" s="3"/>
      <c r="G364" s="16">
        <f t="shared" si="73"/>
        <v>0</v>
      </c>
      <c r="H364" s="16">
        <f t="shared" si="74"/>
        <v>0</v>
      </c>
      <c r="I364" s="9">
        <f t="shared" si="72"/>
        <v>0</v>
      </c>
      <c r="J364" s="9">
        <f t="shared" si="75"/>
        <v>0</v>
      </c>
      <c r="K364" s="9">
        <f t="shared" si="85"/>
        <v>0</v>
      </c>
      <c r="L364" s="9">
        <f t="shared" si="86"/>
        <v>0</v>
      </c>
      <c r="M364" s="9" t="str">
        <f t="shared" si="77"/>
        <v/>
      </c>
      <c r="N364" s="9" t="str">
        <f t="shared" si="78"/>
        <v/>
      </c>
      <c r="O364" s="9" t="str">
        <f t="shared" si="79"/>
        <v/>
      </c>
      <c r="P364" s="9" t="str">
        <f t="shared" si="80"/>
        <v/>
      </c>
      <c r="Q364" s="9" t="str">
        <f t="shared" si="81"/>
        <v/>
      </c>
      <c r="R364" s="9" t="str">
        <f t="shared" si="82"/>
        <v/>
      </c>
      <c r="S364" s="9" t="str">
        <f t="shared" si="83"/>
        <v/>
      </c>
      <c r="T364" s="9" t="str">
        <f t="shared" si="84"/>
        <v/>
      </c>
      <c r="U364" s="9" t="str">
        <f t="array" ref="U364">IF(AND(F364&lt;&gt;"",F364&lt;&gt;"GR"),IF(COUNTIF($J$2:$J$1000,"&gt;=50")&gt;=10,IF(F364&lt;&gt;"GR",IF(AND(F364&gt;=55,J364&gt;=50),_xlfn.IFS(AND(J364&gt;=$AH$11,J364&gt;$AG$10,J364&gt;$AF$10,J364&gt;$AE$10,J364&gt;$AD$10,J364&gt;$AC$10,J364&gt;$AB$10),"AA",AND(J364&gt;=$AG$11,J364&gt;$AF$10,J364&gt;$AE$10,J364&gt;$AD$10,J364&gt;$AC$10,J364&gt;$AB$10),"BA",AND(J364&gt;=$AF$11,J364&gt;$AE$10,J364&gt;$AD$10,J364&gt;$AC$10,J364&gt;$AB$10),"BB",AND(J364&gt;=$AE$11,J364&gt;$AD$10,J364&gt;$AC$10,J364&gt;$AB$10),"CB",AND(J364&gt;=$AD$11,J364&gt;$AC$10,J364&gt;$AB$10),"CC",AND(J364&gt;=$AC$11,J364&gt;$AB$10),"DC",J364&gt;=50,"DD"),IF(J364&gt;=$AA$9,"FD","FF")),T364),IF(L364&gt;=$Z$32,$Z$30,IF(L364&gt;=$AA$32,$AA$30,IF(L364&gt;=$AB$32,$AB$30,IF(L364&gt;=$AC$32,$AC$30,IF(L364&gt;=$AD$32,$AD$30,IF(L364&gt;=$AE$32,$AE$30,IF(L364&gt;=$AF$32,$AF$30,IF(L364&gt;=$AG$32,$AG$30,$AH$30))))))))),T364)</f>
        <v/>
      </c>
      <c r="V364" s="9" t="str">
        <f t="array" ref="V364">IF(A364&lt;&gt;"",IF(_xlfn.BITOR(F364&lt;&gt;"GR",F364&lt;&gt;""),IF(AND(L364&gt;=50,F364&gt;=55),_xlfn.RANK.EQ(L364,$L$2:$L$1000,0),_xlfn.IFS(U364="FD",999,U364="FF",1000)),IF(AND(L364&gt;=50,H364&gt;=55),_xlfn.RANK.EQ(L364,$L$2:$L$326,0),_xlfn.IFS(U364="FD",999,U364="FF",1000))),"")</f>
        <v/>
      </c>
    </row>
    <row r="365" spans="1:22" x14ac:dyDescent="0.25">
      <c r="A365" s="3"/>
      <c r="B365" s="3"/>
      <c r="C365" s="3"/>
      <c r="D365" s="3"/>
      <c r="E365" s="3"/>
      <c r="F365" s="3"/>
      <c r="G365" s="16">
        <f t="shared" si="73"/>
        <v>0</v>
      </c>
      <c r="H365" s="16">
        <f t="shared" si="74"/>
        <v>0</v>
      </c>
      <c r="I365" s="9">
        <f t="shared" si="72"/>
        <v>0</v>
      </c>
      <c r="J365" s="9">
        <f t="shared" si="75"/>
        <v>0</v>
      </c>
      <c r="K365" s="9">
        <f t="shared" si="85"/>
        <v>0</v>
      </c>
      <c r="L365" s="9">
        <f t="shared" si="86"/>
        <v>0</v>
      </c>
      <c r="M365" s="9" t="str">
        <f t="shared" si="77"/>
        <v/>
      </c>
      <c r="N365" s="9" t="str">
        <f t="shared" si="78"/>
        <v/>
      </c>
      <c r="O365" s="9" t="str">
        <f t="shared" si="79"/>
        <v/>
      </c>
      <c r="P365" s="9" t="str">
        <f t="shared" si="80"/>
        <v/>
      </c>
      <c r="Q365" s="9" t="str">
        <f t="shared" si="81"/>
        <v/>
      </c>
      <c r="R365" s="9" t="str">
        <f t="shared" si="82"/>
        <v/>
      </c>
      <c r="S365" s="9" t="str">
        <f t="shared" si="83"/>
        <v/>
      </c>
      <c r="T365" s="9" t="str">
        <f t="shared" si="84"/>
        <v/>
      </c>
      <c r="U365" s="9" t="str">
        <f t="array" ref="U365">IF(AND(F365&lt;&gt;"",F365&lt;&gt;"GR"),IF(COUNTIF($J$2:$J$1000,"&gt;=50")&gt;=10,IF(F365&lt;&gt;"GR",IF(AND(F365&gt;=55,J365&gt;=50),_xlfn.IFS(AND(J365&gt;=$AH$11,J365&gt;$AG$10,J365&gt;$AF$10,J365&gt;$AE$10,J365&gt;$AD$10,J365&gt;$AC$10,J365&gt;$AB$10),"AA",AND(J365&gt;=$AG$11,J365&gt;$AF$10,J365&gt;$AE$10,J365&gt;$AD$10,J365&gt;$AC$10,J365&gt;$AB$10),"BA",AND(J365&gt;=$AF$11,J365&gt;$AE$10,J365&gt;$AD$10,J365&gt;$AC$10,J365&gt;$AB$10),"BB",AND(J365&gt;=$AE$11,J365&gt;$AD$10,J365&gt;$AC$10,J365&gt;$AB$10),"CB",AND(J365&gt;=$AD$11,J365&gt;$AC$10,J365&gt;$AB$10),"CC",AND(J365&gt;=$AC$11,J365&gt;$AB$10),"DC",J365&gt;=50,"DD"),IF(J365&gt;=$AA$9,"FD","FF")),T365),IF(L365&gt;=$Z$32,$Z$30,IF(L365&gt;=$AA$32,$AA$30,IF(L365&gt;=$AB$32,$AB$30,IF(L365&gt;=$AC$32,$AC$30,IF(L365&gt;=$AD$32,$AD$30,IF(L365&gt;=$AE$32,$AE$30,IF(L365&gt;=$AF$32,$AF$30,IF(L365&gt;=$AG$32,$AG$30,$AH$30))))))))),T365)</f>
        <v/>
      </c>
      <c r="V365" s="9" t="str">
        <f t="array" ref="V365">IF(A365&lt;&gt;"",IF(_xlfn.BITOR(F365&lt;&gt;"GR",F365&lt;&gt;""),IF(AND(L365&gt;=50,F365&gt;=55),_xlfn.RANK.EQ(L365,$L$2:$L$1000,0),_xlfn.IFS(U365="FD",999,U365="FF",1000)),IF(AND(L365&gt;=50,H365&gt;=55),_xlfn.RANK.EQ(L365,$L$2:$L$326,0),_xlfn.IFS(U365="FD",999,U365="FF",1000))),"")</f>
        <v/>
      </c>
    </row>
    <row r="366" spans="1:22" x14ac:dyDescent="0.25">
      <c r="A366" s="3"/>
      <c r="B366" s="3"/>
      <c r="C366" s="3"/>
      <c r="D366" s="3"/>
      <c r="E366" s="3"/>
      <c r="F366" s="3"/>
      <c r="G366" s="16">
        <f t="shared" si="73"/>
        <v>0</v>
      </c>
      <c r="H366" s="16">
        <f t="shared" si="74"/>
        <v>0</v>
      </c>
      <c r="I366" s="9">
        <f t="shared" si="72"/>
        <v>0</v>
      </c>
      <c r="J366" s="9">
        <f t="shared" si="75"/>
        <v>0</v>
      </c>
      <c r="K366" s="9">
        <f t="shared" si="85"/>
        <v>0</v>
      </c>
      <c r="L366" s="9">
        <f t="shared" si="86"/>
        <v>0</v>
      </c>
      <c r="M366" s="9" t="str">
        <f t="shared" si="77"/>
        <v/>
      </c>
      <c r="N366" s="9" t="str">
        <f t="shared" si="78"/>
        <v/>
      </c>
      <c r="O366" s="9" t="str">
        <f t="shared" si="79"/>
        <v/>
      </c>
      <c r="P366" s="9" t="str">
        <f t="shared" si="80"/>
        <v/>
      </c>
      <c r="Q366" s="9" t="str">
        <f t="shared" si="81"/>
        <v/>
      </c>
      <c r="R366" s="9" t="str">
        <f t="shared" si="82"/>
        <v/>
      </c>
      <c r="S366" s="9" t="str">
        <f t="shared" si="83"/>
        <v/>
      </c>
      <c r="T366" s="9" t="str">
        <f t="shared" si="84"/>
        <v/>
      </c>
      <c r="U366" s="9" t="str">
        <f t="array" ref="U366">IF(AND(F366&lt;&gt;"",F366&lt;&gt;"GR"),IF(COUNTIF($J$2:$J$1000,"&gt;=50")&gt;=10,IF(F366&lt;&gt;"GR",IF(AND(F366&gt;=55,J366&gt;=50),_xlfn.IFS(AND(J366&gt;=$AH$11,J366&gt;$AG$10,J366&gt;$AF$10,J366&gt;$AE$10,J366&gt;$AD$10,J366&gt;$AC$10,J366&gt;$AB$10),"AA",AND(J366&gt;=$AG$11,J366&gt;$AF$10,J366&gt;$AE$10,J366&gt;$AD$10,J366&gt;$AC$10,J366&gt;$AB$10),"BA",AND(J366&gt;=$AF$11,J366&gt;$AE$10,J366&gt;$AD$10,J366&gt;$AC$10,J366&gt;$AB$10),"BB",AND(J366&gt;=$AE$11,J366&gt;$AD$10,J366&gt;$AC$10,J366&gt;$AB$10),"CB",AND(J366&gt;=$AD$11,J366&gt;$AC$10,J366&gt;$AB$10),"CC",AND(J366&gt;=$AC$11,J366&gt;$AB$10),"DC",J366&gt;=50,"DD"),IF(J366&gt;=$AA$9,"FD","FF")),T366),IF(L366&gt;=$Z$32,$Z$30,IF(L366&gt;=$AA$32,$AA$30,IF(L366&gt;=$AB$32,$AB$30,IF(L366&gt;=$AC$32,$AC$30,IF(L366&gt;=$AD$32,$AD$30,IF(L366&gt;=$AE$32,$AE$30,IF(L366&gt;=$AF$32,$AF$30,IF(L366&gt;=$AG$32,$AG$30,$AH$30))))))))),T366)</f>
        <v/>
      </c>
      <c r="V366" s="9" t="str">
        <f t="array" ref="V366">IF(A366&lt;&gt;"",IF(_xlfn.BITOR(F366&lt;&gt;"GR",F366&lt;&gt;""),IF(AND(L366&gt;=50,F366&gt;=55),_xlfn.RANK.EQ(L366,$L$2:$L$1000,0),_xlfn.IFS(U366="FD",999,U366="FF",1000)),IF(AND(L366&gt;=50,H366&gt;=55),_xlfn.RANK.EQ(L366,$L$2:$L$326,0),_xlfn.IFS(U366="FD",999,U366="FF",1000))),"")</f>
        <v/>
      </c>
    </row>
    <row r="367" spans="1:22" x14ac:dyDescent="0.25">
      <c r="A367" s="3"/>
      <c r="B367" s="3"/>
      <c r="C367" s="3"/>
      <c r="D367" s="3"/>
      <c r="E367" s="3"/>
      <c r="F367" s="3"/>
      <c r="G367" s="16">
        <f t="shared" si="73"/>
        <v>0</v>
      </c>
      <c r="H367" s="16">
        <f t="shared" si="74"/>
        <v>0</v>
      </c>
      <c r="I367" s="9">
        <f t="shared" si="72"/>
        <v>0</v>
      </c>
      <c r="J367" s="9">
        <f t="shared" si="75"/>
        <v>0</v>
      </c>
      <c r="K367" s="9">
        <f t="shared" si="85"/>
        <v>0</v>
      </c>
      <c r="L367" s="9">
        <f t="shared" si="86"/>
        <v>0</v>
      </c>
      <c r="M367" s="9" t="str">
        <f t="shared" si="77"/>
        <v/>
      </c>
      <c r="N367" s="9" t="str">
        <f t="shared" si="78"/>
        <v/>
      </c>
      <c r="O367" s="9" t="str">
        <f t="shared" si="79"/>
        <v/>
      </c>
      <c r="P367" s="9" t="str">
        <f t="shared" si="80"/>
        <v/>
      </c>
      <c r="Q367" s="9" t="str">
        <f t="shared" si="81"/>
        <v/>
      </c>
      <c r="R367" s="9" t="str">
        <f t="shared" si="82"/>
        <v/>
      </c>
      <c r="S367" s="9" t="str">
        <f t="shared" si="83"/>
        <v/>
      </c>
      <c r="T367" s="9" t="str">
        <f t="shared" si="84"/>
        <v/>
      </c>
      <c r="U367" s="9" t="str">
        <f t="array" ref="U367">IF(AND(F367&lt;&gt;"",F367&lt;&gt;"GR"),IF(COUNTIF($J$2:$J$1000,"&gt;=50")&gt;=10,IF(F367&lt;&gt;"GR",IF(AND(F367&gt;=55,J367&gt;=50),_xlfn.IFS(AND(J367&gt;=$AH$11,J367&gt;$AG$10,J367&gt;$AF$10,J367&gt;$AE$10,J367&gt;$AD$10,J367&gt;$AC$10,J367&gt;$AB$10),"AA",AND(J367&gt;=$AG$11,J367&gt;$AF$10,J367&gt;$AE$10,J367&gt;$AD$10,J367&gt;$AC$10,J367&gt;$AB$10),"BA",AND(J367&gt;=$AF$11,J367&gt;$AE$10,J367&gt;$AD$10,J367&gt;$AC$10,J367&gt;$AB$10),"BB",AND(J367&gt;=$AE$11,J367&gt;$AD$10,J367&gt;$AC$10,J367&gt;$AB$10),"CB",AND(J367&gt;=$AD$11,J367&gt;$AC$10,J367&gt;$AB$10),"CC",AND(J367&gt;=$AC$11,J367&gt;$AB$10),"DC",J367&gt;=50,"DD"),IF(J367&gt;=$AA$9,"FD","FF")),T367),IF(L367&gt;=$Z$32,$Z$30,IF(L367&gt;=$AA$32,$AA$30,IF(L367&gt;=$AB$32,$AB$30,IF(L367&gt;=$AC$32,$AC$30,IF(L367&gt;=$AD$32,$AD$30,IF(L367&gt;=$AE$32,$AE$30,IF(L367&gt;=$AF$32,$AF$30,IF(L367&gt;=$AG$32,$AG$30,$AH$30))))))))),T367)</f>
        <v/>
      </c>
      <c r="V367" s="9" t="str">
        <f t="array" ref="V367">IF(A367&lt;&gt;"",IF(_xlfn.BITOR(F367&lt;&gt;"GR",F367&lt;&gt;""),IF(AND(L367&gt;=50,F367&gt;=55),_xlfn.RANK.EQ(L367,$L$2:$L$1000,0),_xlfn.IFS(U367="FD",999,U367="FF",1000)),IF(AND(L367&gt;=50,H367&gt;=55),_xlfn.RANK.EQ(L367,$L$2:$L$326,0),_xlfn.IFS(U367="FD",999,U367="FF",1000))),"")</f>
        <v/>
      </c>
    </row>
    <row r="368" spans="1:22" x14ac:dyDescent="0.25">
      <c r="A368" s="3"/>
      <c r="B368" s="3"/>
      <c r="C368" s="3"/>
      <c r="D368" s="3"/>
      <c r="E368" s="3"/>
      <c r="F368" s="3"/>
      <c r="G368" s="16">
        <f t="shared" si="73"/>
        <v>0</v>
      </c>
      <c r="H368" s="16">
        <f t="shared" si="74"/>
        <v>0</v>
      </c>
      <c r="I368" s="9">
        <f t="shared" si="72"/>
        <v>0</v>
      </c>
      <c r="J368" s="9">
        <f t="shared" si="75"/>
        <v>0</v>
      </c>
      <c r="K368" s="9">
        <f t="shared" si="85"/>
        <v>0</v>
      </c>
      <c r="L368" s="9">
        <f t="shared" si="86"/>
        <v>0</v>
      </c>
      <c r="M368" s="9" t="str">
        <f t="shared" si="77"/>
        <v/>
      </c>
      <c r="N368" s="9" t="str">
        <f t="shared" si="78"/>
        <v/>
      </c>
      <c r="O368" s="9" t="str">
        <f t="shared" si="79"/>
        <v/>
      </c>
      <c r="P368" s="9" t="str">
        <f t="shared" si="80"/>
        <v/>
      </c>
      <c r="Q368" s="9" t="str">
        <f t="shared" si="81"/>
        <v/>
      </c>
      <c r="R368" s="9" t="str">
        <f t="shared" si="82"/>
        <v/>
      </c>
      <c r="S368" s="9" t="str">
        <f t="shared" si="83"/>
        <v/>
      </c>
      <c r="T368" s="9" t="str">
        <f t="shared" si="84"/>
        <v/>
      </c>
      <c r="U368" s="9" t="str">
        <f t="array" ref="U368">IF(AND(F368&lt;&gt;"",F368&lt;&gt;"GR"),IF(COUNTIF($J$2:$J$1000,"&gt;=50")&gt;=10,IF(F368&lt;&gt;"GR",IF(AND(F368&gt;=55,J368&gt;=50),_xlfn.IFS(AND(J368&gt;=$AH$11,J368&gt;$AG$10,J368&gt;$AF$10,J368&gt;$AE$10,J368&gt;$AD$10,J368&gt;$AC$10,J368&gt;$AB$10),"AA",AND(J368&gt;=$AG$11,J368&gt;$AF$10,J368&gt;$AE$10,J368&gt;$AD$10,J368&gt;$AC$10,J368&gt;$AB$10),"BA",AND(J368&gt;=$AF$11,J368&gt;$AE$10,J368&gt;$AD$10,J368&gt;$AC$10,J368&gt;$AB$10),"BB",AND(J368&gt;=$AE$11,J368&gt;$AD$10,J368&gt;$AC$10,J368&gt;$AB$10),"CB",AND(J368&gt;=$AD$11,J368&gt;$AC$10,J368&gt;$AB$10),"CC",AND(J368&gt;=$AC$11,J368&gt;$AB$10),"DC",J368&gt;=50,"DD"),IF(J368&gt;=$AA$9,"FD","FF")),T368),IF(L368&gt;=$Z$32,$Z$30,IF(L368&gt;=$AA$32,$AA$30,IF(L368&gt;=$AB$32,$AB$30,IF(L368&gt;=$AC$32,$AC$30,IF(L368&gt;=$AD$32,$AD$30,IF(L368&gt;=$AE$32,$AE$30,IF(L368&gt;=$AF$32,$AF$30,IF(L368&gt;=$AG$32,$AG$30,$AH$30))))))))),T368)</f>
        <v/>
      </c>
      <c r="V368" s="9" t="str">
        <f t="array" ref="V368">IF(A368&lt;&gt;"",IF(_xlfn.BITOR(F368&lt;&gt;"GR",F368&lt;&gt;""),IF(AND(L368&gt;=50,F368&gt;=55),_xlfn.RANK.EQ(L368,$L$2:$L$1000,0),_xlfn.IFS(U368="FD",999,U368="FF",1000)),IF(AND(L368&gt;=50,H368&gt;=55),_xlfn.RANK.EQ(L368,$L$2:$L$326,0),_xlfn.IFS(U368="FD",999,U368="FF",1000))),"")</f>
        <v/>
      </c>
    </row>
    <row r="369" spans="1:22" x14ac:dyDescent="0.25">
      <c r="A369" s="3"/>
      <c r="B369" s="3"/>
      <c r="C369" s="3"/>
      <c r="D369" s="3"/>
      <c r="E369" s="3"/>
      <c r="F369" s="3"/>
      <c r="G369" s="16">
        <f t="shared" si="73"/>
        <v>0</v>
      </c>
      <c r="H369" s="16">
        <f t="shared" si="74"/>
        <v>0</v>
      </c>
      <c r="I369" s="9">
        <f t="shared" si="72"/>
        <v>0</v>
      </c>
      <c r="J369" s="9">
        <f t="shared" si="75"/>
        <v>0</v>
      </c>
      <c r="K369" s="9">
        <f t="shared" si="85"/>
        <v>0</v>
      </c>
      <c r="L369" s="9">
        <f t="shared" si="86"/>
        <v>0</v>
      </c>
      <c r="M369" s="9" t="str">
        <f t="shared" si="77"/>
        <v/>
      </c>
      <c r="N369" s="9" t="str">
        <f t="shared" si="78"/>
        <v/>
      </c>
      <c r="O369" s="9" t="str">
        <f t="shared" si="79"/>
        <v/>
      </c>
      <c r="P369" s="9" t="str">
        <f t="shared" si="80"/>
        <v/>
      </c>
      <c r="Q369" s="9" t="str">
        <f t="shared" si="81"/>
        <v/>
      </c>
      <c r="R369" s="9" t="str">
        <f t="shared" si="82"/>
        <v/>
      </c>
      <c r="S369" s="9" t="str">
        <f t="shared" si="83"/>
        <v/>
      </c>
      <c r="T369" s="9" t="str">
        <f t="shared" si="84"/>
        <v/>
      </c>
      <c r="U369" s="9" t="str">
        <f t="array" ref="U369">IF(AND(F369&lt;&gt;"",F369&lt;&gt;"GR"),IF(COUNTIF($J$2:$J$1000,"&gt;=50")&gt;=10,IF(F369&lt;&gt;"GR",IF(AND(F369&gt;=55,J369&gt;=50),_xlfn.IFS(AND(J369&gt;=$AH$11,J369&gt;$AG$10,J369&gt;$AF$10,J369&gt;$AE$10,J369&gt;$AD$10,J369&gt;$AC$10,J369&gt;$AB$10),"AA",AND(J369&gt;=$AG$11,J369&gt;$AF$10,J369&gt;$AE$10,J369&gt;$AD$10,J369&gt;$AC$10,J369&gt;$AB$10),"BA",AND(J369&gt;=$AF$11,J369&gt;$AE$10,J369&gt;$AD$10,J369&gt;$AC$10,J369&gt;$AB$10),"BB",AND(J369&gt;=$AE$11,J369&gt;$AD$10,J369&gt;$AC$10,J369&gt;$AB$10),"CB",AND(J369&gt;=$AD$11,J369&gt;$AC$10,J369&gt;$AB$10),"CC",AND(J369&gt;=$AC$11,J369&gt;$AB$10),"DC",J369&gt;=50,"DD"),IF(J369&gt;=$AA$9,"FD","FF")),T369),IF(L369&gt;=$Z$32,$Z$30,IF(L369&gt;=$AA$32,$AA$30,IF(L369&gt;=$AB$32,$AB$30,IF(L369&gt;=$AC$32,$AC$30,IF(L369&gt;=$AD$32,$AD$30,IF(L369&gt;=$AE$32,$AE$30,IF(L369&gt;=$AF$32,$AF$30,IF(L369&gt;=$AG$32,$AG$30,$AH$30))))))))),T369)</f>
        <v/>
      </c>
      <c r="V369" s="9" t="str">
        <f t="array" ref="V369">IF(A369&lt;&gt;"",IF(_xlfn.BITOR(F369&lt;&gt;"GR",F369&lt;&gt;""),IF(AND(L369&gt;=50,F369&gt;=55),_xlfn.RANK.EQ(L369,$L$2:$L$1000,0),_xlfn.IFS(U369="FD",999,U369="FF",1000)),IF(AND(L369&gt;=50,H369&gt;=55),_xlfn.RANK.EQ(L369,$L$2:$L$326,0),_xlfn.IFS(U369="FD",999,U369="FF",1000))),"")</f>
        <v/>
      </c>
    </row>
    <row r="370" spans="1:22" x14ac:dyDescent="0.25">
      <c r="A370" s="3"/>
      <c r="B370" s="3"/>
      <c r="C370" s="3"/>
      <c r="D370" s="3"/>
      <c r="E370" s="3"/>
      <c r="F370" s="3"/>
      <c r="G370" s="16">
        <f t="shared" si="73"/>
        <v>0</v>
      </c>
      <c r="H370" s="16">
        <f t="shared" si="74"/>
        <v>0</v>
      </c>
      <c r="I370" s="9">
        <f t="shared" si="72"/>
        <v>0</v>
      </c>
      <c r="J370" s="9">
        <f t="shared" si="75"/>
        <v>0</v>
      </c>
      <c r="K370" s="9">
        <f t="shared" si="85"/>
        <v>0</v>
      </c>
      <c r="L370" s="9">
        <f t="shared" si="86"/>
        <v>0</v>
      </c>
      <c r="M370" s="9" t="str">
        <f t="shared" si="77"/>
        <v/>
      </c>
      <c r="N370" s="9" t="str">
        <f t="shared" si="78"/>
        <v/>
      </c>
      <c r="O370" s="9" t="str">
        <f t="shared" si="79"/>
        <v/>
      </c>
      <c r="P370" s="9" t="str">
        <f t="shared" si="80"/>
        <v/>
      </c>
      <c r="Q370" s="9" t="str">
        <f t="shared" si="81"/>
        <v/>
      </c>
      <c r="R370" s="9" t="str">
        <f t="shared" si="82"/>
        <v/>
      </c>
      <c r="S370" s="9" t="str">
        <f t="shared" si="83"/>
        <v/>
      </c>
      <c r="T370" s="9" t="str">
        <f t="shared" si="84"/>
        <v/>
      </c>
      <c r="U370" s="9" t="str">
        <f t="array" ref="U370">IF(AND(F370&lt;&gt;"",F370&lt;&gt;"GR"),IF(COUNTIF($J$2:$J$1000,"&gt;=50")&gt;=10,IF(F370&lt;&gt;"GR",IF(AND(F370&gt;=55,J370&gt;=50),_xlfn.IFS(AND(J370&gt;=$AH$11,J370&gt;$AG$10,J370&gt;$AF$10,J370&gt;$AE$10,J370&gt;$AD$10,J370&gt;$AC$10,J370&gt;$AB$10),"AA",AND(J370&gt;=$AG$11,J370&gt;$AF$10,J370&gt;$AE$10,J370&gt;$AD$10,J370&gt;$AC$10,J370&gt;$AB$10),"BA",AND(J370&gt;=$AF$11,J370&gt;$AE$10,J370&gt;$AD$10,J370&gt;$AC$10,J370&gt;$AB$10),"BB",AND(J370&gt;=$AE$11,J370&gt;$AD$10,J370&gt;$AC$10,J370&gt;$AB$10),"CB",AND(J370&gt;=$AD$11,J370&gt;$AC$10,J370&gt;$AB$10),"CC",AND(J370&gt;=$AC$11,J370&gt;$AB$10),"DC",J370&gt;=50,"DD"),IF(J370&gt;=$AA$9,"FD","FF")),T370),IF(L370&gt;=$Z$32,$Z$30,IF(L370&gt;=$AA$32,$AA$30,IF(L370&gt;=$AB$32,$AB$30,IF(L370&gt;=$AC$32,$AC$30,IF(L370&gt;=$AD$32,$AD$30,IF(L370&gt;=$AE$32,$AE$30,IF(L370&gt;=$AF$32,$AF$30,IF(L370&gt;=$AG$32,$AG$30,$AH$30))))))))),T370)</f>
        <v/>
      </c>
      <c r="V370" s="9" t="str">
        <f t="array" ref="V370">IF(A370&lt;&gt;"",IF(_xlfn.BITOR(F370&lt;&gt;"GR",F370&lt;&gt;""),IF(AND(L370&gt;=50,F370&gt;=55),_xlfn.RANK.EQ(L370,$L$2:$L$1000,0),_xlfn.IFS(U370="FD",999,U370="FF",1000)),IF(AND(L370&gt;=50,H370&gt;=55),_xlfn.RANK.EQ(L370,$L$2:$L$326,0),_xlfn.IFS(U370="FD",999,U370="FF",1000))),"")</f>
        <v/>
      </c>
    </row>
    <row r="371" spans="1:22" x14ac:dyDescent="0.25">
      <c r="A371" s="3"/>
      <c r="B371" s="3"/>
      <c r="C371" s="3"/>
      <c r="D371" s="3"/>
      <c r="E371" s="3"/>
      <c r="F371" s="3"/>
      <c r="G371" s="16">
        <f t="shared" si="73"/>
        <v>0</v>
      </c>
      <c r="H371" s="16">
        <f t="shared" si="74"/>
        <v>0</v>
      </c>
      <c r="I371" s="9">
        <f t="shared" si="72"/>
        <v>0</v>
      </c>
      <c r="J371" s="9">
        <f t="shared" si="75"/>
        <v>0</v>
      </c>
      <c r="K371" s="9">
        <f t="shared" si="85"/>
        <v>0</v>
      </c>
      <c r="L371" s="9">
        <f t="shared" si="86"/>
        <v>0</v>
      </c>
      <c r="M371" s="9" t="str">
        <f t="shared" si="77"/>
        <v/>
      </c>
      <c r="N371" s="9" t="str">
        <f t="shared" si="78"/>
        <v/>
      </c>
      <c r="O371" s="9" t="str">
        <f t="shared" si="79"/>
        <v/>
      </c>
      <c r="P371" s="9" t="str">
        <f t="shared" si="80"/>
        <v/>
      </c>
      <c r="Q371" s="9" t="str">
        <f t="shared" si="81"/>
        <v/>
      </c>
      <c r="R371" s="9" t="str">
        <f t="shared" si="82"/>
        <v/>
      </c>
      <c r="S371" s="9" t="str">
        <f t="shared" si="83"/>
        <v/>
      </c>
      <c r="T371" s="9" t="str">
        <f t="shared" si="84"/>
        <v/>
      </c>
      <c r="U371" s="9" t="str">
        <f t="array" ref="U371">IF(AND(F371&lt;&gt;"",F371&lt;&gt;"GR"),IF(COUNTIF($J$2:$J$1000,"&gt;=50")&gt;=10,IF(F371&lt;&gt;"GR",IF(AND(F371&gt;=55,J371&gt;=50),_xlfn.IFS(AND(J371&gt;=$AH$11,J371&gt;$AG$10,J371&gt;$AF$10,J371&gt;$AE$10,J371&gt;$AD$10,J371&gt;$AC$10,J371&gt;$AB$10),"AA",AND(J371&gt;=$AG$11,J371&gt;$AF$10,J371&gt;$AE$10,J371&gt;$AD$10,J371&gt;$AC$10,J371&gt;$AB$10),"BA",AND(J371&gt;=$AF$11,J371&gt;$AE$10,J371&gt;$AD$10,J371&gt;$AC$10,J371&gt;$AB$10),"BB",AND(J371&gt;=$AE$11,J371&gt;$AD$10,J371&gt;$AC$10,J371&gt;$AB$10),"CB",AND(J371&gt;=$AD$11,J371&gt;$AC$10,J371&gt;$AB$10),"CC",AND(J371&gt;=$AC$11,J371&gt;$AB$10),"DC",J371&gt;=50,"DD"),IF(J371&gt;=$AA$9,"FD","FF")),T371),IF(L371&gt;=$Z$32,$Z$30,IF(L371&gt;=$AA$32,$AA$30,IF(L371&gt;=$AB$32,$AB$30,IF(L371&gt;=$AC$32,$AC$30,IF(L371&gt;=$AD$32,$AD$30,IF(L371&gt;=$AE$32,$AE$30,IF(L371&gt;=$AF$32,$AF$30,IF(L371&gt;=$AG$32,$AG$30,$AH$30))))))))),T371)</f>
        <v/>
      </c>
      <c r="V371" s="9" t="str">
        <f t="array" ref="V371">IF(A371&lt;&gt;"",IF(_xlfn.BITOR(F371&lt;&gt;"GR",F371&lt;&gt;""),IF(AND(L371&gt;=50,F371&gt;=55),_xlfn.RANK.EQ(L371,$L$2:$L$1000,0),_xlfn.IFS(U371="FD",999,U371="FF",1000)),IF(AND(L371&gt;=50,H371&gt;=55),_xlfn.RANK.EQ(L371,$L$2:$L$326,0),_xlfn.IFS(U371="FD",999,U371="FF",1000))),"")</f>
        <v/>
      </c>
    </row>
    <row r="372" spans="1:22" x14ac:dyDescent="0.25">
      <c r="A372" s="3"/>
      <c r="B372" s="3"/>
      <c r="C372" s="3"/>
      <c r="D372" s="3"/>
      <c r="E372" s="3"/>
      <c r="F372" s="3"/>
      <c r="G372" s="16">
        <f t="shared" si="73"/>
        <v>0</v>
      </c>
      <c r="H372" s="16">
        <f t="shared" si="74"/>
        <v>0</v>
      </c>
      <c r="I372" s="9">
        <f t="shared" si="72"/>
        <v>0</v>
      </c>
      <c r="J372" s="9">
        <f t="shared" si="75"/>
        <v>0</v>
      </c>
      <c r="K372" s="9">
        <f t="shared" si="85"/>
        <v>0</v>
      </c>
      <c r="L372" s="9">
        <f t="shared" si="86"/>
        <v>0</v>
      </c>
      <c r="M372" s="9" t="str">
        <f t="shared" si="77"/>
        <v/>
      </c>
      <c r="N372" s="9" t="str">
        <f t="shared" si="78"/>
        <v/>
      </c>
      <c r="O372" s="9" t="str">
        <f t="shared" si="79"/>
        <v/>
      </c>
      <c r="P372" s="9" t="str">
        <f t="shared" si="80"/>
        <v/>
      </c>
      <c r="Q372" s="9" t="str">
        <f t="shared" si="81"/>
        <v/>
      </c>
      <c r="R372" s="9" t="str">
        <f t="shared" si="82"/>
        <v/>
      </c>
      <c r="S372" s="9" t="str">
        <f t="shared" si="83"/>
        <v/>
      </c>
      <c r="T372" s="9" t="str">
        <f t="shared" si="84"/>
        <v/>
      </c>
      <c r="U372" s="9" t="str">
        <f t="array" ref="U372">IF(AND(F372&lt;&gt;"",F372&lt;&gt;"GR"),IF(COUNTIF($J$2:$J$1000,"&gt;=50")&gt;=10,IF(F372&lt;&gt;"GR",IF(AND(F372&gt;=55,J372&gt;=50),_xlfn.IFS(AND(J372&gt;=$AH$11,J372&gt;$AG$10,J372&gt;$AF$10,J372&gt;$AE$10,J372&gt;$AD$10,J372&gt;$AC$10,J372&gt;$AB$10),"AA",AND(J372&gt;=$AG$11,J372&gt;$AF$10,J372&gt;$AE$10,J372&gt;$AD$10,J372&gt;$AC$10,J372&gt;$AB$10),"BA",AND(J372&gt;=$AF$11,J372&gt;$AE$10,J372&gt;$AD$10,J372&gt;$AC$10,J372&gt;$AB$10),"BB",AND(J372&gt;=$AE$11,J372&gt;$AD$10,J372&gt;$AC$10,J372&gt;$AB$10),"CB",AND(J372&gt;=$AD$11,J372&gt;$AC$10,J372&gt;$AB$10),"CC",AND(J372&gt;=$AC$11,J372&gt;$AB$10),"DC",J372&gt;=50,"DD"),IF(J372&gt;=$AA$9,"FD","FF")),T372),IF(L372&gt;=$Z$32,$Z$30,IF(L372&gt;=$AA$32,$AA$30,IF(L372&gt;=$AB$32,$AB$30,IF(L372&gt;=$AC$32,$AC$30,IF(L372&gt;=$AD$32,$AD$30,IF(L372&gt;=$AE$32,$AE$30,IF(L372&gt;=$AF$32,$AF$30,IF(L372&gt;=$AG$32,$AG$30,$AH$30))))))))),T372)</f>
        <v/>
      </c>
      <c r="V372" s="9" t="str">
        <f t="array" ref="V372">IF(A372&lt;&gt;"",IF(_xlfn.BITOR(F372&lt;&gt;"GR",F372&lt;&gt;""),IF(AND(L372&gt;=50,F372&gt;=55),_xlfn.RANK.EQ(L372,$L$2:$L$1000,0),_xlfn.IFS(U372="FD",999,U372="FF",1000)),IF(AND(L372&gt;=50,H372&gt;=55),_xlfn.RANK.EQ(L372,$L$2:$L$326,0),_xlfn.IFS(U372="FD",999,U372="FF",1000))),"")</f>
        <v/>
      </c>
    </row>
    <row r="373" spans="1:22" x14ac:dyDescent="0.25">
      <c r="A373" s="3"/>
      <c r="B373" s="3"/>
      <c r="C373" s="3"/>
      <c r="D373" s="3"/>
      <c r="E373" s="3"/>
      <c r="F373" s="3"/>
      <c r="G373" s="16">
        <f t="shared" si="73"/>
        <v>0</v>
      </c>
      <c r="H373" s="16">
        <f t="shared" si="74"/>
        <v>0</v>
      </c>
      <c r="I373" s="9">
        <f t="shared" si="72"/>
        <v>0</v>
      </c>
      <c r="J373" s="9">
        <f t="shared" si="75"/>
        <v>0</v>
      </c>
      <c r="K373" s="9">
        <f t="shared" si="85"/>
        <v>0</v>
      </c>
      <c r="L373" s="9">
        <f t="shared" si="86"/>
        <v>0</v>
      </c>
      <c r="M373" s="9" t="str">
        <f t="shared" si="77"/>
        <v/>
      </c>
      <c r="N373" s="9" t="str">
        <f t="shared" si="78"/>
        <v/>
      </c>
      <c r="O373" s="9" t="str">
        <f t="shared" si="79"/>
        <v/>
      </c>
      <c r="P373" s="9" t="str">
        <f t="shared" si="80"/>
        <v/>
      </c>
      <c r="Q373" s="9" t="str">
        <f t="shared" si="81"/>
        <v/>
      </c>
      <c r="R373" s="9" t="str">
        <f t="shared" si="82"/>
        <v/>
      </c>
      <c r="S373" s="9" t="str">
        <f t="shared" si="83"/>
        <v/>
      </c>
      <c r="T373" s="9" t="str">
        <f t="shared" si="84"/>
        <v/>
      </c>
      <c r="U373" s="9" t="str">
        <f t="array" ref="U373">IF(AND(F373&lt;&gt;"",F373&lt;&gt;"GR"),IF(COUNTIF($J$2:$J$1000,"&gt;=50")&gt;=10,IF(F373&lt;&gt;"GR",IF(AND(F373&gt;=55,J373&gt;=50),_xlfn.IFS(AND(J373&gt;=$AH$11,J373&gt;$AG$10,J373&gt;$AF$10,J373&gt;$AE$10,J373&gt;$AD$10,J373&gt;$AC$10,J373&gt;$AB$10),"AA",AND(J373&gt;=$AG$11,J373&gt;$AF$10,J373&gt;$AE$10,J373&gt;$AD$10,J373&gt;$AC$10,J373&gt;$AB$10),"BA",AND(J373&gt;=$AF$11,J373&gt;$AE$10,J373&gt;$AD$10,J373&gt;$AC$10,J373&gt;$AB$10),"BB",AND(J373&gt;=$AE$11,J373&gt;$AD$10,J373&gt;$AC$10,J373&gt;$AB$10),"CB",AND(J373&gt;=$AD$11,J373&gt;$AC$10,J373&gt;$AB$10),"CC",AND(J373&gt;=$AC$11,J373&gt;$AB$10),"DC",J373&gt;=50,"DD"),IF(J373&gt;=$AA$9,"FD","FF")),T373),IF(L373&gt;=$Z$32,$Z$30,IF(L373&gt;=$AA$32,$AA$30,IF(L373&gt;=$AB$32,$AB$30,IF(L373&gt;=$AC$32,$AC$30,IF(L373&gt;=$AD$32,$AD$30,IF(L373&gt;=$AE$32,$AE$30,IF(L373&gt;=$AF$32,$AF$30,IF(L373&gt;=$AG$32,$AG$30,$AH$30))))))))),T373)</f>
        <v/>
      </c>
      <c r="V373" s="9" t="str">
        <f t="array" ref="V373">IF(A373&lt;&gt;"",IF(_xlfn.BITOR(F373&lt;&gt;"GR",F373&lt;&gt;""),IF(AND(L373&gt;=50,F373&gt;=55),_xlfn.RANK.EQ(L373,$L$2:$L$1000,0),_xlfn.IFS(U373="FD",999,U373="FF",1000)),IF(AND(L373&gt;=50,H373&gt;=55),_xlfn.RANK.EQ(L373,$L$2:$L$326,0),_xlfn.IFS(U373="FD",999,U373="FF",1000))),"")</f>
        <v/>
      </c>
    </row>
    <row r="374" spans="1:22" x14ac:dyDescent="0.25">
      <c r="A374" s="3"/>
      <c r="B374" s="3"/>
      <c r="C374" s="3"/>
      <c r="D374" s="3"/>
      <c r="E374" s="3"/>
      <c r="F374" s="3"/>
      <c r="G374" s="16">
        <f t="shared" si="73"/>
        <v>0</v>
      </c>
      <c r="H374" s="16">
        <f t="shared" si="74"/>
        <v>0</v>
      </c>
      <c r="I374" s="9">
        <f t="shared" si="72"/>
        <v>0</v>
      </c>
      <c r="J374" s="9">
        <f t="shared" si="75"/>
        <v>0</v>
      </c>
      <c r="K374" s="9">
        <f t="shared" si="85"/>
        <v>0</v>
      </c>
      <c r="L374" s="9">
        <f t="shared" si="86"/>
        <v>0</v>
      </c>
      <c r="M374" s="9" t="str">
        <f t="shared" si="77"/>
        <v/>
      </c>
      <c r="N374" s="9" t="str">
        <f t="shared" si="78"/>
        <v/>
      </c>
      <c r="O374" s="9" t="str">
        <f t="shared" si="79"/>
        <v/>
      </c>
      <c r="P374" s="9" t="str">
        <f t="shared" si="80"/>
        <v/>
      </c>
      <c r="Q374" s="9" t="str">
        <f t="shared" si="81"/>
        <v/>
      </c>
      <c r="R374" s="9" t="str">
        <f t="shared" si="82"/>
        <v/>
      </c>
      <c r="S374" s="9" t="str">
        <f t="shared" si="83"/>
        <v/>
      </c>
      <c r="T374" s="9" t="str">
        <f t="shared" si="84"/>
        <v/>
      </c>
      <c r="U374" s="9" t="str">
        <f t="array" ref="U374">IF(AND(F374&lt;&gt;"",F374&lt;&gt;"GR"),IF(COUNTIF($J$2:$J$1000,"&gt;=50")&gt;=10,IF(F374&lt;&gt;"GR",IF(AND(F374&gt;=55,J374&gt;=50),_xlfn.IFS(AND(J374&gt;=$AH$11,J374&gt;$AG$10,J374&gt;$AF$10,J374&gt;$AE$10,J374&gt;$AD$10,J374&gt;$AC$10,J374&gt;$AB$10),"AA",AND(J374&gt;=$AG$11,J374&gt;$AF$10,J374&gt;$AE$10,J374&gt;$AD$10,J374&gt;$AC$10,J374&gt;$AB$10),"BA",AND(J374&gt;=$AF$11,J374&gt;$AE$10,J374&gt;$AD$10,J374&gt;$AC$10,J374&gt;$AB$10),"BB",AND(J374&gt;=$AE$11,J374&gt;$AD$10,J374&gt;$AC$10,J374&gt;$AB$10),"CB",AND(J374&gt;=$AD$11,J374&gt;$AC$10,J374&gt;$AB$10),"CC",AND(J374&gt;=$AC$11,J374&gt;$AB$10),"DC",J374&gt;=50,"DD"),IF(J374&gt;=$AA$9,"FD","FF")),T374),IF(L374&gt;=$Z$32,$Z$30,IF(L374&gt;=$AA$32,$AA$30,IF(L374&gt;=$AB$32,$AB$30,IF(L374&gt;=$AC$32,$AC$30,IF(L374&gt;=$AD$32,$AD$30,IF(L374&gt;=$AE$32,$AE$30,IF(L374&gt;=$AF$32,$AF$30,IF(L374&gt;=$AG$32,$AG$30,$AH$30))))))))),T374)</f>
        <v/>
      </c>
      <c r="V374" s="9" t="str">
        <f t="array" ref="V374">IF(A374&lt;&gt;"",IF(_xlfn.BITOR(F374&lt;&gt;"GR",F374&lt;&gt;""),IF(AND(L374&gt;=50,F374&gt;=55),_xlfn.RANK.EQ(L374,$L$2:$L$1000,0),_xlfn.IFS(U374="FD",999,U374="FF",1000)),IF(AND(L374&gt;=50,H374&gt;=55),_xlfn.RANK.EQ(L374,$L$2:$L$326,0),_xlfn.IFS(U374="FD",999,U374="FF",1000))),"")</f>
        <v/>
      </c>
    </row>
    <row r="375" spans="1:22" x14ac:dyDescent="0.25">
      <c r="A375" s="3"/>
      <c r="B375" s="3"/>
      <c r="C375" s="3"/>
      <c r="D375" s="3"/>
      <c r="E375" s="3"/>
      <c r="F375" s="3"/>
      <c r="G375" s="16">
        <f t="shared" si="73"/>
        <v>0</v>
      </c>
      <c r="H375" s="16">
        <f t="shared" si="74"/>
        <v>0</v>
      </c>
      <c r="I375" s="9">
        <f t="shared" si="72"/>
        <v>0</v>
      </c>
      <c r="J375" s="9">
        <f t="shared" si="75"/>
        <v>0</v>
      </c>
      <c r="K375" s="9">
        <f t="shared" si="85"/>
        <v>0</v>
      </c>
      <c r="L375" s="9">
        <f t="shared" si="86"/>
        <v>0</v>
      </c>
      <c r="M375" s="9" t="str">
        <f t="shared" si="77"/>
        <v/>
      </c>
      <c r="N375" s="9" t="str">
        <f t="shared" si="78"/>
        <v/>
      </c>
      <c r="O375" s="9" t="str">
        <f t="shared" si="79"/>
        <v/>
      </c>
      <c r="P375" s="9" t="str">
        <f t="shared" si="80"/>
        <v/>
      </c>
      <c r="Q375" s="9" t="str">
        <f t="shared" si="81"/>
        <v/>
      </c>
      <c r="R375" s="9" t="str">
        <f t="shared" si="82"/>
        <v/>
      </c>
      <c r="S375" s="9" t="str">
        <f t="shared" si="83"/>
        <v/>
      </c>
      <c r="T375" s="9" t="str">
        <f t="shared" si="84"/>
        <v/>
      </c>
      <c r="U375" s="9" t="str">
        <f t="array" ref="U375">IF(AND(F375&lt;&gt;"",F375&lt;&gt;"GR"),IF(COUNTIF($J$2:$J$1000,"&gt;=50")&gt;=10,IF(F375&lt;&gt;"GR",IF(AND(F375&gt;=55,J375&gt;=50),_xlfn.IFS(AND(J375&gt;=$AH$11,J375&gt;$AG$10,J375&gt;$AF$10,J375&gt;$AE$10,J375&gt;$AD$10,J375&gt;$AC$10,J375&gt;$AB$10),"AA",AND(J375&gt;=$AG$11,J375&gt;$AF$10,J375&gt;$AE$10,J375&gt;$AD$10,J375&gt;$AC$10,J375&gt;$AB$10),"BA",AND(J375&gt;=$AF$11,J375&gt;$AE$10,J375&gt;$AD$10,J375&gt;$AC$10,J375&gt;$AB$10),"BB",AND(J375&gt;=$AE$11,J375&gt;$AD$10,J375&gt;$AC$10,J375&gt;$AB$10),"CB",AND(J375&gt;=$AD$11,J375&gt;$AC$10,J375&gt;$AB$10),"CC",AND(J375&gt;=$AC$11,J375&gt;$AB$10),"DC",J375&gt;=50,"DD"),IF(J375&gt;=$AA$9,"FD","FF")),T375),IF(L375&gt;=$Z$32,$Z$30,IF(L375&gt;=$AA$32,$AA$30,IF(L375&gt;=$AB$32,$AB$30,IF(L375&gt;=$AC$32,$AC$30,IF(L375&gt;=$AD$32,$AD$30,IF(L375&gt;=$AE$32,$AE$30,IF(L375&gt;=$AF$32,$AF$30,IF(L375&gt;=$AG$32,$AG$30,$AH$30))))))))),T375)</f>
        <v/>
      </c>
      <c r="V375" s="9" t="str">
        <f t="array" ref="V375">IF(A375&lt;&gt;"",IF(_xlfn.BITOR(F375&lt;&gt;"GR",F375&lt;&gt;""),IF(AND(L375&gt;=50,F375&gt;=55),_xlfn.RANK.EQ(L375,$L$2:$L$1000,0),_xlfn.IFS(U375="FD",999,U375="FF",1000)),IF(AND(L375&gt;=50,H375&gt;=55),_xlfn.RANK.EQ(L375,$L$2:$L$326,0),_xlfn.IFS(U375="FD",999,U375="FF",1000))),"")</f>
        <v/>
      </c>
    </row>
    <row r="376" spans="1:22" x14ac:dyDescent="0.25">
      <c r="A376" s="3"/>
      <c r="B376" s="3"/>
      <c r="C376" s="3"/>
      <c r="D376" s="3"/>
      <c r="E376" s="3"/>
      <c r="F376" s="3"/>
      <c r="G376" s="16">
        <f t="shared" si="73"/>
        <v>0</v>
      </c>
      <c r="H376" s="16">
        <f t="shared" si="74"/>
        <v>0</v>
      </c>
      <c r="I376" s="9">
        <f t="shared" si="72"/>
        <v>0</v>
      </c>
      <c r="J376" s="9">
        <f t="shared" si="75"/>
        <v>0</v>
      </c>
      <c r="K376" s="9">
        <f t="shared" si="85"/>
        <v>0</v>
      </c>
      <c r="L376" s="9">
        <f t="shared" si="86"/>
        <v>0</v>
      </c>
      <c r="M376" s="9" t="str">
        <f t="shared" si="77"/>
        <v/>
      </c>
      <c r="N376" s="9" t="str">
        <f t="shared" si="78"/>
        <v/>
      </c>
      <c r="O376" s="9" t="str">
        <f t="shared" si="79"/>
        <v/>
      </c>
      <c r="P376" s="9" t="str">
        <f t="shared" si="80"/>
        <v/>
      </c>
      <c r="Q376" s="9" t="str">
        <f t="shared" si="81"/>
        <v/>
      </c>
      <c r="R376" s="9" t="str">
        <f t="shared" si="82"/>
        <v/>
      </c>
      <c r="S376" s="9" t="str">
        <f t="shared" si="83"/>
        <v/>
      </c>
      <c r="T376" s="9" t="str">
        <f t="shared" si="84"/>
        <v/>
      </c>
      <c r="U376" s="9" t="str">
        <f t="array" ref="U376">IF(AND(F376&lt;&gt;"",F376&lt;&gt;"GR"),IF(COUNTIF($J$2:$J$1000,"&gt;=50")&gt;=10,IF(F376&lt;&gt;"GR",IF(AND(F376&gt;=55,J376&gt;=50),_xlfn.IFS(AND(J376&gt;=$AH$11,J376&gt;$AG$10,J376&gt;$AF$10,J376&gt;$AE$10,J376&gt;$AD$10,J376&gt;$AC$10,J376&gt;$AB$10),"AA",AND(J376&gt;=$AG$11,J376&gt;$AF$10,J376&gt;$AE$10,J376&gt;$AD$10,J376&gt;$AC$10,J376&gt;$AB$10),"BA",AND(J376&gt;=$AF$11,J376&gt;$AE$10,J376&gt;$AD$10,J376&gt;$AC$10,J376&gt;$AB$10),"BB",AND(J376&gt;=$AE$11,J376&gt;$AD$10,J376&gt;$AC$10,J376&gt;$AB$10),"CB",AND(J376&gt;=$AD$11,J376&gt;$AC$10,J376&gt;$AB$10),"CC",AND(J376&gt;=$AC$11,J376&gt;$AB$10),"DC",J376&gt;=50,"DD"),IF(J376&gt;=$AA$9,"FD","FF")),T376),IF(L376&gt;=$Z$32,$Z$30,IF(L376&gt;=$AA$32,$AA$30,IF(L376&gt;=$AB$32,$AB$30,IF(L376&gt;=$AC$32,$AC$30,IF(L376&gt;=$AD$32,$AD$30,IF(L376&gt;=$AE$32,$AE$30,IF(L376&gt;=$AF$32,$AF$30,IF(L376&gt;=$AG$32,$AG$30,$AH$30))))))))),T376)</f>
        <v/>
      </c>
      <c r="V376" s="9" t="str">
        <f t="array" ref="V376">IF(A376&lt;&gt;"",IF(_xlfn.BITOR(F376&lt;&gt;"GR",F376&lt;&gt;""),IF(AND(L376&gt;=50,F376&gt;=55),_xlfn.RANK.EQ(L376,$L$2:$L$1000,0),_xlfn.IFS(U376="FD",999,U376="FF",1000)),IF(AND(L376&gt;=50,H376&gt;=55),_xlfn.RANK.EQ(L376,$L$2:$L$326,0),_xlfn.IFS(U376="FD",999,U376="FF",1000))),"")</f>
        <v/>
      </c>
    </row>
    <row r="377" spans="1:22" x14ac:dyDescent="0.25">
      <c r="A377" s="3"/>
      <c r="B377" s="3"/>
      <c r="C377" s="3"/>
      <c r="D377" s="3"/>
      <c r="E377" s="3"/>
      <c r="F377" s="3"/>
      <c r="G377" s="16">
        <f t="shared" si="73"/>
        <v>0</v>
      </c>
      <c r="H377" s="16">
        <f t="shared" si="74"/>
        <v>0</v>
      </c>
      <c r="I377" s="9">
        <f t="shared" si="72"/>
        <v>0</v>
      </c>
      <c r="J377" s="9">
        <f t="shared" si="75"/>
        <v>0</v>
      </c>
      <c r="K377" s="9">
        <f t="shared" si="85"/>
        <v>0</v>
      </c>
      <c r="L377" s="9">
        <f t="shared" si="86"/>
        <v>0</v>
      </c>
      <c r="M377" s="9" t="str">
        <f t="shared" si="77"/>
        <v/>
      </c>
      <c r="N377" s="9" t="str">
        <f t="shared" si="78"/>
        <v/>
      </c>
      <c r="O377" s="9" t="str">
        <f t="shared" si="79"/>
        <v/>
      </c>
      <c r="P377" s="9" t="str">
        <f t="shared" si="80"/>
        <v/>
      </c>
      <c r="Q377" s="9" t="str">
        <f t="shared" si="81"/>
        <v/>
      </c>
      <c r="R377" s="9" t="str">
        <f t="shared" si="82"/>
        <v/>
      </c>
      <c r="S377" s="9" t="str">
        <f t="shared" si="83"/>
        <v/>
      </c>
      <c r="T377" s="9" t="str">
        <f t="shared" si="84"/>
        <v/>
      </c>
      <c r="U377" s="9" t="str">
        <f t="array" ref="U377">IF(AND(F377&lt;&gt;"",F377&lt;&gt;"GR"),IF(COUNTIF($J$2:$J$1000,"&gt;=50")&gt;=10,IF(F377&lt;&gt;"GR",IF(AND(F377&gt;=55,J377&gt;=50),_xlfn.IFS(AND(J377&gt;=$AH$11,J377&gt;$AG$10,J377&gt;$AF$10,J377&gt;$AE$10,J377&gt;$AD$10,J377&gt;$AC$10,J377&gt;$AB$10),"AA",AND(J377&gt;=$AG$11,J377&gt;$AF$10,J377&gt;$AE$10,J377&gt;$AD$10,J377&gt;$AC$10,J377&gt;$AB$10),"BA",AND(J377&gt;=$AF$11,J377&gt;$AE$10,J377&gt;$AD$10,J377&gt;$AC$10,J377&gt;$AB$10),"BB",AND(J377&gt;=$AE$11,J377&gt;$AD$10,J377&gt;$AC$10,J377&gt;$AB$10),"CB",AND(J377&gt;=$AD$11,J377&gt;$AC$10,J377&gt;$AB$10),"CC",AND(J377&gt;=$AC$11,J377&gt;$AB$10),"DC",J377&gt;=50,"DD"),IF(J377&gt;=$AA$9,"FD","FF")),T377),IF(L377&gt;=$Z$32,$Z$30,IF(L377&gt;=$AA$32,$AA$30,IF(L377&gt;=$AB$32,$AB$30,IF(L377&gt;=$AC$32,$AC$30,IF(L377&gt;=$AD$32,$AD$30,IF(L377&gt;=$AE$32,$AE$30,IF(L377&gt;=$AF$32,$AF$30,IF(L377&gt;=$AG$32,$AG$30,$AH$30))))))))),T377)</f>
        <v/>
      </c>
      <c r="V377" s="9" t="str">
        <f t="array" ref="V377">IF(A377&lt;&gt;"",IF(_xlfn.BITOR(F377&lt;&gt;"GR",F377&lt;&gt;""),IF(AND(L377&gt;=50,F377&gt;=55),_xlfn.RANK.EQ(L377,$L$2:$L$1000,0),_xlfn.IFS(U377="FD",999,U377="FF",1000)),IF(AND(L377&gt;=50,H377&gt;=55),_xlfn.RANK.EQ(L377,$L$2:$L$326,0),_xlfn.IFS(U377="FD",999,U377="FF",1000))),"")</f>
        <v/>
      </c>
    </row>
    <row r="378" spans="1:22" x14ac:dyDescent="0.25">
      <c r="A378" s="3"/>
      <c r="B378" s="3"/>
      <c r="C378" s="3"/>
      <c r="D378" s="3"/>
      <c r="E378" s="3"/>
      <c r="F378" s="3"/>
      <c r="G378" s="16">
        <f t="shared" si="73"/>
        <v>0</v>
      </c>
      <c r="H378" s="16">
        <f t="shared" si="74"/>
        <v>0</v>
      </c>
      <c r="I378" s="9">
        <f t="shared" si="72"/>
        <v>0</v>
      </c>
      <c r="J378" s="9">
        <f t="shared" si="75"/>
        <v>0</v>
      </c>
      <c r="K378" s="9">
        <f t="shared" si="85"/>
        <v>0</v>
      </c>
      <c r="L378" s="9">
        <f t="shared" si="86"/>
        <v>0</v>
      </c>
      <c r="M378" s="9" t="str">
        <f t="shared" si="77"/>
        <v/>
      </c>
      <c r="N378" s="9" t="str">
        <f t="shared" si="78"/>
        <v/>
      </c>
      <c r="O378" s="9" t="str">
        <f t="shared" si="79"/>
        <v/>
      </c>
      <c r="P378" s="9" t="str">
        <f t="shared" si="80"/>
        <v/>
      </c>
      <c r="Q378" s="9" t="str">
        <f t="shared" si="81"/>
        <v/>
      </c>
      <c r="R378" s="9" t="str">
        <f t="shared" si="82"/>
        <v/>
      </c>
      <c r="S378" s="9" t="str">
        <f t="shared" si="83"/>
        <v/>
      </c>
      <c r="T378" s="9" t="str">
        <f t="shared" si="84"/>
        <v/>
      </c>
      <c r="U378" s="9" t="str">
        <f t="array" ref="U378">IF(AND(F378&lt;&gt;"",F378&lt;&gt;"GR"),IF(COUNTIF($J$2:$J$1000,"&gt;=50")&gt;=10,IF(F378&lt;&gt;"GR",IF(AND(F378&gt;=55,J378&gt;=50),_xlfn.IFS(AND(J378&gt;=$AH$11,J378&gt;$AG$10,J378&gt;$AF$10,J378&gt;$AE$10,J378&gt;$AD$10,J378&gt;$AC$10,J378&gt;$AB$10),"AA",AND(J378&gt;=$AG$11,J378&gt;$AF$10,J378&gt;$AE$10,J378&gt;$AD$10,J378&gt;$AC$10,J378&gt;$AB$10),"BA",AND(J378&gt;=$AF$11,J378&gt;$AE$10,J378&gt;$AD$10,J378&gt;$AC$10,J378&gt;$AB$10),"BB",AND(J378&gt;=$AE$11,J378&gt;$AD$10,J378&gt;$AC$10,J378&gt;$AB$10),"CB",AND(J378&gt;=$AD$11,J378&gt;$AC$10,J378&gt;$AB$10),"CC",AND(J378&gt;=$AC$11,J378&gt;$AB$10),"DC",J378&gt;=50,"DD"),IF(J378&gt;=$AA$9,"FD","FF")),T378),IF(L378&gt;=$Z$32,$Z$30,IF(L378&gt;=$AA$32,$AA$30,IF(L378&gt;=$AB$32,$AB$30,IF(L378&gt;=$AC$32,$AC$30,IF(L378&gt;=$AD$32,$AD$30,IF(L378&gt;=$AE$32,$AE$30,IF(L378&gt;=$AF$32,$AF$30,IF(L378&gt;=$AG$32,$AG$30,$AH$30))))))))),T378)</f>
        <v/>
      </c>
      <c r="V378" s="9" t="str">
        <f t="array" ref="V378">IF(A378&lt;&gt;"",IF(_xlfn.BITOR(F378&lt;&gt;"GR",F378&lt;&gt;""),IF(AND(L378&gt;=50,F378&gt;=55),_xlfn.RANK.EQ(L378,$L$2:$L$1000,0),_xlfn.IFS(U378="FD",999,U378="FF",1000)),IF(AND(L378&gt;=50,H378&gt;=55),_xlfn.RANK.EQ(L378,$L$2:$L$326,0),_xlfn.IFS(U378="FD",999,U378="FF",1000))),"")</f>
        <v/>
      </c>
    </row>
    <row r="379" spans="1:22" x14ac:dyDescent="0.25">
      <c r="A379" s="3"/>
      <c r="B379" s="3"/>
      <c r="C379" s="3"/>
      <c r="D379" s="3"/>
      <c r="E379" s="3"/>
      <c r="F379" s="3"/>
      <c r="G379" s="16">
        <f t="shared" si="73"/>
        <v>0</v>
      </c>
      <c r="H379" s="16">
        <f t="shared" si="74"/>
        <v>0</v>
      </c>
      <c r="I379" s="9">
        <f t="shared" si="72"/>
        <v>0</v>
      </c>
      <c r="J379" s="9">
        <f t="shared" si="75"/>
        <v>0</v>
      </c>
      <c r="K379" s="9">
        <f t="shared" si="85"/>
        <v>0</v>
      </c>
      <c r="L379" s="9">
        <f t="shared" si="86"/>
        <v>0</v>
      </c>
      <c r="M379" s="9" t="str">
        <f t="shared" si="77"/>
        <v/>
      </c>
      <c r="N379" s="9" t="str">
        <f t="shared" si="78"/>
        <v/>
      </c>
      <c r="O379" s="9" t="str">
        <f t="shared" si="79"/>
        <v/>
      </c>
      <c r="P379" s="9" t="str">
        <f t="shared" si="80"/>
        <v/>
      </c>
      <c r="Q379" s="9" t="str">
        <f t="shared" si="81"/>
        <v/>
      </c>
      <c r="R379" s="9" t="str">
        <f t="shared" si="82"/>
        <v/>
      </c>
      <c r="S379" s="9" t="str">
        <f t="shared" si="83"/>
        <v/>
      </c>
      <c r="T379" s="9" t="str">
        <f t="shared" si="84"/>
        <v/>
      </c>
      <c r="U379" s="9" t="str">
        <f t="array" ref="U379">IF(AND(F379&lt;&gt;"",F379&lt;&gt;"GR"),IF(COUNTIF($J$2:$J$1000,"&gt;=50")&gt;=10,IF(F379&lt;&gt;"GR",IF(AND(F379&gt;=55,J379&gt;=50),_xlfn.IFS(AND(J379&gt;=$AH$11,J379&gt;$AG$10,J379&gt;$AF$10,J379&gt;$AE$10,J379&gt;$AD$10,J379&gt;$AC$10,J379&gt;$AB$10),"AA",AND(J379&gt;=$AG$11,J379&gt;$AF$10,J379&gt;$AE$10,J379&gt;$AD$10,J379&gt;$AC$10,J379&gt;$AB$10),"BA",AND(J379&gt;=$AF$11,J379&gt;$AE$10,J379&gt;$AD$10,J379&gt;$AC$10,J379&gt;$AB$10),"BB",AND(J379&gt;=$AE$11,J379&gt;$AD$10,J379&gt;$AC$10,J379&gt;$AB$10),"CB",AND(J379&gt;=$AD$11,J379&gt;$AC$10,J379&gt;$AB$10),"CC",AND(J379&gt;=$AC$11,J379&gt;$AB$10),"DC",J379&gt;=50,"DD"),IF(J379&gt;=$AA$9,"FD","FF")),T379),IF(L379&gt;=$Z$32,$Z$30,IF(L379&gt;=$AA$32,$AA$30,IF(L379&gt;=$AB$32,$AB$30,IF(L379&gt;=$AC$32,$AC$30,IF(L379&gt;=$AD$32,$AD$30,IF(L379&gt;=$AE$32,$AE$30,IF(L379&gt;=$AF$32,$AF$30,IF(L379&gt;=$AG$32,$AG$30,$AH$30))))))))),T379)</f>
        <v/>
      </c>
      <c r="V379" s="9" t="str">
        <f t="array" ref="V379">IF(A379&lt;&gt;"",IF(_xlfn.BITOR(F379&lt;&gt;"GR",F379&lt;&gt;""),IF(AND(L379&gt;=50,F379&gt;=55),_xlfn.RANK.EQ(L379,$L$2:$L$1000,0),_xlfn.IFS(U379="FD",999,U379="FF",1000)),IF(AND(L379&gt;=50,H379&gt;=55),_xlfn.RANK.EQ(L379,$L$2:$L$326,0),_xlfn.IFS(U379="FD",999,U379="FF",1000))),"")</f>
        <v/>
      </c>
    </row>
    <row r="380" spans="1:22" x14ac:dyDescent="0.25">
      <c r="A380" s="3"/>
      <c r="B380" s="3"/>
      <c r="C380" s="3"/>
      <c r="D380" s="3"/>
      <c r="E380" s="3"/>
      <c r="F380" s="3"/>
      <c r="G380" s="16">
        <f t="shared" si="73"/>
        <v>0</v>
      </c>
      <c r="H380" s="16">
        <f t="shared" si="74"/>
        <v>0</v>
      </c>
      <c r="I380" s="9">
        <f t="shared" si="72"/>
        <v>0</v>
      </c>
      <c r="J380" s="9">
        <f t="shared" si="75"/>
        <v>0</v>
      </c>
      <c r="K380" s="9">
        <f t="shared" si="85"/>
        <v>0</v>
      </c>
      <c r="L380" s="9">
        <f t="shared" si="86"/>
        <v>0</v>
      </c>
      <c r="M380" s="9" t="str">
        <f t="shared" si="77"/>
        <v/>
      </c>
      <c r="N380" s="9" t="str">
        <f t="shared" si="78"/>
        <v/>
      </c>
      <c r="O380" s="9" t="str">
        <f t="shared" si="79"/>
        <v/>
      </c>
      <c r="P380" s="9" t="str">
        <f t="shared" si="80"/>
        <v/>
      </c>
      <c r="Q380" s="9" t="str">
        <f t="shared" si="81"/>
        <v/>
      </c>
      <c r="R380" s="9" t="str">
        <f t="shared" si="82"/>
        <v/>
      </c>
      <c r="S380" s="9" t="str">
        <f t="shared" si="83"/>
        <v/>
      </c>
      <c r="T380" s="9" t="str">
        <f t="shared" si="84"/>
        <v/>
      </c>
      <c r="U380" s="9" t="str">
        <f t="array" ref="U380">IF(AND(F380&lt;&gt;"",F380&lt;&gt;"GR"),IF(COUNTIF($J$2:$J$1000,"&gt;=50")&gt;=10,IF(F380&lt;&gt;"GR",IF(AND(F380&gt;=55,J380&gt;=50),_xlfn.IFS(AND(J380&gt;=$AH$11,J380&gt;$AG$10,J380&gt;$AF$10,J380&gt;$AE$10,J380&gt;$AD$10,J380&gt;$AC$10,J380&gt;$AB$10),"AA",AND(J380&gt;=$AG$11,J380&gt;$AF$10,J380&gt;$AE$10,J380&gt;$AD$10,J380&gt;$AC$10,J380&gt;$AB$10),"BA",AND(J380&gt;=$AF$11,J380&gt;$AE$10,J380&gt;$AD$10,J380&gt;$AC$10,J380&gt;$AB$10),"BB",AND(J380&gt;=$AE$11,J380&gt;$AD$10,J380&gt;$AC$10,J380&gt;$AB$10),"CB",AND(J380&gt;=$AD$11,J380&gt;$AC$10,J380&gt;$AB$10),"CC",AND(J380&gt;=$AC$11,J380&gt;$AB$10),"DC",J380&gt;=50,"DD"),IF(J380&gt;=$AA$9,"FD","FF")),T380),IF(L380&gt;=$Z$32,$Z$30,IF(L380&gt;=$AA$32,$AA$30,IF(L380&gt;=$AB$32,$AB$30,IF(L380&gt;=$AC$32,$AC$30,IF(L380&gt;=$AD$32,$AD$30,IF(L380&gt;=$AE$32,$AE$30,IF(L380&gt;=$AF$32,$AF$30,IF(L380&gt;=$AG$32,$AG$30,$AH$30))))))))),T380)</f>
        <v/>
      </c>
      <c r="V380" s="9" t="str">
        <f t="array" ref="V380">IF(A380&lt;&gt;"",IF(_xlfn.BITOR(F380&lt;&gt;"GR",F380&lt;&gt;""),IF(AND(L380&gt;=50,F380&gt;=55),_xlfn.RANK.EQ(L380,$L$2:$L$1000,0),_xlfn.IFS(U380="FD",999,U380="FF",1000)),IF(AND(L380&gt;=50,H380&gt;=55),_xlfn.RANK.EQ(L380,$L$2:$L$326,0),_xlfn.IFS(U380="FD",999,U380="FF",1000))),"")</f>
        <v/>
      </c>
    </row>
    <row r="381" spans="1:22" x14ac:dyDescent="0.25">
      <c r="A381" s="3"/>
      <c r="B381" s="3"/>
      <c r="C381" s="3"/>
      <c r="D381" s="3"/>
      <c r="E381" s="3"/>
      <c r="F381" s="3"/>
      <c r="G381" s="16">
        <f t="shared" si="73"/>
        <v>0</v>
      </c>
      <c r="H381" s="16">
        <f t="shared" si="74"/>
        <v>0</v>
      </c>
      <c r="I381" s="9">
        <f t="shared" si="72"/>
        <v>0</v>
      </c>
      <c r="J381" s="9">
        <f t="shared" si="75"/>
        <v>0</v>
      </c>
      <c r="K381" s="9">
        <f t="shared" si="85"/>
        <v>0</v>
      </c>
      <c r="L381" s="9">
        <f t="shared" si="86"/>
        <v>0</v>
      </c>
      <c r="M381" s="9" t="str">
        <f t="shared" si="77"/>
        <v/>
      </c>
      <c r="N381" s="9" t="str">
        <f t="shared" si="78"/>
        <v/>
      </c>
      <c r="O381" s="9" t="str">
        <f t="shared" si="79"/>
        <v/>
      </c>
      <c r="P381" s="9" t="str">
        <f t="shared" si="80"/>
        <v/>
      </c>
      <c r="Q381" s="9" t="str">
        <f t="shared" si="81"/>
        <v/>
      </c>
      <c r="R381" s="9" t="str">
        <f t="shared" si="82"/>
        <v/>
      </c>
      <c r="S381" s="9" t="str">
        <f t="shared" si="83"/>
        <v/>
      </c>
      <c r="T381" s="9" t="str">
        <f t="shared" si="84"/>
        <v/>
      </c>
      <c r="U381" s="9" t="str">
        <f t="array" ref="U381">IF(AND(F381&lt;&gt;"",F381&lt;&gt;"GR"),IF(COUNTIF($J$2:$J$1000,"&gt;=50")&gt;=10,IF(F381&lt;&gt;"GR",IF(AND(F381&gt;=55,J381&gt;=50),_xlfn.IFS(AND(J381&gt;=$AH$11,J381&gt;$AG$10,J381&gt;$AF$10,J381&gt;$AE$10,J381&gt;$AD$10,J381&gt;$AC$10,J381&gt;$AB$10),"AA",AND(J381&gt;=$AG$11,J381&gt;$AF$10,J381&gt;$AE$10,J381&gt;$AD$10,J381&gt;$AC$10,J381&gt;$AB$10),"BA",AND(J381&gt;=$AF$11,J381&gt;$AE$10,J381&gt;$AD$10,J381&gt;$AC$10,J381&gt;$AB$10),"BB",AND(J381&gt;=$AE$11,J381&gt;$AD$10,J381&gt;$AC$10,J381&gt;$AB$10),"CB",AND(J381&gt;=$AD$11,J381&gt;$AC$10,J381&gt;$AB$10),"CC",AND(J381&gt;=$AC$11,J381&gt;$AB$10),"DC",J381&gt;=50,"DD"),IF(J381&gt;=$AA$9,"FD","FF")),T381),IF(L381&gt;=$Z$32,$Z$30,IF(L381&gt;=$AA$32,$AA$30,IF(L381&gt;=$AB$32,$AB$30,IF(L381&gt;=$AC$32,$AC$30,IF(L381&gt;=$AD$32,$AD$30,IF(L381&gt;=$AE$32,$AE$30,IF(L381&gt;=$AF$32,$AF$30,IF(L381&gt;=$AG$32,$AG$30,$AH$30))))))))),T381)</f>
        <v/>
      </c>
      <c r="V381" s="9" t="str">
        <f t="array" ref="V381">IF(A381&lt;&gt;"",IF(_xlfn.BITOR(F381&lt;&gt;"GR",F381&lt;&gt;""),IF(AND(L381&gt;=50,F381&gt;=55),_xlfn.RANK.EQ(L381,$L$2:$L$1000,0),_xlfn.IFS(U381="FD",999,U381="FF",1000)),IF(AND(L381&gt;=50,H381&gt;=55),_xlfn.RANK.EQ(L381,$L$2:$L$326,0),_xlfn.IFS(U381="FD",999,U381="FF",1000))),"")</f>
        <v/>
      </c>
    </row>
    <row r="382" spans="1:22" x14ac:dyDescent="0.25">
      <c r="A382" s="3"/>
      <c r="B382" s="3"/>
      <c r="C382" s="3"/>
      <c r="D382" s="3"/>
      <c r="E382" s="3"/>
      <c r="F382" s="3"/>
      <c r="G382" s="16">
        <f t="shared" si="73"/>
        <v>0</v>
      </c>
      <c r="H382" s="16">
        <f t="shared" si="74"/>
        <v>0</v>
      </c>
      <c r="I382" s="9">
        <f t="shared" si="72"/>
        <v>0</v>
      </c>
      <c r="J382" s="9">
        <f t="shared" si="75"/>
        <v>0</v>
      </c>
      <c r="K382" s="9">
        <f t="shared" si="85"/>
        <v>0</v>
      </c>
      <c r="L382" s="9">
        <f t="shared" si="86"/>
        <v>0</v>
      </c>
      <c r="M382" s="9" t="str">
        <f t="shared" si="77"/>
        <v/>
      </c>
      <c r="N382" s="9" t="str">
        <f t="shared" si="78"/>
        <v/>
      </c>
      <c r="O382" s="9" t="str">
        <f t="shared" si="79"/>
        <v/>
      </c>
      <c r="P382" s="9" t="str">
        <f t="shared" si="80"/>
        <v/>
      </c>
      <c r="Q382" s="9" t="str">
        <f t="shared" si="81"/>
        <v/>
      </c>
      <c r="R382" s="9" t="str">
        <f t="shared" si="82"/>
        <v/>
      </c>
      <c r="S382" s="9" t="str">
        <f t="shared" si="83"/>
        <v/>
      </c>
      <c r="T382" s="9" t="str">
        <f t="shared" si="84"/>
        <v/>
      </c>
      <c r="U382" s="9" t="str">
        <f t="array" ref="U382">IF(AND(F382&lt;&gt;"",F382&lt;&gt;"GR"),IF(COUNTIF($J$2:$J$1000,"&gt;=50")&gt;=10,IF(F382&lt;&gt;"GR",IF(AND(F382&gt;=55,J382&gt;=50),_xlfn.IFS(AND(J382&gt;=$AH$11,J382&gt;$AG$10,J382&gt;$AF$10,J382&gt;$AE$10,J382&gt;$AD$10,J382&gt;$AC$10,J382&gt;$AB$10),"AA",AND(J382&gt;=$AG$11,J382&gt;$AF$10,J382&gt;$AE$10,J382&gt;$AD$10,J382&gt;$AC$10,J382&gt;$AB$10),"BA",AND(J382&gt;=$AF$11,J382&gt;$AE$10,J382&gt;$AD$10,J382&gt;$AC$10,J382&gt;$AB$10),"BB",AND(J382&gt;=$AE$11,J382&gt;$AD$10,J382&gt;$AC$10,J382&gt;$AB$10),"CB",AND(J382&gt;=$AD$11,J382&gt;$AC$10,J382&gt;$AB$10),"CC",AND(J382&gt;=$AC$11,J382&gt;$AB$10),"DC",J382&gt;=50,"DD"),IF(J382&gt;=$AA$9,"FD","FF")),T382),IF(L382&gt;=$Z$32,$Z$30,IF(L382&gt;=$AA$32,$AA$30,IF(L382&gt;=$AB$32,$AB$30,IF(L382&gt;=$AC$32,$AC$30,IF(L382&gt;=$AD$32,$AD$30,IF(L382&gt;=$AE$32,$AE$30,IF(L382&gt;=$AF$32,$AF$30,IF(L382&gt;=$AG$32,$AG$30,$AH$30))))))))),T382)</f>
        <v/>
      </c>
      <c r="V382" s="9" t="str">
        <f t="array" ref="V382">IF(A382&lt;&gt;"",IF(_xlfn.BITOR(F382&lt;&gt;"GR",F382&lt;&gt;""),IF(AND(L382&gt;=50,F382&gt;=55),_xlfn.RANK.EQ(L382,$L$2:$L$1000,0),_xlfn.IFS(U382="FD",999,U382="FF",1000)),IF(AND(L382&gt;=50,H382&gt;=55),_xlfn.RANK.EQ(L382,$L$2:$L$326,0),_xlfn.IFS(U382="FD",999,U382="FF",1000))),"")</f>
        <v/>
      </c>
    </row>
    <row r="383" spans="1:22" x14ac:dyDescent="0.25">
      <c r="A383" s="3"/>
      <c r="B383" s="3"/>
      <c r="C383" s="3"/>
      <c r="D383" s="3"/>
      <c r="E383" s="3"/>
      <c r="F383" s="3"/>
      <c r="G383" s="16">
        <f t="shared" si="73"/>
        <v>0</v>
      </c>
      <c r="H383" s="16">
        <f t="shared" si="74"/>
        <v>0</v>
      </c>
      <c r="I383" s="9">
        <f t="shared" si="72"/>
        <v>0</v>
      </c>
      <c r="J383" s="9">
        <f t="shared" si="75"/>
        <v>0</v>
      </c>
      <c r="K383" s="9">
        <f t="shared" si="85"/>
        <v>0</v>
      </c>
      <c r="L383" s="9">
        <f t="shared" si="86"/>
        <v>0</v>
      </c>
      <c r="M383" s="9" t="str">
        <f t="shared" si="77"/>
        <v/>
      </c>
      <c r="N383" s="9" t="str">
        <f t="shared" si="78"/>
        <v/>
      </c>
      <c r="O383" s="9" t="str">
        <f t="shared" si="79"/>
        <v/>
      </c>
      <c r="P383" s="9" t="str">
        <f t="shared" si="80"/>
        <v/>
      </c>
      <c r="Q383" s="9" t="str">
        <f t="shared" si="81"/>
        <v/>
      </c>
      <c r="R383" s="9" t="str">
        <f t="shared" si="82"/>
        <v/>
      </c>
      <c r="S383" s="9" t="str">
        <f t="shared" si="83"/>
        <v/>
      </c>
      <c r="T383" s="9" t="str">
        <f t="shared" si="84"/>
        <v/>
      </c>
      <c r="U383" s="9" t="str">
        <f t="array" ref="U383">IF(AND(F383&lt;&gt;"",F383&lt;&gt;"GR"),IF(COUNTIF($J$2:$J$1000,"&gt;=50")&gt;=10,IF(F383&lt;&gt;"GR",IF(AND(F383&gt;=55,J383&gt;=50),_xlfn.IFS(AND(J383&gt;=$AH$11,J383&gt;$AG$10,J383&gt;$AF$10,J383&gt;$AE$10,J383&gt;$AD$10,J383&gt;$AC$10,J383&gt;$AB$10),"AA",AND(J383&gt;=$AG$11,J383&gt;$AF$10,J383&gt;$AE$10,J383&gt;$AD$10,J383&gt;$AC$10,J383&gt;$AB$10),"BA",AND(J383&gt;=$AF$11,J383&gt;$AE$10,J383&gt;$AD$10,J383&gt;$AC$10,J383&gt;$AB$10),"BB",AND(J383&gt;=$AE$11,J383&gt;$AD$10,J383&gt;$AC$10,J383&gt;$AB$10),"CB",AND(J383&gt;=$AD$11,J383&gt;$AC$10,J383&gt;$AB$10),"CC",AND(J383&gt;=$AC$11,J383&gt;$AB$10),"DC",J383&gt;=50,"DD"),IF(J383&gt;=$AA$9,"FD","FF")),T383),IF(L383&gt;=$Z$32,$Z$30,IF(L383&gt;=$AA$32,$AA$30,IF(L383&gt;=$AB$32,$AB$30,IF(L383&gt;=$AC$32,$AC$30,IF(L383&gt;=$AD$32,$AD$30,IF(L383&gt;=$AE$32,$AE$30,IF(L383&gt;=$AF$32,$AF$30,IF(L383&gt;=$AG$32,$AG$30,$AH$30))))))))),T383)</f>
        <v/>
      </c>
      <c r="V383" s="9" t="str">
        <f t="array" ref="V383">IF(A383&lt;&gt;"",IF(_xlfn.BITOR(F383&lt;&gt;"GR",F383&lt;&gt;""),IF(AND(L383&gt;=50,F383&gt;=55),_xlfn.RANK.EQ(L383,$L$2:$L$1000,0),_xlfn.IFS(U383="FD",999,U383="FF",1000)),IF(AND(L383&gt;=50,H383&gt;=55),_xlfn.RANK.EQ(L383,$L$2:$L$326,0),_xlfn.IFS(U383="FD",999,U383="FF",1000))),"")</f>
        <v/>
      </c>
    </row>
    <row r="384" spans="1:22" x14ac:dyDescent="0.25">
      <c r="A384" s="3"/>
      <c r="B384" s="3"/>
      <c r="C384" s="3"/>
      <c r="D384" s="3"/>
      <c r="E384" s="3"/>
      <c r="F384" s="3"/>
      <c r="G384" s="16">
        <f t="shared" si="73"/>
        <v>0</v>
      </c>
      <c r="H384" s="16">
        <f t="shared" si="74"/>
        <v>0</v>
      </c>
      <c r="I384" s="9">
        <f t="shared" si="72"/>
        <v>0</v>
      </c>
      <c r="J384" s="9">
        <f t="shared" si="75"/>
        <v>0</v>
      </c>
      <c r="K384" s="9">
        <f t="shared" si="85"/>
        <v>0</v>
      </c>
      <c r="L384" s="9">
        <f t="shared" si="86"/>
        <v>0</v>
      </c>
      <c r="M384" s="9" t="str">
        <f t="shared" si="77"/>
        <v/>
      </c>
      <c r="N384" s="9" t="str">
        <f t="shared" si="78"/>
        <v/>
      </c>
      <c r="O384" s="9" t="str">
        <f t="shared" si="79"/>
        <v/>
      </c>
      <c r="P384" s="9" t="str">
        <f t="shared" si="80"/>
        <v/>
      </c>
      <c r="Q384" s="9" t="str">
        <f t="shared" si="81"/>
        <v/>
      </c>
      <c r="R384" s="9" t="str">
        <f t="shared" si="82"/>
        <v/>
      </c>
      <c r="S384" s="9" t="str">
        <f t="shared" si="83"/>
        <v/>
      </c>
      <c r="T384" s="9" t="str">
        <f t="shared" si="84"/>
        <v/>
      </c>
      <c r="U384" s="9" t="str">
        <f t="array" ref="U384">IF(AND(F384&lt;&gt;"",F384&lt;&gt;"GR"),IF(COUNTIF($J$2:$J$1000,"&gt;=50")&gt;=10,IF(F384&lt;&gt;"GR",IF(AND(F384&gt;=55,J384&gt;=50),_xlfn.IFS(AND(J384&gt;=$AH$11,J384&gt;$AG$10,J384&gt;$AF$10,J384&gt;$AE$10,J384&gt;$AD$10,J384&gt;$AC$10,J384&gt;$AB$10),"AA",AND(J384&gt;=$AG$11,J384&gt;$AF$10,J384&gt;$AE$10,J384&gt;$AD$10,J384&gt;$AC$10,J384&gt;$AB$10),"BA",AND(J384&gt;=$AF$11,J384&gt;$AE$10,J384&gt;$AD$10,J384&gt;$AC$10,J384&gt;$AB$10),"BB",AND(J384&gt;=$AE$11,J384&gt;$AD$10,J384&gt;$AC$10,J384&gt;$AB$10),"CB",AND(J384&gt;=$AD$11,J384&gt;$AC$10,J384&gt;$AB$10),"CC",AND(J384&gt;=$AC$11,J384&gt;$AB$10),"DC",J384&gt;=50,"DD"),IF(J384&gt;=$AA$9,"FD","FF")),T384),IF(L384&gt;=$Z$32,$Z$30,IF(L384&gt;=$AA$32,$AA$30,IF(L384&gt;=$AB$32,$AB$30,IF(L384&gt;=$AC$32,$AC$30,IF(L384&gt;=$AD$32,$AD$30,IF(L384&gt;=$AE$32,$AE$30,IF(L384&gt;=$AF$32,$AF$30,IF(L384&gt;=$AG$32,$AG$30,$AH$30))))))))),T384)</f>
        <v/>
      </c>
      <c r="V384" s="9" t="str">
        <f t="array" ref="V384">IF(A384&lt;&gt;"",IF(_xlfn.BITOR(F384&lt;&gt;"GR",F384&lt;&gt;""),IF(AND(L384&gt;=50,F384&gt;=55),_xlfn.RANK.EQ(L384,$L$2:$L$1000,0),_xlfn.IFS(U384="FD",999,U384="FF",1000)),IF(AND(L384&gt;=50,H384&gt;=55),_xlfn.RANK.EQ(L384,$L$2:$L$326,0),_xlfn.IFS(U384="FD",999,U384="FF",1000))),"")</f>
        <v/>
      </c>
    </row>
    <row r="385" spans="1:22" x14ac:dyDescent="0.25">
      <c r="A385" s="3"/>
      <c r="B385" s="3"/>
      <c r="C385" s="3"/>
      <c r="D385" s="3"/>
      <c r="E385" s="3"/>
      <c r="F385" s="3"/>
      <c r="G385" s="16">
        <f t="shared" si="73"/>
        <v>0</v>
      </c>
      <c r="H385" s="16">
        <f t="shared" si="74"/>
        <v>0</v>
      </c>
      <c r="I385" s="9">
        <f t="shared" si="72"/>
        <v>0</v>
      </c>
      <c r="J385" s="9">
        <f t="shared" si="75"/>
        <v>0</v>
      </c>
      <c r="K385" s="9">
        <f t="shared" si="85"/>
        <v>0</v>
      </c>
      <c r="L385" s="9">
        <f t="shared" si="86"/>
        <v>0</v>
      </c>
      <c r="M385" s="9" t="str">
        <f t="shared" si="77"/>
        <v/>
      </c>
      <c r="N385" s="9" t="str">
        <f t="shared" si="78"/>
        <v/>
      </c>
      <c r="O385" s="9" t="str">
        <f t="shared" si="79"/>
        <v/>
      </c>
      <c r="P385" s="9" t="str">
        <f t="shared" si="80"/>
        <v/>
      </c>
      <c r="Q385" s="9" t="str">
        <f t="shared" si="81"/>
        <v/>
      </c>
      <c r="R385" s="9" t="str">
        <f t="shared" si="82"/>
        <v/>
      </c>
      <c r="S385" s="9" t="str">
        <f t="shared" si="83"/>
        <v/>
      </c>
      <c r="T385" s="9" t="str">
        <f t="shared" si="84"/>
        <v/>
      </c>
      <c r="U385" s="9" t="str">
        <f t="array" ref="U385">IF(AND(F385&lt;&gt;"",F385&lt;&gt;"GR"),IF(COUNTIF($J$2:$J$1000,"&gt;=50")&gt;=10,IF(F385&lt;&gt;"GR",IF(AND(F385&gt;=55,J385&gt;=50),_xlfn.IFS(AND(J385&gt;=$AH$11,J385&gt;$AG$10,J385&gt;$AF$10,J385&gt;$AE$10,J385&gt;$AD$10,J385&gt;$AC$10,J385&gt;$AB$10),"AA",AND(J385&gt;=$AG$11,J385&gt;$AF$10,J385&gt;$AE$10,J385&gt;$AD$10,J385&gt;$AC$10,J385&gt;$AB$10),"BA",AND(J385&gt;=$AF$11,J385&gt;$AE$10,J385&gt;$AD$10,J385&gt;$AC$10,J385&gt;$AB$10),"BB",AND(J385&gt;=$AE$11,J385&gt;$AD$10,J385&gt;$AC$10,J385&gt;$AB$10),"CB",AND(J385&gt;=$AD$11,J385&gt;$AC$10,J385&gt;$AB$10),"CC",AND(J385&gt;=$AC$11,J385&gt;$AB$10),"DC",J385&gt;=50,"DD"),IF(J385&gt;=$AA$9,"FD","FF")),T385),IF(L385&gt;=$Z$32,$Z$30,IF(L385&gt;=$AA$32,$AA$30,IF(L385&gt;=$AB$32,$AB$30,IF(L385&gt;=$AC$32,$AC$30,IF(L385&gt;=$AD$32,$AD$30,IF(L385&gt;=$AE$32,$AE$30,IF(L385&gt;=$AF$32,$AF$30,IF(L385&gt;=$AG$32,$AG$30,$AH$30))))))))),T385)</f>
        <v/>
      </c>
      <c r="V385" s="9" t="str">
        <f t="array" ref="V385">IF(A385&lt;&gt;"",IF(_xlfn.BITOR(F385&lt;&gt;"GR",F385&lt;&gt;""),IF(AND(L385&gt;=50,F385&gt;=55),_xlfn.RANK.EQ(L385,$L$2:$L$1000,0),_xlfn.IFS(U385="FD",999,U385="FF",1000)),IF(AND(L385&gt;=50,H385&gt;=55),_xlfn.RANK.EQ(L385,$L$2:$L$326,0),_xlfn.IFS(U385="FD",999,U385="FF",1000))),"")</f>
        <v/>
      </c>
    </row>
    <row r="386" spans="1:22" x14ac:dyDescent="0.25">
      <c r="A386" s="3"/>
      <c r="B386" s="3"/>
      <c r="C386" s="3"/>
      <c r="D386" s="3"/>
      <c r="E386" s="3"/>
      <c r="F386" s="3"/>
      <c r="G386" s="16">
        <f t="shared" si="73"/>
        <v>0</v>
      </c>
      <c r="H386" s="16">
        <f t="shared" si="74"/>
        <v>0</v>
      </c>
      <c r="I386" s="9">
        <f t="shared" ref="I386:I449" si="87">(G386*0.4)+(H386*0.6)</f>
        <v>0</v>
      </c>
      <c r="J386" s="9">
        <f t="shared" si="75"/>
        <v>0</v>
      </c>
      <c r="K386" s="9">
        <f t="shared" si="85"/>
        <v>0</v>
      </c>
      <c r="L386" s="9">
        <f t="shared" si="86"/>
        <v>0</v>
      </c>
      <c r="M386" s="9" t="str">
        <f t="shared" si="77"/>
        <v/>
      </c>
      <c r="N386" s="9" t="str">
        <f t="shared" si="78"/>
        <v/>
      </c>
      <c r="O386" s="9" t="str">
        <f t="shared" si="79"/>
        <v/>
      </c>
      <c r="P386" s="9" t="str">
        <f t="shared" si="80"/>
        <v/>
      </c>
      <c r="Q386" s="9" t="str">
        <f t="shared" si="81"/>
        <v/>
      </c>
      <c r="R386" s="9" t="str">
        <f t="shared" si="82"/>
        <v/>
      </c>
      <c r="S386" s="9" t="str">
        <f t="shared" si="83"/>
        <v/>
      </c>
      <c r="T386" s="9" t="str">
        <f t="shared" si="84"/>
        <v/>
      </c>
      <c r="U386" s="9" t="str">
        <f t="array" ref="U386">IF(AND(F386&lt;&gt;"",F386&lt;&gt;"GR"),IF(COUNTIF($J$2:$J$1000,"&gt;=50")&gt;=10,IF(F386&lt;&gt;"GR",IF(AND(F386&gt;=55,J386&gt;=50),_xlfn.IFS(AND(J386&gt;=$AH$11,J386&gt;$AG$10,J386&gt;$AF$10,J386&gt;$AE$10,J386&gt;$AD$10,J386&gt;$AC$10,J386&gt;$AB$10),"AA",AND(J386&gt;=$AG$11,J386&gt;$AF$10,J386&gt;$AE$10,J386&gt;$AD$10,J386&gt;$AC$10,J386&gt;$AB$10),"BA",AND(J386&gt;=$AF$11,J386&gt;$AE$10,J386&gt;$AD$10,J386&gt;$AC$10,J386&gt;$AB$10),"BB",AND(J386&gt;=$AE$11,J386&gt;$AD$10,J386&gt;$AC$10,J386&gt;$AB$10),"CB",AND(J386&gt;=$AD$11,J386&gt;$AC$10,J386&gt;$AB$10),"CC",AND(J386&gt;=$AC$11,J386&gt;$AB$10),"DC",J386&gt;=50,"DD"),IF(J386&gt;=$AA$9,"FD","FF")),T386),IF(L386&gt;=$Z$32,$Z$30,IF(L386&gt;=$AA$32,$AA$30,IF(L386&gt;=$AB$32,$AB$30,IF(L386&gt;=$AC$32,$AC$30,IF(L386&gt;=$AD$32,$AD$30,IF(L386&gt;=$AE$32,$AE$30,IF(L386&gt;=$AF$32,$AF$30,IF(L386&gt;=$AG$32,$AG$30,$AH$30))))))))),T386)</f>
        <v/>
      </c>
      <c r="V386" s="9" t="str">
        <f t="array" ref="V386">IF(A386&lt;&gt;"",IF(_xlfn.BITOR(F386&lt;&gt;"GR",F386&lt;&gt;""),IF(AND(L386&gt;=50,F386&gt;=55),_xlfn.RANK.EQ(L386,$L$2:$L$1000,0),_xlfn.IFS(U386="FD",999,U386="FF",1000)),IF(AND(L386&gt;=50,H386&gt;=55),_xlfn.RANK.EQ(L386,$L$2:$L$326,0),_xlfn.IFS(U386="FD",999,U386="FF",1000))),"")</f>
        <v/>
      </c>
    </row>
    <row r="387" spans="1:22" x14ac:dyDescent="0.25">
      <c r="A387" s="3"/>
      <c r="B387" s="3"/>
      <c r="C387" s="3"/>
      <c r="D387" s="3"/>
      <c r="E387" s="3"/>
      <c r="F387" s="3"/>
      <c r="G387" s="16">
        <f t="shared" ref="G387:G450" si="88">IF(_xlfn.BITOR(D387="GR",D387=""),0,D387)</f>
        <v>0</v>
      </c>
      <c r="H387" s="16">
        <f t="shared" ref="H387:H450" si="89">IF(_xlfn.BITOR(E387="",E387="GR"),0,E387)</f>
        <v>0</v>
      </c>
      <c r="I387" s="9">
        <f t="shared" si="87"/>
        <v>0</v>
      </c>
      <c r="J387" s="9">
        <f t="shared" ref="J387:J450" si="90">IF(AND(F387&lt;&gt;"",F387&lt;&gt;"GR"),(G387*0.4)+(F387*0.6),I387)</f>
        <v>0</v>
      </c>
      <c r="K387" s="9">
        <f t="shared" si="85"/>
        <v>0</v>
      </c>
      <c r="L387" s="9">
        <f t="shared" si="86"/>
        <v>0</v>
      </c>
      <c r="M387" s="9" t="str">
        <f t="shared" ref="M387:M450" si="91">IF(AND(I387&gt;=50,H387&gt;=55),I387,"")</f>
        <v/>
      </c>
      <c r="N387" s="9" t="str">
        <f t="shared" ref="N387:N450" si="92">IF(M387&lt;&gt;"",IF(_xlfn.RANK.EQ(M387,$M$2:$M$326,0)&lt;=ROUND(COUNTIFS($I$2:$I$326,"&gt;=50",$H$2:$H$326,"&gt;=55")/100*$AH$9,0),"",I387),"")</f>
        <v/>
      </c>
      <c r="O387" s="9" t="str">
        <f t="shared" ref="O387:O450" si="93">IF(N387&lt;&gt;"",IF(_xlfn.RANK.EQ(N387,$N$2:$N$326,0)&lt;=ROUND(COUNTIFS($I$2:$I$326,"&gt;=50",$H$2:$H$326,"&gt;=55")/100*$AG$9,0),"",I387),"")</f>
        <v/>
      </c>
      <c r="P387" s="9" t="str">
        <f t="shared" ref="P387:P450" si="94">IF(O387&lt;&gt;"",IF(_xlfn.RANK.EQ(O387,$O$2:$O$326,0)&lt;=ROUND(COUNTIFS($I$2:$I$326,"&gt;=50",$H$2:$H$326,"&gt;=55")/100*$AF$9,0),"",I387),"")</f>
        <v/>
      </c>
      <c r="Q387" s="9" t="str">
        <f t="shared" ref="Q387:Q450" si="95">IF(P387&lt;&gt;"",IF(_xlfn.RANK.EQ(P387,$P$2:$P$326,0)&lt;=ROUND(COUNTIFS($I$2:$I$326,"&gt;=50",$H$2:$H$326,"&gt;=55")/100*$AE$9,0),"",I387),"")</f>
        <v/>
      </c>
      <c r="R387" s="9" t="str">
        <f t="shared" ref="R387:R450" si="96">IF(Q387&lt;&gt;"",IF(_xlfn.RANK.EQ(Q387,$Q$2:$Q$326,0)&lt;=ROUND(COUNTIFS($I$2:$I$326,"&gt;=50",$H$2:$H$326,"&gt;=55")/100*$AD$9,0),"",I387),"")</f>
        <v/>
      </c>
      <c r="S387" s="9" t="str">
        <f t="shared" ref="S387:S450" si="97">IF(R387&lt;&gt;"",IF(_xlfn.RANK.EQ(R387,$R$2:$R$326,0)&lt;=ROUND(COUNTIFS($I$2:$I$326,"&gt;=50",$H$2:$H$326,"&gt;=55")/100*$AC$9,0),"",I387),"")</f>
        <v/>
      </c>
      <c r="T387" s="9" t="str">
        <f t="shared" ref="T387:T450" si="98">IF(A387&lt;&gt;"",IF(COUNTIF($I$2:$I$1000,"&gt;=50")&gt;=10,IF(AND(H387&gt;=55,I387&gt;=50),IF(_xlfn.RANK.EQ(M387,$M$2:$M$1000,0)&lt;=ROUND(COUNTIFS($I$2:$I$1000,"&gt;=50",$H$2:$H$1000,"&gt;=55")/100*$AH$9,0),$AH$8,IF(_xlfn.RANK.EQ(N387,$N$2:$N$1000,0)&lt;=ROUND(COUNTIFS($I$2:$I$1000,"&gt;=50",$H$2:$H$1000,"&gt;=55")/100*$AG$9,0),$AG$8,IF(_xlfn.RANK.EQ(O387,$O$2:$O$1000,0)&lt;=ROUND(COUNTIFS($I$2:$I$1000,"&gt;=50",$H$2:$H$1000,"&gt;=55")/100*$AF$9,0),$AF$8,IF(_xlfn.RANK.EQ(P387,$P$2:$P$1000,0)&lt;=ROUND(COUNTIFS($I$2:$I$1000,"&gt;=50",$H$2:$H$1000,"&gt;=55")/100*$AE$9,0),$AE$8,IF(_xlfn.RANK.EQ(Q387,$Q$2:$Q$1000,0)&lt;=ROUND(COUNTIFS($I$2:$I$1000,"&gt;=50",$H$2:$H$1000,"&gt;=55")/100*$AD$9,0),$AD$8,IF(_xlfn.RANK.EQ(R387,$R$2:$R$1000,0)&lt;=ROUND(COUNTIFS($I$2:$I$1000,"&gt;=50",$H$2:$H$1000,"&gt;=55")/100*$AC$9,0),$AC$8,$AB$8)))))),IF(K387&gt;=$AA$9,$AA$8,$Z$8)),IF(K387&gt;=$Z$32,$Z$30,IF(K387&gt;=$AA$32,$AA$30,IF(K387&gt;=$AB$32,$AB$30,IF(K387&gt;=$AC$32,$AC$30,IF(K387&gt;=$AD$32,$AD$30,IF(K387&gt;=$AE$32,$AE$30,IF(K387&gt;=$AF$32,$AF$30,IF(K387&gt;=$AG$32,$AG$30,$AH$30))))))))),"")</f>
        <v/>
      </c>
      <c r="U387" s="9" t="str">
        <f t="array" ref="U387">IF(AND(F387&lt;&gt;"",F387&lt;&gt;"GR"),IF(COUNTIF($J$2:$J$1000,"&gt;=50")&gt;=10,IF(F387&lt;&gt;"GR",IF(AND(F387&gt;=55,J387&gt;=50),_xlfn.IFS(AND(J387&gt;=$AH$11,J387&gt;$AG$10,J387&gt;$AF$10,J387&gt;$AE$10,J387&gt;$AD$10,J387&gt;$AC$10,J387&gt;$AB$10),"AA",AND(J387&gt;=$AG$11,J387&gt;$AF$10,J387&gt;$AE$10,J387&gt;$AD$10,J387&gt;$AC$10,J387&gt;$AB$10),"BA",AND(J387&gt;=$AF$11,J387&gt;$AE$10,J387&gt;$AD$10,J387&gt;$AC$10,J387&gt;$AB$10),"BB",AND(J387&gt;=$AE$11,J387&gt;$AD$10,J387&gt;$AC$10,J387&gt;$AB$10),"CB",AND(J387&gt;=$AD$11,J387&gt;$AC$10,J387&gt;$AB$10),"CC",AND(J387&gt;=$AC$11,J387&gt;$AB$10),"DC",J387&gt;=50,"DD"),IF(J387&gt;=$AA$9,"FD","FF")),T387),IF(L387&gt;=$Z$32,$Z$30,IF(L387&gt;=$AA$32,$AA$30,IF(L387&gt;=$AB$32,$AB$30,IF(L387&gt;=$AC$32,$AC$30,IF(L387&gt;=$AD$32,$AD$30,IF(L387&gt;=$AE$32,$AE$30,IF(L387&gt;=$AF$32,$AF$30,IF(L387&gt;=$AG$32,$AG$30,$AH$30))))))))),T387)</f>
        <v/>
      </c>
      <c r="V387" s="9" t="str">
        <f t="array" ref="V387">IF(A387&lt;&gt;"",IF(_xlfn.BITOR(F387&lt;&gt;"GR",F387&lt;&gt;""),IF(AND(L387&gt;=50,F387&gt;=55),_xlfn.RANK.EQ(L387,$L$2:$L$1000,0),_xlfn.IFS(U387="FD",999,U387="FF",1000)),IF(AND(L387&gt;=50,H387&gt;=55),_xlfn.RANK.EQ(L387,$L$2:$L$326,0),_xlfn.IFS(U387="FD",999,U387="FF",1000))),"")</f>
        <v/>
      </c>
    </row>
    <row r="388" spans="1:22" x14ac:dyDescent="0.25">
      <c r="A388" s="3"/>
      <c r="B388" s="3"/>
      <c r="C388" s="3"/>
      <c r="D388" s="3"/>
      <c r="E388" s="3"/>
      <c r="F388" s="3"/>
      <c r="G388" s="16">
        <f t="shared" si="88"/>
        <v>0</v>
      </c>
      <c r="H388" s="16">
        <f t="shared" si="89"/>
        <v>0</v>
      </c>
      <c r="I388" s="9">
        <f t="shared" si="87"/>
        <v>0</v>
      </c>
      <c r="J388" s="9">
        <f t="shared" si="90"/>
        <v>0</v>
      </c>
      <c r="K388" s="9">
        <f t="shared" si="85"/>
        <v>0</v>
      </c>
      <c r="L388" s="9">
        <f t="shared" si="86"/>
        <v>0</v>
      </c>
      <c r="M388" s="9" t="str">
        <f t="shared" si="91"/>
        <v/>
      </c>
      <c r="N388" s="9" t="str">
        <f t="shared" si="92"/>
        <v/>
      </c>
      <c r="O388" s="9" t="str">
        <f t="shared" si="93"/>
        <v/>
      </c>
      <c r="P388" s="9" t="str">
        <f t="shared" si="94"/>
        <v/>
      </c>
      <c r="Q388" s="9" t="str">
        <f t="shared" si="95"/>
        <v/>
      </c>
      <c r="R388" s="9" t="str">
        <f t="shared" si="96"/>
        <v/>
      </c>
      <c r="S388" s="9" t="str">
        <f t="shared" si="97"/>
        <v/>
      </c>
      <c r="T388" s="9" t="str">
        <f t="shared" si="98"/>
        <v/>
      </c>
      <c r="U388" s="9" t="str">
        <f t="array" ref="U388">IF(AND(F388&lt;&gt;"",F388&lt;&gt;"GR"),IF(COUNTIF($J$2:$J$1000,"&gt;=50")&gt;=10,IF(F388&lt;&gt;"GR",IF(AND(F388&gt;=55,J388&gt;=50),_xlfn.IFS(AND(J388&gt;=$AH$11,J388&gt;$AG$10,J388&gt;$AF$10,J388&gt;$AE$10,J388&gt;$AD$10,J388&gt;$AC$10,J388&gt;$AB$10),"AA",AND(J388&gt;=$AG$11,J388&gt;$AF$10,J388&gt;$AE$10,J388&gt;$AD$10,J388&gt;$AC$10,J388&gt;$AB$10),"BA",AND(J388&gt;=$AF$11,J388&gt;$AE$10,J388&gt;$AD$10,J388&gt;$AC$10,J388&gt;$AB$10),"BB",AND(J388&gt;=$AE$11,J388&gt;$AD$10,J388&gt;$AC$10,J388&gt;$AB$10),"CB",AND(J388&gt;=$AD$11,J388&gt;$AC$10,J388&gt;$AB$10),"CC",AND(J388&gt;=$AC$11,J388&gt;$AB$10),"DC",J388&gt;=50,"DD"),IF(J388&gt;=$AA$9,"FD","FF")),T388),IF(L388&gt;=$Z$32,$Z$30,IF(L388&gt;=$AA$32,$AA$30,IF(L388&gt;=$AB$32,$AB$30,IF(L388&gt;=$AC$32,$AC$30,IF(L388&gt;=$AD$32,$AD$30,IF(L388&gt;=$AE$32,$AE$30,IF(L388&gt;=$AF$32,$AF$30,IF(L388&gt;=$AG$32,$AG$30,$AH$30))))))))),T388)</f>
        <v/>
      </c>
      <c r="V388" s="9" t="str">
        <f t="array" ref="V388">IF(A388&lt;&gt;"",IF(_xlfn.BITOR(F388&lt;&gt;"GR",F388&lt;&gt;""),IF(AND(L388&gt;=50,F388&gt;=55),_xlfn.RANK.EQ(L388,$L$2:$L$1000,0),_xlfn.IFS(U388="FD",999,U388="FF",1000)),IF(AND(L388&gt;=50,H388&gt;=55),_xlfn.RANK.EQ(L388,$L$2:$L$326,0),_xlfn.IFS(U388="FD",999,U388="FF",1000))),"")</f>
        <v/>
      </c>
    </row>
    <row r="389" spans="1:22" x14ac:dyDescent="0.25">
      <c r="A389" s="3"/>
      <c r="B389" s="3"/>
      <c r="C389" s="3"/>
      <c r="D389" s="3"/>
      <c r="E389" s="3"/>
      <c r="F389" s="3"/>
      <c r="G389" s="16">
        <f t="shared" si="88"/>
        <v>0</v>
      </c>
      <c r="H389" s="16">
        <f t="shared" si="89"/>
        <v>0</v>
      </c>
      <c r="I389" s="9">
        <f t="shared" si="87"/>
        <v>0</v>
      </c>
      <c r="J389" s="9">
        <f t="shared" si="90"/>
        <v>0</v>
      </c>
      <c r="K389" s="9">
        <f t="shared" si="85"/>
        <v>0</v>
      </c>
      <c r="L389" s="9">
        <f t="shared" si="86"/>
        <v>0</v>
      </c>
      <c r="M389" s="9" t="str">
        <f t="shared" si="91"/>
        <v/>
      </c>
      <c r="N389" s="9" t="str">
        <f t="shared" si="92"/>
        <v/>
      </c>
      <c r="O389" s="9" t="str">
        <f t="shared" si="93"/>
        <v/>
      </c>
      <c r="P389" s="9" t="str">
        <f t="shared" si="94"/>
        <v/>
      </c>
      <c r="Q389" s="9" t="str">
        <f t="shared" si="95"/>
        <v/>
      </c>
      <c r="R389" s="9" t="str">
        <f t="shared" si="96"/>
        <v/>
      </c>
      <c r="S389" s="9" t="str">
        <f t="shared" si="97"/>
        <v/>
      </c>
      <c r="T389" s="9" t="str">
        <f t="shared" si="98"/>
        <v/>
      </c>
      <c r="U389" s="9" t="str">
        <f t="array" ref="U389">IF(AND(F389&lt;&gt;"",F389&lt;&gt;"GR"),IF(COUNTIF($J$2:$J$1000,"&gt;=50")&gt;=10,IF(F389&lt;&gt;"GR",IF(AND(F389&gt;=55,J389&gt;=50),_xlfn.IFS(AND(J389&gt;=$AH$11,J389&gt;$AG$10,J389&gt;$AF$10,J389&gt;$AE$10,J389&gt;$AD$10,J389&gt;$AC$10,J389&gt;$AB$10),"AA",AND(J389&gt;=$AG$11,J389&gt;$AF$10,J389&gt;$AE$10,J389&gt;$AD$10,J389&gt;$AC$10,J389&gt;$AB$10),"BA",AND(J389&gt;=$AF$11,J389&gt;$AE$10,J389&gt;$AD$10,J389&gt;$AC$10,J389&gt;$AB$10),"BB",AND(J389&gt;=$AE$11,J389&gt;$AD$10,J389&gt;$AC$10,J389&gt;$AB$10),"CB",AND(J389&gt;=$AD$11,J389&gt;$AC$10,J389&gt;$AB$10),"CC",AND(J389&gt;=$AC$11,J389&gt;$AB$10),"DC",J389&gt;=50,"DD"),IF(J389&gt;=$AA$9,"FD","FF")),T389),IF(L389&gt;=$Z$32,$Z$30,IF(L389&gt;=$AA$32,$AA$30,IF(L389&gt;=$AB$32,$AB$30,IF(L389&gt;=$AC$32,$AC$30,IF(L389&gt;=$AD$32,$AD$30,IF(L389&gt;=$AE$32,$AE$30,IF(L389&gt;=$AF$32,$AF$30,IF(L389&gt;=$AG$32,$AG$30,$AH$30))))))))),T389)</f>
        <v/>
      </c>
      <c r="V389" s="9" t="str">
        <f t="array" ref="V389">IF(A389&lt;&gt;"",IF(_xlfn.BITOR(F389&lt;&gt;"GR",F389&lt;&gt;""),IF(AND(L389&gt;=50,F389&gt;=55),_xlfn.RANK.EQ(L389,$L$2:$L$1000,0),_xlfn.IFS(U389="FD",999,U389="FF",1000)),IF(AND(L389&gt;=50,H389&gt;=55),_xlfn.RANK.EQ(L389,$L$2:$L$326,0),_xlfn.IFS(U389="FD",999,U389="FF",1000))),"")</f>
        <v/>
      </c>
    </row>
    <row r="390" spans="1:22" x14ac:dyDescent="0.25">
      <c r="A390" s="3"/>
      <c r="B390" s="3"/>
      <c r="C390" s="3"/>
      <c r="D390" s="3"/>
      <c r="E390" s="3"/>
      <c r="F390" s="3"/>
      <c r="G390" s="16">
        <f t="shared" si="88"/>
        <v>0</v>
      </c>
      <c r="H390" s="16">
        <f t="shared" si="89"/>
        <v>0</v>
      </c>
      <c r="I390" s="9">
        <f t="shared" si="87"/>
        <v>0</v>
      </c>
      <c r="J390" s="9">
        <f t="shared" si="90"/>
        <v>0</v>
      </c>
      <c r="K390" s="9">
        <f t="shared" si="85"/>
        <v>0</v>
      </c>
      <c r="L390" s="9">
        <f t="shared" si="86"/>
        <v>0</v>
      </c>
      <c r="M390" s="9" t="str">
        <f t="shared" si="91"/>
        <v/>
      </c>
      <c r="N390" s="9" t="str">
        <f t="shared" si="92"/>
        <v/>
      </c>
      <c r="O390" s="9" t="str">
        <f t="shared" si="93"/>
        <v/>
      </c>
      <c r="P390" s="9" t="str">
        <f t="shared" si="94"/>
        <v/>
      </c>
      <c r="Q390" s="9" t="str">
        <f t="shared" si="95"/>
        <v/>
      </c>
      <c r="R390" s="9" t="str">
        <f t="shared" si="96"/>
        <v/>
      </c>
      <c r="S390" s="9" t="str">
        <f t="shared" si="97"/>
        <v/>
      </c>
      <c r="T390" s="9" t="str">
        <f t="shared" si="98"/>
        <v/>
      </c>
      <c r="U390" s="9" t="str">
        <f t="array" ref="U390">IF(AND(F390&lt;&gt;"",F390&lt;&gt;"GR"),IF(COUNTIF($J$2:$J$1000,"&gt;=50")&gt;=10,IF(F390&lt;&gt;"GR",IF(AND(F390&gt;=55,J390&gt;=50),_xlfn.IFS(AND(J390&gt;=$AH$11,J390&gt;$AG$10,J390&gt;$AF$10,J390&gt;$AE$10,J390&gt;$AD$10,J390&gt;$AC$10,J390&gt;$AB$10),"AA",AND(J390&gt;=$AG$11,J390&gt;$AF$10,J390&gt;$AE$10,J390&gt;$AD$10,J390&gt;$AC$10,J390&gt;$AB$10),"BA",AND(J390&gt;=$AF$11,J390&gt;$AE$10,J390&gt;$AD$10,J390&gt;$AC$10,J390&gt;$AB$10),"BB",AND(J390&gt;=$AE$11,J390&gt;$AD$10,J390&gt;$AC$10,J390&gt;$AB$10),"CB",AND(J390&gt;=$AD$11,J390&gt;$AC$10,J390&gt;$AB$10),"CC",AND(J390&gt;=$AC$11,J390&gt;$AB$10),"DC",J390&gt;=50,"DD"),IF(J390&gt;=$AA$9,"FD","FF")),T390),IF(L390&gt;=$Z$32,$Z$30,IF(L390&gt;=$AA$32,$AA$30,IF(L390&gt;=$AB$32,$AB$30,IF(L390&gt;=$AC$32,$AC$30,IF(L390&gt;=$AD$32,$AD$30,IF(L390&gt;=$AE$32,$AE$30,IF(L390&gt;=$AF$32,$AF$30,IF(L390&gt;=$AG$32,$AG$30,$AH$30))))))))),T390)</f>
        <v/>
      </c>
      <c r="V390" s="9" t="str">
        <f t="array" ref="V390">IF(A390&lt;&gt;"",IF(_xlfn.BITOR(F390&lt;&gt;"GR",F390&lt;&gt;""),IF(AND(L390&gt;=50,F390&gt;=55),_xlfn.RANK.EQ(L390,$L$2:$L$1000,0),_xlfn.IFS(U390="FD",999,U390="FF",1000)),IF(AND(L390&gt;=50,H390&gt;=55),_xlfn.RANK.EQ(L390,$L$2:$L$326,0),_xlfn.IFS(U390="FD",999,U390="FF",1000))),"")</f>
        <v/>
      </c>
    </row>
    <row r="391" spans="1:22" x14ac:dyDescent="0.25">
      <c r="A391" s="3"/>
      <c r="B391" s="3"/>
      <c r="C391" s="3"/>
      <c r="D391" s="3"/>
      <c r="E391" s="3"/>
      <c r="F391" s="3"/>
      <c r="G391" s="16">
        <f t="shared" si="88"/>
        <v>0</v>
      </c>
      <c r="H391" s="16">
        <f t="shared" si="89"/>
        <v>0</v>
      </c>
      <c r="I391" s="9">
        <f t="shared" si="87"/>
        <v>0</v>
      </c>
      <c r="J391" s="9">
        <f t="shared" si="90"/>
        <v>0</v>
      </c>
      <c r="K391" s="9">
        <f t="shared" ref="K391:K454" si="99">ROUND(I391,0)</f>
        <v>0</v>
      </c>
      <c r="L391" s="9">
        <f t="shared" ref="L391:L454" si="100">ROUND(J391,0)</f>
        <v>0</v>
      </c>
      <c r="M391" s="9" t="str">
        <f t="shared" si="91"/>
        <v/>
      </c>
      <c r="N391" s="9" t="str">
        <f t="shared" si="92"/>
        <v/>
      </c>
      <c r="O391" s="9" t="str">
        <f t="shared" si="93"/>
        <v/>
      </c>
      <c r="P391" s="9" t="str">
        <f t="shared" si="94"/>
        <v/>
      </c>
      <c r="Q391" s="9" t="str">
        <f t="shared" si="95"/>
        <v/>
      </c>
      <c r="R391" s="9" t="str">
        <f t="shared" si="96"/>
        <v/>
      </c>
      <c r="S391" s="9" t="str">
        <f t="shared" si="97"/>
        <v/>
      </c>
      <c r="T391" s="9" t="str">
        <f t="shared" si="98"/>
        <v/>
      </c>
      <c r="U391" s="9" t="str">
        <f t="array" ref="U391">IF(AND(F391&lt;&gt;"",F391&lt;&gt;"GR"),IF(COUNTIF($J$2:$J$1000,"&gt;=50")&gt;=10,IF(F391&lt;&gt;"GR",IF(AND(F391&gt;=55,J391&gt;=50),_xlfn.IFS(AND(J391&gt;=$AH$11,J391&gt;$AG$10,J391&gt;$AF$10,J391&gt;$AE$10,J391&gt;$AD$10,J391&gt;$AC$10,J391&gt;$AB$10),"AA",AND(J391&gt;=$AG$11,J391&gt;$AF$10,J391&gt;$AE$10,J391&gt;$AD$10,J391&gt;$AC$10,J391&gt;$AB$10),"BA",AND(J391&gt;=$AF$11,J391&gt;$AE$10,J391&gt;$AD$10,J391&gt;$AC$10,J391&gt;$AB$10),"BB",AND(J391&gt;=$AE$11,J391&gt;$AD$10,J391&gt;$AC$10,J391&gt;$AB$10),"CB",AND(J391&gt;=$AD$11,J391&gt;$AC$10,J391&gt;$AB$10),"CC",AND(J391&gt;=$AC$11,J391&gt;$AB$10),"DC",J391&gt;=50,"DD"),IF(J391&gt;=$AA$9,"FD","FF")),T391),IF(L391&gt;=$Z$32,$Z$30,IF(L391&gt;=$AA$32,$AA$30,IF(L391&gt;=$AB$32,$AB$30,IF(L391&gt;=$AC$32,$AC$30,IF(L391&gt;=$AD$32,$AD$30,IF(L391&gt;=$AE$32,$AE$30,IF(L391&gt;=$AF$32,$AF$30,IF(L391&gt;=$AG$32,$AG$30,$AH$30))))))))),T391)</f>
        <v/>
      </c>
      <c r="V391" s="9" t="str">
        <f t="array" ref="V391">IF(A391&lt;&gt;"",IF(_xlfn.BITOR(F391&lt;&gt;"GR",F391&lt;&gt;""),IF(AND(L391&gt;=50,F391&gt;=55),_xlfn.RANK.EQ(L391,$L$2:$L$1000,0),_xlfn.IFS(U391="FD",999,U391="FF",1000)),IF(AND(L391&gt;=50,H391&gt;=55),_xlfn.RANK.EQ(L391,$L$2:$L$326,0),_xlfn.IFS(U391="FD",999,U391="FF",1000))),"")</f>
        <v/>
      </c>
    </row>
    <row r="392" spans="1:22" x14ac:dyDescent="0.25">
      <c r="A392" s="3"/>
      <c r="B392" s="3"/>
      <c r="C392" s="3"/>
      <c r="D392" s="3"/>
      <c r="E392" s="3"/>
      <c r="F392" s="3"/>
      <c r="G392" s="16">
        <f t="shared" si="88"/>
        <v>0</v>
      </c>
      <c r="H392" s="16">
        <f t="shared" si="89"/>
        <v>0</v>
      </c>
      <c r="I392" s="9">
        <f t="shared" si="87"/>
        <v>0</v>
      </c>
      <c r="J392" s="9">
        <f t="shared" si="90"/>
        <v>0</v>
      </c>
      <c r="K392" s="9">
        <f t="shared" si="99"/>
        <v>0</v>
      </c>
      <c r="L392" s="9">
        <f t="shared" si="100"/>
        <v>0</v>
      </c>
      <c r="M392" s="9" t="str">
        <f t="shared" si="91"/>
        <v/>
      </c>
      <c r="N392" s="9" t="str">
        <f t="shared" si="92"/>
        <v/>
      </c>
      <c r="O392" s="9" t="str">
        <f t="shared" si="93"/>
        <v/>
      </c>
      <c r="P392" s="9" t="str">
        <f t="shared" si="94"/>
        <v/>
      </c>
      <c r="Q392" s="9" t="str">
        <f t="shared" si="95"/>
        <v/>
      </c>
      <c r="R392" s="9" t="str">
        <f t="shared" si="96"/>
        <v/>
      </c>
      <c r="S392" s="9" t="str">
        <f t="shared" si="97"/>
        <v/>
      </c>
      <c r="T392" s="9" t="str">
        <f t="shared" si="98"/>
        <v/>
      </c>
      <c r="U392" s="9" t="str">
        <f t="array" ref="U392">IF(AND(F392&lt;&gt;"",F392&lt;&gt;"GR"),IF(COUNTIF($J$2:$J$1000,"&gt;=50")&gt;=10,IF(F392&lt;&gt;"GR",IF(AND(F392&gt;=55,J392&gt;=50),_xlfn.IFS(AND(J392&gt;=$AH$11,J392&gt;$AG$10,J392&gt;$AF$10,J392&gt;$AE$10,J392&gt;$AD$10,J392&gt;$AC$10,J392&gt;$AB$10),"AA",AND(J392&gt;=$AG$11,J392&gt;$AF$10,J392&gt;$AE$10,J392&gt;$AD$10,J392&gt;$AC$10,J392&gt;$AB$10),"BA",AND(J392&gt;=$AF$11,J392&gt;$AE$10,J392&gt;$AD$10,J392&gt;$AC$10,J392&gt;$AB$10),"BB",AND(J392&gt;=$AE$11,J392&gt;$AD$10,J392&gt;$AC$10,J392&gt;$AB$10),"CB",AND(J392&gt;=$AD$11,J392&gt;$AC$10,J392&gt;$AB$10),"CC",AND(J392&gt;=$AC$11,J392&gt;$AB$10),"DC",J392&gt;=50,"DD"),IF(J392&gt;=$AA$9,"FD","FF")),T392),IF(L392&gt;=$Z$32,$Z$30,IF(L392&gt;=$AA$32,$AA$30,IF(L392&gt;=$AB$32,$AB$30,IF(L392&gt;=$AC$32,$AC$30,IF(L392&gt;=$AD$32,$AD$30,IF(L392&gt;=$AE$32,$AE$30,IF(L392&gt;=$AF$32,$AF$30,IF(L392&gt;=$AG$32,$AG$30,$AH$30))))))))),T392)</f>
        <v/>
      </c>
      <c r="V392" s="9" t="str">
        <f t="array" ref="V392">IF(A392&lt;&gt;"",IF(_xlfn.BITOR(F392&lt;&gt;"GR",F392&lt;&gt;""),IF(AND(L392&gt;=50,F392&gt;=55),_xlfn.RANK.EQ(L392,$L$2:$L$1000,0),_xlfn.IFS(U392="FD",999,U392="FF",1000)),IF(AND(L392&gt;=50,H392&gt;=55),_xlfn.RANK.EQ(L392,$L$2:$L$326,0),_xlfn.IFS(U392="FD",999,U392="FF",1000))),"")</f>
        <v/>
      </c>
    </row>
    <row r="393" spans="1:22" x14ac:dyDescent="0.25">
      <c r="A393" s="3"/>
      <c r="B393" s="3"/>
      <c r="C393" s="3"/>
      <c r="D393" s="3"/>
      <c r="E393" s="3"/>
      <c r="F393" s="3"/>
      <c r="G393" s="16">
        <f t="shared" si="88"/>
        <v>0</v>
      </c>
      <c r="H393" s="16">
        <f t="shared" si="89"/>
        <v>0</v>
      </c>
      <c r="I393" s="9">
        <f t="shared" si="87"/>
        <v>0</v>
      </c>
      <c r="J393" s="9">
        <f t="shared" si="90"/>
        <v>0</v>
      </c>
      <c r="K393" s="9">
        <f t="shared" si="99"/>
        <v>0</v>
      </c>
      <c r="L393" s="9">
        <f t="shared" si="100"/>
        <v>0</v>
      </c>
      <c r="M393" s="9" t="str">
        <f t="shared" si="91"/>
        <v/>
      </c>
      <c r="N393" s="9" t="str">
        <f t="shared" si="92"/>
        <v/>
      </c>
      <c r="O393" s="9" t="str">
        <f t="shared" si="93"/>
        <v/>
      </c>
      <c r="P393" s="9" t="str">
        <f t="shared" si="94"/>
        <v/>
      </c>
      <c r="Q393" s="9" t="str">
        <f t="shared" si="95"/>
        <v/>
      </c>
      <c r="R393" s="9" t="str">
        <f t="shared" si="96"/>
        <v/>
      </c>
      <c r="S393" s="9" t="str">
        <f t="shared" si="97"/>
        <v/>
      </c>
      <c r="T393" s="9" t="str">
        <f t="shared" si="98"/>
        <v/>
      </c>
      <c r="U393" s="9" t="str">
        <f t="array" ref="U393">IF(AND(F393&lt;&gt;"",F393&lt;&gt;"GR"),IF(COUNTIF($J$2:$J$1000,"&gt;=50")&gt;=10,IF(F393&lt;&gt;"GR",IF(AND(F393&gt;=55,J393&gt;=50),_xlfn.IFS(AND(J393&gt;=$AH$11,J393&gt;$AG$10,J393&gt;$AF$10,J393&gt;$AE$10,J393&gt;$AD$10,J393&gt;$AC$10,J393&gt;$AB$10),"AA",AND(J393&gt;=$AG$11,J393&gt;$AF$10,J393&gt;$AE$10,J393&gt;$AD$10,J393&gt;$AC$10,J393&gt;$AB$10),"BA",AND(J393&gt;=$AF$11,J393&gt;$AE$10,J393&gt;$AD$10,J393&gt;$AC$10,J393&gt;$AB$10),"BB",AND(J393&gt;=$AE$11,J393&gt;$AD$10,J393&gt;$AC$10,J393&gt;$AB$10),"CB",AND(J393&gt;=$AD$11,J393&gt;$AC$10,J393&gt;$AB$10),"CC",AND(J393&gt;=$AC$11,J393&gt;$AB$10),"DC",J393&gt;=50,"DD"),IF(J393&gt;=$AA$9,"FD","FF")),T393),IF(L393&gt;=$Z$32,$Z$30,IF(L393&gt;=$AA$32,$AA$30,IF(L393&gt;=$AB$32,$AB$30,IF(L393&gt;=$AC$32,$AC$30,IF(L393&gt;=$AD$32,$AD$30,IF(L393&gt;=$AE$32,$AE$30,IF(L393&gt;=$AF$32,$AF$30,IF(L393&gt;=$AG$32,$AG$30,$AH$30))))))))),T393)</f>
        <v/>
      </c>
      <c r="V393" s="9" t="str">
        <f t="array" ref="V393">IF(A393&lt;&gt;"",IF(_xlfn.BITOR(F393&lt;&gt;"GR",F393&lt;&gt;""),IF(AND(L393&gt;=50,F393&gt;=55),_xlfn.RANK.EQ(L393,$L$2:$L$1000,0),_xlfn.IFS(U393="FD",999,U393="FF",1000)),IF(AND(L393&gt;=50,H393&gt;=55),_xlfn.RANK.EQ(L393,$L$2:$L$326,0),_xlfn.IFS(U393="FD",999,U393="FF",1000))),"")</f>
        <v/>
      </c>
    </row>
    <row r="394" spans="1:22" x14ac:dyDescent="0.25">
      <c r="A394" s="3"/>
      <c r="B394" s="3"/>
      <c r="C394" s="3"/>
      <c r="D394" s="3"/>
      <c r="E394" s="3"/>
      <c r="F394" s="3"/>
      <c r="G394" s="16">
        <f t="shared" si="88"/>
        <v>0</v>
      </c>
      <c r="H394" s="16">
        <f t="shared" si="89"/>
        <v>0</v>
      </c>
      <c r="I394" s="9">
        <f t="shared" si="87"/>
        <v>0</v>
      </c>
      <c r="J394" s="9">
        <f t="shared" si="90"/>
        <v>0</v>
      </c>
      <c r="K394" s="9">
        <f t="shared" si="99"/>
        <v>0</v>
      </c>
      <c r="L394" s="9">
        <f t="shared" si="100"/>
        <v>0</v>
      </c>
      <c r="M394" s="9" t="str">
        <f t="shared" si="91"/>
        <v/>
      </c>
      <c r="N394" s="9" t="str">
        <f t="shared" si="92"/>
        <v/>
      </c>
      <c r="O394" s="9" t="str">
        <f t="shared" si="93"/>
        <v/>
      </c>
      <c r="P394" s="9" t="str">
        <f t="shared" si="94"/>
        <v/>
      </c>
      <c r="Q394" s="9" t="str">
        <f t="shared" si="95"/>
        <v/>
      </c>
      <c r="R394" s="9" t="str">
        <f t="shared" si="96"/>
        <v/>
      </c>
      <c r="S394" s="9" t="str">
        <f t="shared" si="97"/>
        <v/>
      </c>
      <c r="T394" s="9" t="str">
        <f t="shared" si="98"/>
        <v/>
      </c>
      <c r="U394" s="9" t="str">
        <f t="array" ref="U394">IF(AND(F394&lt;&gt;"",F394&lt;&gt;"GR"),IF(COUNTIF($J$2:$J$1000,"&gt;=50")&gt;=10,IF(F394&lt;&gt;"GR",IF(AND(F394&gt;=55,J394&gt;=50),_xlfn.IFS(AND(J394&gt;=$AH$11,J394&gt;$AG$10,J394&gt;$AF$10,J394&gt;$AE$10,J394&gt;$AD$10,J394&gt;$AC$10,J394&gt;$AB$10),"AA",AND(J394&gt;=$AG$11,J394&gt;$AF$10,J394&gt;$AE$10,J394&gt;$AD$10,J394&gt;$AC$10,J394&gt;$AB$10),"BA",AND(J394&gt;=$AF$11,J394&gt;$AE$10,J394&gt;$AD$10,J394&gt;$AC$10,J394&gt;$AB$10),"BB",AND(J394&gt;=$AE$11,J394&gt;$AD$10,J394&gt;$AC$10,J394&gt;$AB$10),"CB",AND(J394&gt;=$AD$11,J394&gt;$AC$10,J394&gt;$AB$10),"CC",AND(J394&gt;=$AC$11,J394&gt;$AB$10),"DC",J394&gt;=50,"DD"),IF(J394&gt;=$AA$9,"FD","FF")),T394),IF(L394&gt;=$Z$32,$Z$30,IF(L394&gt;=$AA$32,$AA$30,IF(L394&gt;=$AB$32,$AB$30,IF(L394&gt;=$AC$32,$AC$30,IF(L394&gt;=$AD$32,$AD$30,IF(L394&gt;=$AE$32,$AE$30,IF(L394&gt;=$AF$32,$AF$30,IF(L394&gt;=$AG$32,$AG$30,$AH$30))))))))),T394)</f>
        <v/>
      </c>
      <c r="V394" s="9" t="str">
        <f t="array" ref="V394">IF(A394&lt;&gt;"",IF(_xlfn.BITOR(F394&lt;&gt;"GR",F394&lt;&gt;""),IF(AND(L394&gt;=50,F394&gt;=55),_xlfn.RANK.EQ(L394,$L$2:$L$1000,0),_xlfn.IFS(U394="FD",999,U394="FF",1000)),IF(AND(L394&gt;=50,H394&gt;=55),_xlfn.RANK.EQ(L394,$L$2:$L$326,0),_xlfn.IFS(U394="FD",999,U394="FF",1000))),"")</f>
        <v/>
      </c>
    </row>
    <row r="395" spans="1:22" x14ac:dyDescent="0.25">
      <c r="A395" s="3"/>
      <c r="B395" s="3"/>
      <c r="C395" s="3"/>
      <c r="D395" s="3"/>
      <c r="E395" s="3"/>
      <c r="F395" s="3"/>
      <c r="G395" s="16">
        <f t="shared" si="88"/>
        <v>0</v>
      </c>
      <c r="H395" s="16">
        <f t="shared" si="89"/>
        <v>0</v>
      </c>
      <c r="I395" s="9">
        <f t="shared" si="87"/>
        <v>0</v>
      </c>
      <c r="J395" s="9">
        <f t="shared" si="90"/>
        <v>0</v>
      </c>
      <c r="K395" s="9">
        <f t="shared" si="99"/>
        <v>0</v>
      </c>
      <c r="L395" s="9">
        <f t="shared" si="100"/>
        <v>0</v>
      </c>
      <c r="M395" s="9" t="str">
        <f t="shared" si="91"/>
        <v/>
      </c>
      <c r="N395" s="9" t="str">
        <f t="shared" si="92"/>
        <v/>
      </c>
      <c r="O395" s="9" t="str">
        <f t="shared" si="93"/>
        <v/>
      </c>
      <c r="P395" s="9" t="str">
        <f t="shared" si="94"/>
        <v/>
      </c>
      <c r="Q395" s="9" t="str">
        <f t="shared" si="95"/>
        <v/>
      </c>
      <c r="R395" s="9" t="str">
        <f t="shared" si="96"/>
        <v/>
      </c>
      <c r="S395" s="9" t="str">
        <f t="shared" si="97"/>
        <v/>
      </c>
      <c r="T395" s="9" t="str">
        <f t="shared" si="98"/>
        <v/>
      </c>
      <c r="U395" s="9" t="str">
        <f t="array" ref="U395">IF(AND(F395&lt;&gt;"",F395&lt;&gt;"GR"),IF(COUNTIF($J$2:$J$1000,"&gt;=50")&gt;=10,IF(F395&lt;&gt;"GR",IF(AND(F395&gt;=55,J395&gt;=50),_xlfn.IFS(AND(J395&gt;=$AH$11,J395&gt;$AG$10,J395&gt;$AF$10,J395&gt;$AE$10,J395&gt;$AD$10,J395&gt;$AC$10,J395&gt;$AB$10),"AA",AND(J395&gt;=$AG$11,J395&gt;$AF$10,J395&gt;$AE$10,J395&gt;$AD$10,J395&gt;$AC$10,J395&gt;$AB$10),"BA",AND(J395&gt;=$AF$11,J395&gt;$AE$10,J395&gt;$AD$10,J395&gt;$AC$10,J395&gt;$AB$10),"BB",AND(J395&gt;=$AE$11,J395&gt;$AD$10,J395&gt;$AC$10,J395&gt;$AB$10),"CB",AND(J395&gt;=$AD$11,J395&gt;$AC$10,J395&gt;$AB$10),"CC",AND(J395&gt;=$AC$11,J395&gt;$AB$10),"DC",J395&gt;=50,"DD"),IF(J395&gt;=$AA$9,"FD","FF")),T395),IF(L395&gt;=$Z$32,$Z$30,IF(L395&gt;=$AA$32,$AA$30,IF(L395&gt;=$AB$32,$AB$30,IF(L395&gt;=$AC$32,$AC$30,IF(L395&gt;=$AD$32,$AD$30,IF(L395&gt;=$AE$32,$AE$30,IF(L395&gt;=$AF$32,$AF$30,IF(L395&gt;=$AG$32,$AG$30,$AH$30))))))))),T395)</f>
        <v/>
      </c>
      <c r="V395" s="9" t="str">
        <f t="array" ref="V395">IF(A395&lt;&gt;"",IF(_xlfn.BITOR(F395&lt;&gt;"GR",F395&lt;&gt;""),IF(AND(L395&gt;=50,F395&gt;=55),_xlfn.RANK.EQ(L395,$L$2:$L$1000,0),_xlfn.IFS(U395="FD",999,U395="FF",1000)),IF(AND(L395&gt;=50,H395&gt;=55),_xlfn.RANK.EQ(L395,$L$2:$L$326,0),_xlfn.IFS(U395="FD",999,U395="FF",1000))),"")</f>
        <v/>
      </c>
    </row>
    <row r="396" spans="1:22" x14ac:dyDescent="0.25">
      <c r="A396" s="3"/>
      <c r="B396" s="3"/>
      <c r="C396" s="3"/>
      <c r="D396" s="3"/>
      <c r="E396" s="3"/>
      <c r="F396" s="3"/>
      <c r="G396" s="16">
        <f t="shared" si="88"/>
        <v>0</v>
      </c>
      <c r="H396" s="16">
        <f t="shared" si="89"/>
        <v>0</v>
      </c>
      <c r="I396" s="9">
        <f t="shared" si="87"/>
        <v>0</v>
      </c>
      <c r="J396" s="9">
        <f t="shared" si="90"/>
        <v>0</v>
      </c>
      <c r="K396" s="9">
        <f t="shared" si="99"/>
        <v>0</v>
      </c>
      <c r="L396" s="9">
        <f t="shared" si="100"/>
        <v>0</v>
      </c>
      <c r="M396" s="9" t="str">
        <f t="shared" si="91"/>
        <v/>
      </c>
      <c r="N396" s="9" t="str">
        <f t="shared" si="92"/>
        <v/>
      </c>
      <c r="O396" s="9" t="str">
        <f t="shared" si="93"/>
        <v/>
      </c>
      <c r="P396" s="9" t="str">
        <f t="shared" si="94"/>
        <v/>
      </c>
      <c r="Q396" s="9" t="str">
        <f t="shared" si="95"/>
        <v/>
      </c>
      <c r="R396" s="9" t="str">
        <f t="shared" si="96"/>
        <v/>
      </c>
      <c r="S396" s="9" t="str">
        <f t="shared" si="97"/>
        <v/>
      </c>
      <c r="T396" s="9" t="str">
        <f t="shared" si="98"/>
        <v/>
      </c>
      <c r="U396" s="9" t="str">
        <f t="array" ref="U396">IF(AND(F396&lt;&gt;"",F396&lt;&gt;"GR"),IF(COUNTIF($J$2:$J$1000,"&gt;=50")&gt;=10,IF(F396&lt;&gt;"GR",IF(AND(F396&gt;=55,J396&gt;=50),_xlfn.IFS(AND(J396&gt;=$AH$11,J396&gt;$AG$10,J396&gt;$AF$10,J396&gt;$AE$10,J396&gt;$AD$10,J396&gt;$AC$10,J396&gt;$AB$10),"AA",AND(J396&gt;=$AG$11,J396&gt;$AF$10,J396&gt;$AE$10,J396&gt;$AD$10,J396&gt;$AC$10,J396&gt;$AB$10),"BA",AND(J396&gt;=$AF$11,J396&gt;$AE$10,J396&gt;$AD$10,J396&gt;$AC$10,J396&gt;$AB$10),"BB",AND(J396&gt;=$AE$11,J396&gt;$AD$10,J396&gt;$AC$10,J396&gt;$AB$10),"CB",AND(J396&gt;=$AD$11,J396&gt;$AC$10,J396&gt;$AB$10),"CC",AND(J396&gt;=$AC$11,J396&gt;$AB$10),"DC",J396&gt;=50,"DD"),IF(J396&gt;=$AA$9,"FD","FF")),T396),IF(L396&gt;=$Z$32,$Z$30,IF(L396&gt;=$AA$32,$AA$30,IF(L396&gt;=$AB$32,$AB$30,IF(L396&gt;=$AC$32,$AC$30,IF(L396&gt;=$AD$32,$AD$30,IF(L396&gt;=$AE$32,$AE$30,IF(L396&gt;=$AF$32,$AF$30,IF(L396&gt;=$AG$32,$AG$30,$AH$30))))))))),T396)</f>
        <v/>
      </c>
      <c r="V396" s="9" t="str">
        <f t="array" ref="V396">IF(A396&lt;&gt;"",IF(_xlfn.BITOR(F396&lt;&gt;"GR",F396&lt;&gt;""),IF(AND(L396&gt;=50,F396&gt;=55),_xlfn.RANK.EQ(L396,$L$2:$L$1000,0),_xlfn.IFS(U396="FD",999,U396="FF",1000)),IF(AND(L396&gt;=50,H396&gt;=55),_xlfn.RANK.EQ(L396,$L$2:$L$326,0),_xlfn.IFS(U396="FD",999,U396="FF",1000))),"")</f>
        <v/>
      </c>
    </row>
    <row r="397" spans="1:22" x14ac:dyDescent="0.25">
      <c r="A397" s="3"/>
      <c r="B397" s="3"/>
      <c r="C397" s="3"/>
      <c r="D397" s="3"/>
      <c r="E397" s="3"/>
      <c r="F397" s="3"/>
      <c r="G397" s="16">
        <f t="shared" si="88"/>
        <v>0</v>
      </c>
      <c r="H397" s="16">
        <f t="shared" si="89"/>
        <v>0</v>
      </c>
      <c r="I397" s="9">
        <f t="shared" si="87"/>
        <v>0</v>
      </c>
      <c r="J397" s="9">
        <f t="shared" si="90"/>
        <v>0</v>
      </c>
      <c r="K397" s="9">
        <f t="shared" si="99"/>
        <v>0</v>
      </c>
      <c r="L397" s="9">
        <f t="shared" si="100"/>
        <v>0</v>
      </c>
      <c r="M397" s="9" t="str">
        <f t="shared" si="91"/>
        <v/>
      </c>
      <c r="N397" s="9" t="str">
        <f t="shared" si="92"/>
        <v/>
      </c>
      <c r="O397" s="9" t="str">
        <f t="shared" si="93"/>
        <v/>
      </c>
      <c r="P397" s="9" t="str">
        <f t="shared" si="94"/>
        <v/>
      </c>
      <c r="Q397" s="9" t="str">
        <f t="shared" si="95"/>
        <v/>
      </c>
      <c r="R397" s="9" t="str">
        <f t="shared" si="96"/>
        <v/>
      </c>
      <c r="S397" s="9" t="str">
        <f t="shared" si="97"/>
        <v/>
      </c>
      <c r="T397" s="9" t="str">
        <f t="shared" si="98"/>
        <v/>
      </c>
      <c r="U397" s="9" t="str">
        <f t="array" ref="U397">IF(AND(F397&lt;&gt;"",F397&lt;&gt;"GR"),IF(COUNTIF($J$2:$J$1000,"&gt;=50")&gt;=10,IF(F397&lt;&gt;"GR",IF(AND(F397&gt;=55,J397&gt;=50),_xlfn.IFS(AND(J397&gt;=$AH$11,J397&gt;$AG$10,J397&gt;$AF$10,J397&gt;$AE$10,J397&gt;$AD$10,J397&gt;$AC$10,J397&gt;$AB$10),"AA",AND(J397&gt;=$AG$11,J397&gt;$AF$10,J397&gt;$AE$10,J397&gt;$AD$10,J397&gt;$AC$10,J397&gt;$AB$10),"BA",AND(J397&gt;=$AF$11,J397&gt;$AE$10,J397&gt;$AD$10,J397&gt;$AC$10,J397&gt;$AB$10),"BB",AND(J397&gt;=$AE$11,J397&gt;$AD$10,J397&gt;$AC$10,J397&gt;$AB$10),"CB",AND(J397&gt;=$AD$11,J397&gt;$AC$10,J397&gt;$AB$10),"CC",AND(J397&gt;=$AC$11,J397&gt;$AB$10),"DC",J397&gt;=50,"DD"),IF(J397&gt;=$AA$9,"FD","FF")),T397),IF(L397&gt;=$Z$32,$Z$30,IF(L397&gt;=$AA$32,$AA$30,IF(L397&gt;=$AB$32,$AB$30,IF(L397&gt;=$AC$32,$AC$30,IF(L397&gt;=$AD$32,$AD$30,IF(L397&gt;=$AE$32,$AE$30,IF(L397&gt;=$AF$32,$AF$30,IF(L397&gt;=$AG$32,$AG$30,$AH$30))))))))),T397)</f>
        <v/>
      </c>
      <c r="V397" s="9" t="str">
        <f t="array" ref="V397">IF(A397&lt;&gt;"",IF(_xlfn.BITOR(F397&lt;&gt;"GR",F397&lt;&gt;""),IF(AND(L397&gt;=50,F397&gt;=55),_xlfn.RANK.EQ(L397,$L$2:$L$1000,0),_xlfn.IFS(U397="FD",999,U397="FF",1000)),IF(AND(L397&gt;=50,H397&gt;=55),_xlfn.RANK.EQ(L397,$L$2:$L$326,0),_xlfn.IFS(U397="FD",999,U397="FF",1000))),"")</f>
        <v/>
      </c>
    </row>
    <row r="398" spans="1:22" x14ac:dyDescent="0.25">
      <c r="A398" s="3"/>
      <c r="B398" s="3"/>
      <c r="C398" s="3"/>
      <c r="D398" s="3"/>
      <c r="E398" s="3"/>
      <c r="F398" s="3"/>
      <c r="G398" s="16">
        <f t="shared" si="88"/>
        <v>0</v>
      </c>
      <c r="H398" s="16">
        <f t="shared" si="89"/>
        <v>0</v>
      </c>
      <c r="I398" s="9">
        <f t="shared" si="87"/>
        <v>0</v>
      </c>
      <c r="J398" s="9">
        <f t="shared" si="90"/>
        <v>0</v>
      </c>
      <c r="K398" s="9">
        <f t="shared" si="99"/>
        <v>0</v>
      </c>
      <c r="L398" s="9">
        <f t="shared" si="100"/>
        <v>0</v>
      </c>
      <c r="M398" s="9" t="str">
        <f t="shared" si="91"/>
        <v/>
      </c>
      <c r="N398" s="9" t="str">
        <f t="shared" si="92"/>
        <v/>
      </c>
      <c r="O398" s="9" t="str">
        <f t="shared" si="93"/>
        <v/>
      </c>
      <c r="P398" s="9" t="str">
        <f t="shared" si="94"/>
        <v/>
      </c>
      <c r="Q398" s="9" t="str">
        <f t="shared" si="95"/>
        <v/>
      </c>
      <c r="R398" s="9" t="str">
        <f t="shared" si="96"/>
        <v/>
      </c>
      <c r="S398" s="9" t="str">
        <f t="shared" si="97"/>
        <v/>
      </c>
      <c r="T398" s="9" t="str">
        <f t="shared" si="98"/>
        <v/>
      </c>
      <c r="U398" s="9" t="str">
        <f t="array" ref="U398">IF(AND(F398&lt;&gt;"",F398&lt;&gt;"GR"),IF(COUNTIF($J$2:$J$1000,"&gt;=50")&gt;=10,IF(F398&lt;&gt;"GR",IF(AND(F398&gt;=55,J398&gt;=50),_xlfn.IFS(AND(J398&gt;=$AH$11,J398&gt;$AG$10,J398&gt;$AF$10,J398&gt;$AE$10,J398&gt;$AD$10,J398&gt;$AC$10,J398&gt;$AB$10),"AA",AND(J398&gt;=$AG$11,J398&gt;$AF$10,J398&gt;$AE$10,J398&gt;$AD$10,J398&gt;$AC$10,J398&gt;$AB$10),"BA",AND(J398&gt;=$AF$11,J398&gt;$AE$10,J398&gt;$AD$10,J398&gt;$AC$10,J398&gt;$AB$10),"BB",AND(J398&gt;=$AE$11,J398&gt;$AD$10,J398&gt;$AC$10,J398&gt;$AB$10),"CB",AND(J398&gt;=$AD$11,J398&gt;$AC$10,J398&gt;$AB$10),"CC",AND(J398&gt;=$AC$11,J398&gt;$AB$10),"DC",J398&gt;=50,"DD"),IF(J398&gt;=$AA$9,"FD","FF")),T398),IF(L398&gt;=$Z$32,$Z$30,IF(L398&gt;=$AA$32,$AA$30,IF(L398&gt;=$AB$32,$AB$30,IF(L398&gt;=$AC$32,$AC$30,IF(L398&gt;=$AD$32,$AD$30,IF(L398&gt;=$AE$32,$AE$30,IF(L398&gt;=$AF$32,$AF$30,IF(L398&gt;=$AG$32,$AG$30,$AH$30))))))))),T398)</f>
        <v/>
      </c>
      <c r="V398" s="9" t="str">
        <f t="array" ref="V398">IF(A398&lt;&gt;"",IF(_xlfn.BITOR(F398&lt;&gt;"GR",F398&lt;&gt;""),IF(AND(L398&gt;=50,F398&gt;=55),_xlfn.RANK.EQ(L398,$L$2:$L$1000,0),_xlfn.IFS(U398="FD",999,U398="FF",1000)),IF(AND(L398&gt;=50,H398&gt;=55),_xlfn.RANK.EQ(L398,$L$2:$L$326,0),_xlfn.IFS(U398="FD",999,U398="FF",1000))),"")</f>
        <v/>
      </c>
    </row>
    <row r="399" spans="1:22" x14ac:dyDescent="0.25">
      <c r="A399" s="3"/>
      <c r="B399" s="3"/>
      <c r="C399" s="3"/>
      <c r="D399" s="3"/>
      <c r="E399" s="3"/>
      <c r="F399" s="3"/>
      <c r="G399" s="16">
        <f t="shared" si="88"/>
        <v>0</v>
      </c>
      <c r="H399" s="16">
        <f t="shared" si="89"/>
        <v>0</v>
      </c>
      <c r="I399" s="9">
        <f t="shared" si="87"/>
        <v>0</v>
      </c>
      <c r="J399" s="9">
        <f t="shared" si="90"/>
        <v>0</v>
      </c>
      <c r="K399" s="9">
        <f t="shared" si="99"/>
        <v>0</v>
      </c>
      <c r="L399" s="9">
        <f t="shared" si="100"/>
        <v>0</v>
      </c>
      <c r="M399" s="9" t="str">
        <f t="shared" si="91"/>
        <v/>
      </c>
      <c r="N399" s="9" t="str">
        <f t="shared" si="92"/>
        <v/>
      </c>
      <c r="O399" s="9" t="str">
        <f t="shared" si="93"/>
        <v/>
      </c>
      <c r="P399" s="9" t="str">
        <f t="shared" si="94"/>
        <v/>
      </c>
      <c r="Q399" s="9" t="str">
        <f t="shared" si="95"/>
        <v/>
      </c>
      <c r="R399" s="9" t="str">
        <f t="shared" si="96"/>
        <v/>
      </c>
      <c r="S399" s="9" t="str">
        <f t="shared" si="97"/>
        <v/>
      </c>
      <c r="T399" s="9" t="str">
        <f t="shared" si="98"/>
        <v/>
      </c>
      <c r="U399" s="9" t="str">
        <f t="array" ref="U399">IF(AND(F399&lt;&gt;"",F399&lt;&gt;"GR"),IF(COUNTIF($J$2:$J$1000,"&gt;=50")&gt;=10,IF(F399&lt;&gt;"GR",IF(AND(F399&gt;=55,J399&gt;=50),_xlfn.IFS(AND(J399&gt;=$AH$11,J399&gt;$AG$10,J399&gt;$AF$10,J399&gt;$AE$10,J399&gt;$AD$10,J399&gt;$AC$10,J399&gt;$AB$10),"AA",AND(J399&gt;=$AG$11,J399&gt;$AF$10,J399&gt;$AE$10,J399&gt;$AD$10,J399&gt;$AC$10,J399&gt;$AB$10),"BA",AND(J399&gt;=$AF$11,J399&gt;$AE$10,J399&gt;$AD$10,J399&gt;$AC$10,J399&gt;$AB$10),"BB",AND(J399&gt;=$AE$11,J399&gt;$AD$10,J399&gt;$AC$10,J399&gt;$AB$10),"CB",AND(J399&gt;=$AD$11,J399&gt;$AC$10,J399&gt;$AB$10),"CC",AND(J399&gt;=$AC$11,J399&gt;$AB$10),"DC",J399&gt;=50,"DD"),IF(J399&gt;=$AA$9,"FD","FF")),T399),IF(L399&gt;=$Z$32,$Z$30,IF(L399&gt;=$AA$32,$AA$30,IF(L399&gt;=$AB$32,$AB$30,IF(L399&gt;=$AC$32,$AC$30,IF(L399&gt;=$AD$32,$AD$30,IF(L399&gt;=$AE$32,$AE$30,IF(L399&gt;=$AF$32,$AF$30,IF(L399&gt;=$AG$32,$AG$30,$AH$30))))))))),T399)</f>
        <v/>
      </c>
      <c r="V399" s="9" t="str">
        <f t="array" ref="V399">IF(A399&lt;&gt;"",IF(_xlfn.BITOR(F399&lt;&gt;"GR",F399&lt;&gt;""),IF(AND(L399&gt;=50,F399&gt;=55),_xlfn.RANK.EQ(L399,$L$2:$L$1000,0),_xlfn.IFS(U399="FD",999,U399="FF",1000)),IF(AND(L399&gt;=50,H399&gt;=55),_xlfn.RANK.EQ(L399,$L$2:$L$326,0),_xlfn.IFS(U399="FD",999,U399="FF",1000))),"")</f>
        <v/>
      </c>
    </row>
    <row r="400" spans="1:22" x14ac:dyDescent="0.25">
      <c r="A400" s="3"/>
      <c r="B400" s="3"/>
      <c r="C400" s="3"/>
      <c r="D400" s="3"/>
      <c r="E400" s="3"/>
      <c r="F400" s="3"/>
      <c r="G400" s="16">
        <f t="shared" si="88"/>
        <v>0</v>
      </c>
      <c r="H400" s="16">
        <f t="shared" si="89"/>
        <v>0</v>
      </c>
      <c r="I400" s="9">
        <f t="shared" si="87"/>
        <v>0</v>
      </c>
      <c r="J400" s="9">
        <f t="shared" si="90"/>
        <v>0</v>
      </c>
      <c r="K400" s="9">
        <f t="shared" si="99"/>
        <v>0</v>
      </c>
      <c r="L400" s="9">
        <f t="shared" si="100"/>
        <v>0</v>
      </c>
      <c r="M400" s="9" t="str">
        <f t="shared" si="91"/>
        <v/>
      </c>
      <c r="N400" s="9" t="str">
        <f t="shared" si="92"/>
        <v/>
      </c>
      <c r="O400" s="9" t="str">
        <f t="shared" si="93"/>
        <v/>
      </c>
      <c r="P400" s="9" t="str">
        <f t="shared" si="94"/>
        <v/>
      </c>
      <c r="Q400" s="9" t="str">
        <f t="shared" si="95"/>
        <v/>
      </c>
      <c r="R400" s="9" t="str">
        <f t="shared" si="96"/>
        <v/>
      </c>
      <c r="S400" s="9" t="str">
        <f t="shared" si="97"/>
        <v/>
      </c>
      <c r="T400" s="9" t="str">
        <f t="shared" si="98"/>
        <v/>
      </c>
      <c r="U400" s="9" t="str">
        <f t="array" ref="U400">IF(AND(F400&lt;&gt;"",F400&lt;&gt;"GR"),IF(COUNTIF($J$2:$J$1000,"&gt;=50")&gt;=10,IF(F400&lt;&gt;"GR",IF(AND(F400&gt;=55,J400&gt;=50),_xlfn.IFS(AND(J400&gt;=$AH$11,J400&gt;$AG$10,J400&gt;$AF$10,J400&gt;$AE$10,J400&gt;$AD$10,J400&gt;$AC$10,J400&gt;$AB$10),"AA",AND(J400&gt;=$AG$11,J400&gt;$AF$10,J400&gt;$AE$10,J400&gt;$AD$10,J400&gt;$AC$10,J400&gt;$AB$10),"BA",AND(J400&gt;=$AF$11,J400&gt;$AE$10,J400&gt;$AD$10,J400&gt;$AC$10,J400&gt;$AB$10),"BB",AND(J400&gt;=$AE$11,J400&gt;$AD$10,J400&gt;$AC$10,J400&gt;$AB$10),"CB",AND(J400&gt;=$AD$11,J400&gt;$AC$10,J400&gt;$AB$10),"CC",AND(J400&gt;=$AC$11,J400&gt;$AB$10),"DC",J400&gt;=50,"DD"),IF(J400&gt;=$AA$9,"FD","FF")),T400),IF(L400&gt;=$Z$32,$Z$30,IF(L400&gt;=$AA$32,$AA$30,IF(L400&gt;=$AB$32,$AB$30,IF(L400&gt;=$AC$32,$AC$30,IF(L400&gt;=$AD$32,$AD$30,IF(L400&gt;=$AE$32,$AE$30,IF(L400&gt;=$AF$32,$AF$30,IF(L400&gt;=$AG$32,$AG$30,$AH$30))))))))),T400)</f>
        <v/>
      </c>
      <c r="V400" s="9" t="str">
        <f t="array" ref="V400">IF(A400&lt;&gt;"",IF(_xlfn.BITOR(F400&lt;&gt;"GR",F400&lt;&gt;""),IF(AND(L400&gt;=50,F400&gt;=55),_xlfn.RANK.EQ(L400,$L$2:$L$1000,0),_xlfn.IFS(U400="FD",999,U400="FF",1000)),IF(AND(L400&gt;=50,H400&gt;=55),_xlfn.RANK.EQ(L400,$L$2:$L$326,0),_xlfn.IFS(U400="FD",999,U400="FF",1000))),"")</f>
        <v/>
      </c>
    </row>
    <row r="401" spans="1:22" x14ac:dyDescent="0.25">
      <c r="A401" s="3"/>
      <c r="B401" s="3"/>
      <c r="C401" s="3"/>
      <c r="D401" s="3"/>
      <c r="E401" s="3"/>
      <c r="F401" s="3"/>
      <c r="G401" s="16">
        <f t="shared" si="88"/>
        <v>0</v>
      </c>
      <c r="H401" s="16">
        <f t="shared" si="89"/>
        <v>0</v>
      </c>
      <c r="I401" s="9">
        <f t="shared" si="87"/>
        <v>0</v>
      </c>
      <c r="J401" s="9">
        <f t="shared" si="90"/>
        <v>0</v>
      </c>
      <c r="K401" s="9">
        <f t="shared" si="99"/>
        <v>0</v>
      </c>
      <c r="L401" s="9">
        <f t="shared" si="100"/>
        <v>0</v>
      </c>
      <c r="M401" s="9" t="str">
        <f t="shared" si="91"/>
        <v/>
      </c>
      <c r="N401" s="9" t="str">
        <f t="shared" si="92"/>
        <v/>
      </c>
      <c r="O401" s="9" t="str">
        <f t="shared" si="93"/>
        <v/>
      </c>
      <c r="P401" s="9" t="str">
        <f t="shared" si="94"/>
        <v/>
      </c>
      <c r="Q401" s="9" t="str">
        <f t="shared" si="95"/>
        <v/>
      </c>
      <c r="R401" s="9" t="str">
        <f t="shared" si="96"/>
        <v/>
      </c>
      <c r="S401" s="9" t="str">
        <f t="shared" si="97"/>
        <v/>
      </c>
      <c r="T401" s="9" t="str">
        <f t="shared" si="98"/>
        <v/>
      </c>
      <c r="U401" s="9" t="str">
        <f t="array" ref="U401">IF(AND(F401&lt;&gt;"",F401&lt;&gt;"GR"),IF(COUNTIF($J$2:$J$1000,"&gt;=50")&gt;=10,IF(F401&lt;&gt;"GR",IF(AND(F401&gt;=55,J401&gt;=50),_xlfn.IFS(AND(J401&gt;=$AH$11,J401&gt;$AG$10,J401&gt;$AF$10,J401&gt;$AE$10,J401&gt;$AD$10,J401&gt;$AC$10,J401&gt;$AB$10),"AA",AND(J401&gt;=$AG$11,J401&gt;$AF$10,J401&gt;$AE$10,J401&gt;$AD$10,J401&gt;$AC$10,J401&gt;$AB$10),"BA",AND(J401&gt;=$AF$11,J401&gt;$AE$10,J401&gt;$AD$10,J401&gt;$AC$10,J401&gt;$AB$10),"BB",AND(J401&gt;=$AE$11,J401&gt;$AD$10,J401&gt;$AC$10,J401&gt;$AB$10),"CB",AND(J401&gt;=$AD$11,J401&gt;$AC$10,J401&gt;$AB$10),"CC",AND(J401&gt;=$AC$11,J401&gt;$AB$10),"DC",J401&gt;=50,"DD"),IF(J401&gt;=$AA$9,"FD","FF")),T401),IF(L401&gt;=$Z$32,$Z$30,IF(L401&gt;=$AA$32,$AA$30,IF(L401&gt;=$AB$32,$AB$30,IF(L401&gt;=$AC$32,$AC$30,IF(L401&gt;=$AD$32,$AD$30,IF(L401&gt;=$AE$32,$AE$30,IF(L401&gt;=$AF$32,$AF$30,IF(L401&gt;=$AG$32,$AG$30,$AH$30))))))))),T401)</f>
        <v/>
      </c>
      <c r="V401" s="9" t="str">
        <f t="array" ref="V401">IF(A401&lt;&gt;"",IF(_xlfn.BITOR(F401&lt;&gt;"GR",F401&lt;&gt;""),IF(AND(L401&gt;=50,F401&gt;=55),_xlfn.RANK.EQ(L401,$L$2:$L$1000,0),_xlfn.IFS(U401="FD",999,U401="FF",1000)),IF(AND(L401&gt;=50,H401&gt;=55),_xlfn.RANK.EQ(L401,$L$2:$L$326,0),_xlfn.IFS(U401="FD",999,U401="FF",1000))),"")</f>
        <v/>
      </c>
    </row>
    <row r="402" spans="1:22" x14ac:dyDescent="0.25">
      <c r="A402" s="3"/>
      <c r="B402" s="3"/>
      <c r="C402" s="3"/>
      <c r="D402" s="3"/>
      <c r="E402" s="3"/>
      <c r="F402" s="3"/>
      <c r="G402" s="16">
        <f t="shared" si="88"/>
        <v>0</v>
      </c>
      <c r="H402" s="16">
        <f t="shared" si="89"/>
        <v>0</v>
      </c>
      <c r="I402" s="9">
        <f t="shared" si="87"/>
        <v>0</v>
      </c>
      <c r="J402" s="9">
        <f t="shared" si="90"/>
        <v>0</v>
      </c>
      <c r="K402" s="9">
        <f t="shared" si="99"/>
        <v>0</v>
      </c>
      <c r="L402" s="9">
        <f t="shared" si="100"/>
        <v>0</v>
      </c>
      <c r="M402" s="9" t="str">
        <f t="shared" si="91"/>
        <v/>
      </c>
      <c r="N402" s="9" t="str">
        <f t="shared" si="92"/>
        <v/>
      </c>
      <c r="O402" s="9" t="str">
        <f t="shared" si="93"/>
        <v/>
      </c>
      <c r="P402" s="9" t="str">
        <f t="shared" si="94"/>
        <v/>
      </c>
      <c r="Q402" s="9" t="str">
        <f t="shared" si="95"/>
        <v/>
      </c>
      <c r="R402" s="9" t="str">
        <f t="shared" si="96"/>
        <v/>
      </c>
      <c r="S402" s="9" t="str">
        <f t="shared" si="97"/>
        <v/>
      </c>
      <c r="T402" s="9" t="str">
        <f t="shared" si="98"/>
        <v/>
      </c>
      <c r="U402" s="9" t="str">
        <f t="array" ref="U402">IF(AND(F402&lt;&gt;"",F402&lt;&gt;"GR"),IF(COUNTIF($J$2:$J$1000,"&gt;=50")&gt;=10,IF(F402&lt;&gt;"GR",IF(AND(F402&gt;=55,J402&gt;=50),_xlfn.IFS(AND(J402&gt;=$AH$11,J402&gt;$AG$10,J402&gt;$AF$10,J402&gt;$AE$10,J402&gt;$AD$10,J402&gt;$AC$10,J402&gt;$AB$10),"AA",AND(J402&gt;=$AG$11,J402&gt;$AF$10,J402&gt;$AE$10,J402&gt;$AD$10,J402&gt;$AC$10,J402&gt;$AB$10),"BA",AND(J402&gt;=$AF$11,J402&gt;$AE$10,J402&gt;$AD$10,J402&gt;$AC$10,J402&gt;$AB$10),"BB",AND(J402&gt;=$AE$11,J402&gt;$AD$10,J402&gt;$AC$10,J402&gt;$AB$10),"CB",AND(J402&gt;=$AD$11,J402&gt;$AC$10,J402&gt;$AB$10),"CC",AND(J402&gt;=$AC$11,J402&gt;$AB$10),"DC",J402&gt;=50,"DD"),IF(J402&gt;=$AA$9,"FD","FF")),T402),IF(L402&gt;=$Z$32,$Z$30,IF(L402&gt;=$AA$32,$AA$30,IF(L402&gt;=$AB$32,$AB$30,IF(L402&gt;=$AC$32,$AC$30,IF(L402&gt;=$AD$32,$AD$30,IF(L402&gt;=$AE$32,$AE$30,IF(L402&gt;=$AF$32,$AF$30,IF(L402&gt;=$AG$32,$AG$30,$AH$30))))))))),T402)</f>
        <v/>
      </c>
      <c r="V402" s="9" t="str">
        <f t="array" ref="V402">IF(A402&lt;&gt;"",IF(_xlfn.BITOR(F402&lt;&gt;"GR",F402&lt;&gt;""),IF(AND(L402&gt;=50,F402&gt;=55),_xlfn.RANK.EQ(L402,$L$2:$L$1000,0),_xlfn.IFS(U402="FD",999,U402="FF",1000)),IF(AND(L402&gt;=50,H402&gt;=55),_xlfn.RANK.EQ(L402,$L$2:$L$326,0),_xlfn.IFS(U402="FD",999,U402="FF",1000))),"")</f>
        <v/>
      </c>
    </row>
    <row r="403" spans="1:22" x14ac:dyDescent="0.25">
      <c r="A403" s="3"/>
      <c r="B403" s="3"/>
      <c r="C403" s="3"/>
      <c r="D403" s="3"/>
      <c r="E403" s="3"/>
      <c r="F403" s="3"/>
      <c r="G403" s="16">
        <f t="shared" si="88"/>
        <v>0</v>
      </c>
      <c r="H403" s="16">
        <f t="shared" si="89"/>
        <v>0</v>
      </c>
      <c r="I403" s="9">
        <f t="shared" si="87"/>
        <v>0</v>
      </c>
      <c r="J403" s="9">
        <f t="shared" si="90"/>
        <v>0</v>
      </c>
      <c r="K403" s="9">
        <f t="shared" si="99"/>
        <v>0</v>
      </c>
      <c r="L403" s="9">
        <f t="shared" si="100"/>
        <v>0</v>
      </c>
      <c r="M403" s="9" t="str">
        <f t="shared" si="91"/>
        <v/>
      </c>
      <c r="N403" s="9" t="str">
        <f t="shared" si="92"/>
        <v/>
      </c>
      <c r="O403" s="9" t="str">
        <f t="shared" si="93"/>
        <v/>
      </c>
      <c r="P403" s="9" t="str">
        <f t="shared" si="94"/>
        <v/>
      </c>
      <c r="Q403" s="9" t="str">
        <f t="shared" si="95"/>
        <v/>
      </c>
      <c r="R403" s="9" t="str">
        <f t="shared" si="96"/>
        <v/>
      </c>
      <c r="S403" s="9" t="str">
        <f t="shared" si="97"/>
        <v/>
      </c>
      <c r="T403" s="9" t="str">
        <f t="shared" si="98"/>
        <v/>
      </c>
      <c r="U403" s="9" t="str">
        <f t="array" ref="U403">IF(AND(F403&lt;&gt;"",F403&lt;&gt;"GR"),IF(COUNTIF($J$2:$J$1000,"&gt;=50")&gt;=10,IF(F403&lt;&gt;"GR",IF(AND(F403&gt;=55,J403&gt;=50),_xlfn.IFS(AND(J403&gt;=$AH$11,J403&gt;$AG$10,J403&gt;$AF$10,J403&gt;$AE$10,J403&gt;$AD$10,J403&gt;$AC$10,J403&gt;$AB$10),"AA",AND(J403&gt;=$AG$11,J403&gt;$AF$10,J403&gt;$AE$10,J403&gt;$AD$10,J403&gt;$AC$10,J403&gt;$AB$10),"BA",AND(J403&gt;=$AF$11,J403&gt;$AE$10,J403&gt;$AD$10,J403&gt;$AC$10,J403&gt;$AB$10),"BB",AND(J403&gt;=$AE$11,J403&gt;$AD$10,J403&gt;$AC$10,J403&gt;$AB$10),"CB",AND(J403&gt;=$AD$11,J403&gt;$AC$10,J403&gt;$AB$10),"CC",AND(J403&gt;=$AC$11,J403&gt;$AB$10),"DC",J403&gt;=50,"DD"),IF(J403&gt;=$AA$9,"FD","FF")),T403),IF(L403&gt;=$Z$32,$Z$30,IF(L403&gt;=$AA$32,$AA$30,IF(L403&gt;=$AB$32,$AB$30,IF(L403&gt;=$AC$32,$AC$30,IF(L403&gt;=$AD$32,$AD$30,IF(L403&gt;=$AE$32,$AE$30,IF(L403&gt;=$AF$32,$AF$30,IF(L403&gt;=$AG$32,$AG$30,$AH$30))))))))),T403)</f>
        <v/>
      </c>
      <c r="V403" s="9" t="str">
        <f t="array" ref="V403">IF(A403&lt;&gt;"",IF(_xlfn.BITOR(F403&lt;&gt;"GR",F403&lt;&gt;""),IF(AND(L403&gt;=50,F403&gt;=55),_xlfn.RANK.EQ(L403,$L$2:$L$1000,0),_xlfn.IFS(U403="FD",999,U403="FF",1000)),IF(AND(L403&gt;=50,H403&gt;=55),_xlfn.RANK.EQ(L403,$L$2:$L$326,0),_xlfn.IFS(U403="FD",999,U403="FF",1000))),"")</f>
        <v/>
      </c>
    </row>
    <row r="404" spans="1:22" x14ac:dyDescent="0.25">
      <c r="A404" s="3"/>
      <c r="B404" s="3"/>
      <c r="C404" s="3"/>
      <c r="D404" s="3"/>
      <c r="E404" s="3"/>
      <c r="F404" s="3"/>
      <c r="G404" s="16">
        <f t="shared" si="88"/>
        <v>0</v>
      </c>
      <c r="H404" s="16">
        <f t="shared" si="89"/>
        <v>0</v>
      </c>
      <c r="I404" s="9">
        <f t="shared" si="87"/>
        <v>0</v>
      </c>
      <c r="J404" s="9">
        <f t="shared" si="90"/>
        <v>0</v>
      </c>
      <c r="K404" s="9">
        <f t="shared" si="99"/>
        <v>0</v>
      </c>
      <c r="L404" s="9">
        <f t="shared" si="100"/>
        <v>0</v>
      </c>
      <c r="M404" s="9" t="str">
        <f t="shared" si="91"/>
        <v/>
      </c>
      <c r="N404" s="9" t="str">
        <f t="shared" si="92"/>
        <v/>
      </c>
      <c r="O404" s="9" t="str">
        <f t="shared" si="93"/>
        <v/>
      </c>
      <c r="P404" s="9" t="str">
        <f t="shared" si="94"/>
        <v/>
      </c>
      <c r="Q404" s="9" t="str">
        <f t="shared" si="95"/>
        <v/>
      </c>
      <c r="R404" s="9" t="str">
        <f t="shared" si="96"/>
        <v/>
      </c>
      <c r="S404" s="9" t="str">
        <f t="shared" si="97"/>
        <v/>
      </c>
      <c r="T404" s="9" t="str">
        <f t="shared" si="98"/>
        <v/>
      </c>
      <c r="U404" s="9" t="str">
        <f t="array" ref="U404">IF(AND(F404&lt;&gt;"",F404&lt;&gt;"GR"),IF(COUNTIF($J$2:$J$1000,"&gt;=50")&gt;=10,IF(F404&lt;&gt;"GR",IF(AND(F404&gt;=55,J404&gt;=50),_xlfn.IFS(AND(J404&gt;=$AH$11,J404&gt;$AG$10,J404&gt;$AF$10,J404&gt;$AE$10,J404&gt;$AD$10,J404&gt;$AC$10,J404&gt;$AB$10),"AA",AND(J404&gt;=$AG$11,J404&gt;$AF$10,J404&gt;$AE$10,J404&gt;$AD$10,J404&gt;$AC$10,J404&gt;$AB$10),"BA",AND(J404&gt;=$AF$11,J404&gt;$AE$10,J404&gt;$AD$10,J404&gt;$AC$10,J404&gt;$AB$10),"BB",AND(J404&gt;=$AE$11,J404&gt;$AD$10,J404&gt;$AC$10,J404&gt;$AB$10),"CB",AND(J404&gt;=$AD$11,J404&gt;$AC$10,J404&gt;$AB$10),"CC",AND(J404&gt;=$AC$11,J404&gt;$AB$10),"DC",J404&gt;=50,"DD"),IF(J404&gt;=$AA$9,"FD","FF")),T404),IF(L404&gt;=$Z$32,$Z$30,IF(L404&gt;=$AA$32,$AA$30,IF(L404&gt;=$AB$32,$AB$30,IF(L404&gt;=$AC$32,$AC$30,IF(L404&gt;=$AD$32,$AD$30,IF(L404&gt;=$AE$32,$AE$30,IF(L404&gt;=$AF$32,$AF$30,IF(L404&gt;=$AG$32,$AG$30,$AH$30))))))))),T404)</f>
        <v/>
      </c>
      <c r="V404" s="9" t="str">
        <f t="array" ref="V404">IF(A404&lt;&gt;"",IF(_xlfn.BITOR(F404&lt;&gt;"GR",F404&lt;&gt;""),IF(AND(L404&gt;=50,F404&gt;=55),_xlfn.RANK.EQ(L404,$L$2:$L$1000,0),_xlfn.IFS(U404="FD",999,U404="FF",1000)),IF(AND(L404&gt;=50,H404&gt;=55),_xlfn.RANK.EQ(L404,$L$2:$L$326,0),_xlfn.IFS(U404="FD",999,U404="FF",1000))),"")</f>
        <v/>
      </c>
    </row>
    <row r="405" spans="1:22" x14ac:dyDescent="0.25">
      <c r="A405" s="3"/>
      <c r="B405" s="3"/>
      <c r="C405" s="3"/>
      <c r="D405" s="3"/>
      <c r="E405" s="3"/>
      <c r="F405" s="3"/>
      <c r="G405" s="16">
        <f t="shared" si="88"/>
        <v>0</v>
      </c>
      <c r="H405" s="16">
        <f t="shared" si="89"/>
        <v>0</v>
      </c>
      <c r="I405" s="9">
        <f t="shared" si="87"/>
        <v>0</v>
      </c>
      <c r="J405" s="9">
        <f t="shared" si="90"/>
        <v>0</v>
      </c>
      <c r="K405" s="9">
        <f t="shared" si="99"/>
        <v>0</v>
      </c>
      <c r="L405" s="9">
        <f t="shared" si="100"/>
        <v>0</v>
      </c>
      <c r="M405" s="9" t="str">
        <f t="shared" si="91"/>
        <v/>
      </c>
      <c r="N405" s="9" t="str">
        <f t="shared" si="92"/>
        <v/>
      </c>
      <c r="O405" s="9" t="str">
        <f t="shared" si="93"/>
        <v/>
      </c>
      <c r="P405" s="9" t="str">
        <f t="shared" si="94"/>
        <v/>
      </c>
      <c r="Q405" s="9" t="str">
        <f t="shared" si="95"/>
        <v/>
      </c>
      <c r="R405" s="9" t="str">
        <f t="shared" si="96"/>
        <v/>
      </c>
      <c r="S405" s="9" t="str">
        <f t="shared" si="97"/>
        <v/>
      </c>
      <c r="T405" s="9" t="str">
        <f t="shared" si="98"/>
        <v/>
      </c>
      <c r="U405" s="9" t="str">
        <f t="array" ref="U405">IF(AND(F405&lt;&gt;"",F405&lt;&gt;"GR"),IF(COUNTIF($J$2:$J$1000,"&gt;=50")&gt;=10,IF(F405&lt;&gt;"GR",IF(AND(F405&gt;=55,J405&gt;=50),_xlfn.IFS(AND(J405&gt;=$AH$11,J405&gt;$AG$10,J405&gt;$AF$10,J405&gt;$AE$10,J405&gt;$AD$10,J405&gt;$AC$10,J405&gt;$AB$10),"AA",AND(J405&gt;=$AG$11,J405&gt;$AF$10,J405&gt;$AE$10,J405&gt;$AD$10,J405&gt;$AC$10,J405&gt;$AB$10),"BA",AND(J405&gt;=$AF$11,J405&gt;$AE$10,J405&gt;$AD$10,J405&gt;$AC$10,J405&gt;$AB$10),"BB",AND(J405&gt;=$AE$11,J405&gt;$AD$10,J405&gt;$AC$10,J405&gt;$AB$10),"CB",AND(J405&gt;=$AD$11,J405&gt;$AC$10,J405&gt;$AB$10),"CC",AND(J405&gt;=$AC$11,J405&gt;$AB$10),"DC",J405&gt;=50,"DD"),IF(J405&gt;=$AA$9,"FD","FF")),T405),IF(L405&gt;=$Z$32,$Z$30,IF(L405&gt;=$AA$32,$AA$30,IF(L405&gt;=$AB$32,$AB$30,IF(L405&gt;=$AC$32,$AC$30,IF(L405&gt;=$AD$32,$AD$30,IF(L405&gt;=$AE$32,$AE$30,IF(L405&gt;=$AF$32,$AF$30,IF(L405&gt;=$AG$32,$AG$30,$AH$30))))))))),T405)</f>
        <v/>
      </c>
      <c r="V405" s="9" t="str">
        <f t="array" ref="V405">IF(A405&lt;&gt;"",IF(_xlfn.BITOR(F405&lt;&gt;"GR",F405&lt;&gt;""),IF(AND(L405&gt;=50,F405&gt;=55),_xlfn.RANK.EQ(L405,$L$2:$L$1000,0),_xlfn.IFS(U405="FD",999,U405="FF",1000)),IF(AND(L405&gt;=50,H405&gt;=55),_xlfn.RANK.EQ(L405,$L$2:$L$326,0),_xlfn.IFS(U405="FD",999,U405="FF",1000))),"")</f>
        <v/>
      </c>
    </row>
    <row r="406" spans="1:22" x14ac:dyDescent="0.25">
      <c r="A406" s="3"/>
      <c r="B406" s="3"/>
      <c r="C406" s="3"/>
      <c r="D406" s="3"/>
      <c r="E406" s="3"/>
      <c r="F406" s="3"/>
      <c r="G406" s="16">
        <f t="shared" si="88"/>
        <v>0</v>
      </c>
      <c r="H406" s="16">
        <f t="shared" si="89"/>
        <v>0</v>
      </c>
      <c r="I406" s="9">
        <f t="shared" si="87"/>
        <v>0</v>
      </c>
      <c r="J406" s="9">
        <f t="shared" si="90"/>
        <v>0</v>
      </c>
      <c r="K406" s="9">
        <f t="shared" si="99"/>
        <v>0</v>
      </c>
      <c r="L406" s="9">
        <f t="shared" si="100"/>
        <v>0</v>
      </c>
      <c r="M406" s="9" t="str">
        <f t="shared" si="91"/>
        <v/>
      </c>
      <c r="N406" s="9" t="str">
        <f t="shared" si="92"/>
        <v/>
      </c>
      <c r="O406" s="9" t="str">
        <f t="shared" si="93"/>
        <v/>
      </c>
      <c r="P406" s="9" t="str">
        <f t="shared" si="94"/>
        <v/>
      </c>
      <c r="Q406" s="9" t="str">
        <f t="shared" si="95"/>
        <v/>
      </c>
      <c r="R406" s="9" t="str">
        <f t="shared" si="96"/>
        <v/>
      </c>
      <c r="S406" s="9" t="str">
        <f t="shared" si="97"/>
        <v/>
      </c>
      <c r="T406" s="9" t="str">
        <f t="shared" si="98"/>
        <v/>
      </c>
      <c r="U406" s="9" t="str">
        <f t="array" ref="U406">IF(AND(F406&lt;&gt;"",F406&lt;&gt;"GR"),IF(COUNTIF($J$2:$J$1000,"&gt;=50")&gt;=10,IF(F406&lt;&gt;"GR",IF(AND(F406&gt;=55,J406&gt;=50),_xlfn.IFS(AND(J406&gt;=$AH$11,J406&gt;$AG$10,J406&gt;$AF$10,J406&gt;$AE$10,J406&gt;$AD$10,J406&gt;$AC$10,J406&gt;$AB$10),"AA",AND(J406&gt;=$AG$11,J406&gt;$AF$10,J406&gt;$AE$10,J406&gt;$AD$10,J406&gt;$AC$10,J406&gt;$AB$10),"BA",AND(J406&gt;=$AF$11,J406&gt;$AE$10,J406&gt;$AD$10,J406&gt;$AC$10,J406&gt;$AB$10),"BB",AND(J406&gt;=$AE$11,J406&gt;$AD$10,J406&gt;$AC$10,J406&gt;$AB$10),"CB",AND(J406&gt;=$AD$11,J406&gt;$AC$10,J406&gt;$AB$10),"CC",AND(J406&gt;=$AC$11,J406&gt;$AB$10),"DC",J406&gt;=50,"DD"),IF(J406&gt;=$AA$9,"FD","FF")),T406),IF(L406&gt;=$Z$32,$Z$30,IF(L406&gt;=$AA$32,$AA$30,IF(L406&gt;=$AB$32,$AB$30,IF(L406&gt;=$AC$32,$AC$30,IF(L406&gt;=$AD$32,$AD$30,IF(L406&gt;=$AE$32,$AE$30,IF(L406&gt;=$AF$32,$AF$30,IF(L406&gt;=$AG$32,$AG$30,$AH$30))))))))),T406)</f>
        <v/>
      </c>
      <c r="V406" s="9" t="str">
        <f t="array" ref="V406">IF(A406&lt;&gt;"",IF(_xlfn.BITOR(F406&lt;&gt;"GR",F406&lt;&gt;""),IF(AND(L406&gt;=50,F406&gt;=55),_xlfn.RANK.EQ(L406,$L$2:$L$1000,0),_xlfn.IFS(U406="FD",999,U406="FF",1000)),IF(AND(L406&gt;=50,H406&gt;=55),_xlfn.RANK.EQ(L406,$L$2:$L$326,0),_xlfn.IFS(U406="FD",999,U406="FF",1000))),"")</f>
        <v/>
      </c>
    </row>
    <row r="407" spans="1:22" x14ac:dyDescent="0.25">
      <c r="A407" s="3"/>
      <c r="B407" s="3"/>
      <c r="C407" s="3"/>
      <c r="D407" s="3"/>
      <c r="E407" s="3"/>
      <c r="F407" s="3"/>
      <c r="G407" s="16">
        <f t="shared" si="88"/>
        <v>0</v>
      </c>
      <c r="H407" s="16">
        <f t="shared" si="89"/>
        <v>0</v>
      </c>
      <c r="I407" s="9">
        <f t="shared" si="87"/>
        <v>0</v>
      </c>
      <c r="J407" s="9">
        <f t="shared" si="90"/>
        <v>0</v>
      </c>
      <c r="K407" s="9">
        <f t="shared" si="99"/>
        <v>0</v>
      </c>
      <c r="L407" s="9">
        <f t="shared" si="100"/>
        <v>0</v>
      </c>
      <c r="M407" s="9" t="str">
        <f t="shared" si="91"/>
        <v/>
      </c>
      <c r="N407" s="9" t="str">
        <f t="shared" si="92"/>
        <v/>
      </c>
      <c r="O407" s="9" t="str">
        <f t="shared" si="93"/>
        <v/>
      </c>
      <c r="P407" s="9" t="str">
        <f t="shared" si="94"/>
        <v/>
      </c>
      <c r="Q407" s="9" t="str">
        <f t="shared" si="95"/>
        <v/>
      </c>
      <c r="R407" s="9" t="str">
        <f t="shared" si="96"/>
        <v/>
      </c>
      <c r="S407" s="9" t="str">
        <f t="shared" si="97"/>
        <v/>
      </c>
      <c r="T407" s="9" t="str">
        <f t="shared" si="98"/>
        <v/>
      </c>
      <c r="U407" s="9" t="str">
        <f t="array" ref="U407">IF(AND(F407&lt;&gt;"",F407&lt;&gt;"GR"),IF(COUNTIF($J$2:$J$1000,"&gt;=50")&gt;=10,IF(F407&lt;&gt;"GR",IF(AND(F407&gt;=55,J407&gt;=50),_xlfn.IFS(AND(J407&gt;=$AH$11,J407&gt;$AG$10,J407&gt;$AF$10,J407&gt;$AE$10,J407&gt;$AD$10,J407&gt;$AC$10,J407&gt;$AB$10),"AA",AND(J407&gt;=$AG$11,J407&gt;$AF$10,J407&gt;$AE$10,J407&gt;$AD$10,J407&gt;$AC$10,J407&gt;$AB$10),"BA",AND(J407&gt;=$AF$11,J407&gt;$AE$10,J407&gt;$AD$10,J407&gt;$AC$10,J407&gt;$AB$10),"BB",AND(J407&gt;=$AE$11,J407&gt;$AD$10,J407&gt;$AC$10,J407&gt;$AB$10),"CB",AND(J407&gt;=$AD$11,J407&gt;$AC$10,J407&gt;$AB$10),"CC",AND(J407&gt;=$AC$11,J407&gt;$AB$10),"DC",J407&gt;=50,"DD"),IF(J407&gt;=$AA$9,"FD","FF")),T407),IF(L407&gt;=$Z$32,$Z$30,IF(L407&gt;=$AA$32,$AA$30,IF(L407&gt;=$AB$32,$AB$30,IF(L407&gt;=$AC$32,$AC$30,IF(L407&gt;=$AD$32,$AD$30,IF(L407&gt;=$AE$32,$AE$30,IF(L407&gt;=$AF$32,$AF$30,IF(L407&gt;=$AG$32,$AG$30,$AH$30))))))))),T407)</f>
        <v/>
      </c>
      <c r="V407" s="9" t="str">
        <f t="array" ref="V407">IF(A407&lt;&gt;"",IF(_xlfn.BITOR(F407&lt;&gt;"GR",F407&lt;&gt;""),IF(AND(L407&gt;=50,F407&gt;=55),_xlfn.RANK.EQ(L407,$L$2:$L$1000,0),_xlfn.IFS(U407="FD",999,U407="FF",1000)),IF(AND(L407&gt;=50,H407&gt;=55),_xlfn.RANK.EQ(L407,$L$2:$L$326,0),_xlfn.IFS(U407="FD",999,U407="FF",1000))),"")</f>
        <v/>
      </c>
    </row>
    <row r="408" spans="1:22" x14ac:dyDescent="0.25">
      <c r="A408" s="3"/>
      <c r="B408" s="3"/>
      <c r="C408" s="3"/>
      <c r="D408" s="3"/>
      <c r="E408" s="3"/>
      <c r="F408" s="3"/>
      <c r="G408" s="16">
        <f t="shared" si="88"/>
        <v>0</v>
      </c>
      <c r="H408" s="16">
        <f t="shared" si="89"/>
        <v>0</v>
      </c>
      <c r="I408" s="9">
        <f t="shared" si="87"/>
        <v>0</v>
      </c>
      <c r="J408" s="9">
        <f t="shared" si="90"/>
        <v>0</v>
      </c>
      <c r="K408" s="9">
        <f t="shared" si="99"/>
        <v>0</v>
      </c>
      <c r="L408" s="9">
        <f t="shared" si="100"/>
        <v>0</v>
      </c>
      <c r="M408" s="9" t="str">
        <f t="shared" si="91"/>
        <v/>
      </c>
      <c r="N408" s="9" t="str">
        <f t="shared" si="92"/>
        <v/>
      </c>
      <c r="O408" s="9" t="str">
        <f t="shared" si="93"/>
        <v/>
      </c>
      <c r="P408" s="9" t="str">
        <f t="shared" si="94"/>
        <v/>
      </c>
      <c r="Q408" s="9" t="str">
        <f t="shared" si="95"/>
        <v/>
      </c>
      <c r="R408" s="9" t="str">
        <f t="shared" si="96"/>
        <v/>
      </c>
      <c r="S408" s="9" t="str">
        <f t="shared" si="97"/>
        <v/>
      </c>
      <c r="T408" s="9" t="str">
        <f t="shared" si="98"/>
        <v/>
      </c>
      <c r="U408" s="9" t="str">
        <f t="array" ref="U408">IF(AND(F408&lt;&gt;"",F408&lt;&gt;"GR"),IF(COUNTIF($J$2:$J$1000,"&gt;=50")&gt;=10,IF(F408&lt;&gt;"GR",IF(AND(F408&gt;=55,J408&gt;=50),_xlfn.IFS(AND(J408&gt;=$AH$11,J408&gt;$AG$10,J408&gt;$AF$10,J408&gt;$AE$10,J408&gt;$AD$10,J408&gt;$AC$10,J408&gt;$AB$10),"AA",AND(J408&gt;=$AG$11,J408&gt;$AF$10,J408&gt;$AE$10,J408&gt;$AD$10,J408&gt;$AC$10,J408&gt;$AB$10),"BA",AND(J408&gt;=$AF$11,J408&gt;$AE$10,J408&gt;$AD$10,J408&gt;$AC$10,J408&gt;$AB$10),"BB",AND(J408&gt;=$AE$11,J408&gt;$AD$10,J408&gt;$AC$10,J408&gt;$AB$10),"CB",AND(J408&gt;=$AD$11,J408&gt;$AC$10,J408&gt;$AB$10),"CC",AND(J408&gt;=$AC$11,J408&gt;$AB$10),"DC",J408&gt;=50,"DD"),IF(J408&gt;=$AA$9,"FD","FF")),T408),IF(L408&gt;=$Z$32,$Z$30,IF(L408&gt;=$AA$32,$AA$30,IF(L408&gt;=$AB$32,$AB$30,IF(L408&gt;=$AC$32,$AC$30,IF(L408&gt;=$AD$32,$AD$30,IF(L408&gt;=$AE$32,$AE$30,IF(L408&gt;=$AF$32,$AF$30,IF(L408&gt;=$AG$32,$AG$30,$AH$30))))))))),T408)</f>
        <v/>
      </c>
      <c r="V408" s="9" t="str">
        <f t="array" ref="V408">IF(A408&lt;&gt;"",IF(_xlfn.BITOR(F408&lt;&gt;"GR",F408&lt;&gt;""),IF(AND(L408&gt;=50,F408&gt;=55),_xlfn.RANK.EQ(L408,$L$2:$L$1000,0),_xlfn.IFS(U408="FD",999,U408="FF",1000)),IF(AND(L408&gt;=50,H408&gt;=55),_xlfn.RANK.EQ(L408,$L$2:$L$326,0),_xlfn.IFS(U408="FD",999,U408="FF",1000))),"")</f>
        <v/>
      </c>
    </row>
    <row r="409" spans="1:22" x14ac:dyDescent="0.25">
      <c r="A409" s="3"/>
      <c r="B409" s="3"/>
      <c r="C409" s="3"/>
      <c r="D409" s="3"/>
      <c r="E409" s="3"/>
      <c r="F409" s="3"/>
      <c r="G409" s="16">
        <f t="shared" si="88"/>
        <v>0</v>
      </c>
      <c r="H409" s="16">
        <f t="shared" si="89"/>
        <v>0</v>
      </c>
      <c r="I409" s="9">
        <f t="shared" si="87"/>
        <v>0</v>
      </c>
      <c r="J409" s="9">
        <f t="shared" si="90"/>
        <v>0</v>
      </c>
      <c r="K409" s="9">
        <f t="shared" si="99"/>
        <v>0</v>
      </c>
      <c r="L409" s="9">
        <f t="shared" si="100"/>
        <v>0</v>
      </c>
      <c r="M409" s="9" t="str">
        <f t="shared" si="91"/>
        <v/>
      </c>
      <c r="N409" s="9" t="str">
        <f t="shared" si="92"/>
        <v/>
      </c>
      <c r="O409" s="9" t="str">
        <f t="shared" si="93"/>
        <v/>
      </c>
      <c r="P409" s="9" t="str">
        <f t="shared" si="94"/>
        <v/>
      </c>
      <c r="Q409" s="9" t="str">
        <f t="shared" si="95"/>
        <v/>
      </c>
      <c r="R409" s="9" t="str">
        <f t="shared" si="96"/>
        <v/>
      </c>
      <c r="S409" s="9" t="str">
        <f t="shared" si="97"/>
        <v/>
      </c>
      <c r="T409" s="9" t="str">
        <f t="shared" si="98"/>
        <v/>
      </c>
      <c r="U409" s="9" t="str">
        <f t="array" ref="U409">IF(AND(F409&lt;&gt;"",F409&lt;&gt;"GR"),IF(COUNTIF($J$2:$J$1000,"&gt;=50")&gt;=10,IF(F409&lt;&gt;"GR",IF(AND(F409&gt;=55,J409&gt;=50),_xlfn.IFS(AND(J409&gt;=$AH$11,J409&gt;$AG$10,J409&gt;$AF$10,J409&gt;$AE$10,J409&gt;$AD$10,J409&gt;$AC$10,J409&gt;$AB$10),"AA",AND(J409&gt;=$AG$11,J409&gt;$AF$10,J409&gt;$AE$10,J409&gt;$AD$10,J409&gt;$AC$10,J409&gt;$AB$10),"BA",AND(J409&gt;=$AF$11,J409&gt;$AE$10,J409&gt;$AD$10,J409&gt;$AC$10,J409&gt;$AB$10),"BB",AND(J409&gt;=$AE$11,J409&gt;$AD$10,J409&gt;$AC$10,J409&gt;$AB$10),"CB",AND(J409&gt;=$AD$11,J409&gt;$AC$10,J409&gt;$AB$10),"CC",AND(J409&gt;=$AC$11,J409&gt;$AB$10),"DC",J409&gt;=50,"DD"),IF(J409&gt;=$AA$9,"FD","FF")),T409),IF(L409&gt;=$Z$32,$Z$30,IF(L409&gt;=$AA$32,$AA$30,IF(L409&gt;=$AB$32,$AB$30,IF(L409&gt;=$AC$32,$AC$30,IF(L409&gt;=$AD$32,$AD$30,IF(L409&gt;=$AE$32,$AE$30,IF(L409&gt;=$AF$32,$AF$30,IF(L409&gt;=$AG$32,$AG$30,$AH$30))))))))),T409)</f>
        <v/>
      </c>
      <c r="V409" s="9" t="str">
        <f t="array" ref="V409">IF(A409&lt;&gt;"",IF(_xlfn.BITOR(F409&lt;&gt;"GR",F409&lt;&gt;""),IF(AND(L409&gt;=50,F409&gt;=55),_xlfn.RANK.EQ(L409,$L$2:$L$1000,0),_xlfn.IFS(U409="FD",999,U409="FF",1000)),IF(AND(L409&gt;=50,H409&gt;=55),_xlfn.RANK.EQ(L409,$L$2:$L$326,0),_xlfn.IFS(U409="FD",999,U409="FF",1000))),"")</f>
        <v/>
      </c>
    </row>
    <row r="410" spans="1:22" x14ac:dyDescent="0.25">
      <c r="A410" s="3"/>
      <c r="B410" s="3"/>
      <c r="C410" s="3"/>
      <c r="D410" s="3"/>
      <c r="E410" s="3"/>
      <c r="F410" s="3"/>
      <c r="G410" s="16">
        <f t="shared" si="88"/>
        <v>0</v>
      </c>
      <c r="H410" s="16">
        <f t="shared" si="89"/>
        <v>0</v>
      </c>
      <c r="I410" s="9">
        <f t="shared" si="87"/>
        <v>0</v>
      </c>
      <c r="J410" s="9">
        <f t="shared" si="90"/>
        <v>0</v>
      </c>
      <c r="K410" s="9">
        <f t="shared" si="99"/>
        <v>0</v>
      </c>
      <c r="L410" s="9">
        <f t="shared" si="100"/>
        <v>0</v>
      </c>
      <c r="M410" s="9" t="str">
        <f t="shared" si="91"/>
        <v/>
      </c>
      <c r="N410" s="9" t="str">
        <f t="shared" si="92"/>
        <v/>
      </c>
      <c r="O410" s="9" t="str">
        <f t="shared" si="93"/>
        <v/>
      </c>
      <c r="P410" s="9" t="str">
        <f t="shared" si="94"/>
        <v/>
      </c>
      <c r="Q410" s="9" t="str">
        <f t="shared" si="95"/>
        <v/>
      </c>
      <c r="R410" s="9" t="str">
        <f t="shared" si="96"/>
        <v/>
      </c>
      <c r="S410" s="9" t="str">
        <f t="shared" si="97"/>
        <v/>
      </c>
      <c r="T410" s="9" t="str">
        <f t="shared" si="98"/>
        <v/>
      </c>
      <c r="U410" s="9" t="str">
        <f t="array" ref="U410">IF(AND(F410&lt;&gt;"",F410&lt;&gt;"GR"),IF(COUNTIF($J$2:$J$1000,"&gt;=50")&gt;=10,IF(F410&lt;&gt;"GR",IF(AND(F410&gt;=55,J410&gt;=50),_xlfn.IFS(AND(J410&gt;=$AH$11,J410&gt;$AG$10,J410&gt;$AF$10,J410&gt;$AE$10,J410&gt;$AD$10,J410&gt;$AC$10,J410&gt;$AB$10),"AA",AND(J410&gt;=$AG$11,J410&gt;$AF$10,J410&gt;$AE$10,J410&gt;$AD$10,J410&gt;$AC$10,J410&gt;$AB$10),"BA",AND(J410&gt;=$AF$11,J410&gt;$AE$10,J410&gt;$AD$10,J410&gt;$AC$10,J410&gt;$AB$10),"BB",AND(J410&gt;=$AE$11,J410&gt;$AD$10,J410&gt;$AC$10,J410&gt;$AB$10),"CB",AND(J410&gt;=$AD$11,J410&gt;$AC$10,J410&gt;$AB$10),"CC",AND(J410&gt;=$AC$11,J410&gt;$AB$10),"DC",J410&gt;=50,"DD"),IF(J410&gt;=$AA$9,"FD","FF")),T410),IF(L410&gt;=$Z$32,$Z$30,IF(L410&gt;=$AA$32,$AA$30,IF(L410&gt;=$AB$32,$AB$30,IF(L410&gt;=$AC$32,$AC$30,IF(L410&gt;=$AD$32,$AD$30,IF(L410&gt;=$AE$32,$AE$30,IF(L410&gt;=$AF$32,$AF$30,IF(L410&gt;=$AG$32,$AG$30,$AH$30))))))))),T410)</f>
        <v/>
      </c>
      <c r="V410" s="9" t="str">
        <f t="array" ref="V410">IF(A410&lt;&gt;"",IF(_xlfn.BITOR(F410&lt;&gt;"GR",F410&lt;&gt;""),IF(AND(L410&gt;=50,F410&gt;=55),_xlfn.RANK.EQ(L410,$L$2:$L$1000,0),_xlfn.IFS(U410="FD",999,U410="FF",1000)),IF(AND(L410&gt;=50,H410&gt;=55),_xlfn.RANK.EQ(L410,$L$2:$L$326,0),_xlfn.IFS(U410="FD",999,U410="FF",1000))),"")</f>
        <v/>
      </c>
    </row>
    <row r="411" spans="1:22" x14ac:dyDescent="0.25">
      <c r="A411" s="3"/>
      <c r="B411" s="3"/>
      <c r="C411" s="3"/>
      <c r="D411" s="3"/>
      <c r="E411" s="3"/>
      <c r="F411" s="3"/>
      <c r="G411" s="16">
        <f t="shared" si="88"/>
        <v>0</v>
      </c>
      <c r="H411" s="16">
        <f t="shared" si="89"/>
        <v>0</v>
      </c>
      <c r="I411" s="9">
        <f t="shared" si="87"/>
        <v>0</v>
      </c>
      <c r="J411" s="9">
        <f t="shared" si="90"/>
        <v>0</v>
      </c>
      <c r="K411" s="9">
        <f t="shared" si="99"/>
        <v>0</v>
      </c>
      <c r="L411" s="9">
        <f t="shared" si="100"/>
        <v>0</v>
      </c>
      <c r="M411" s="9" t="str">
        <f t="shared" si="91"/>
        <v/>
      </c>
      <c r="N411" s="9" t="str">
        <f t="shared" si="92"/>
        <v/>
      </c>
      <c r="O411" s="9" t="str">
        <f t="shared" si="93"/>
        <v/>
      </c>
      <c r="P411" s="9" t="str">
        <f t="shared" si="94"/>
        <v/>
      </c>
      <c r="Q411" s="9" t="str">
        <f t="shared" si="95"/>
        <v/>
      </c>
      <c r="R411" s="9" t="str">
        <f t="shared" si="96"/>
        <v/>
      </c>
      <c r="S411" s="9" t="str">
        <f t="shared" si="97"/>
        <v/>
      </c>
      <c r="T411" s="9" t="str">
        <f t="shared" si="98"/>
        <v/>
      </c>
      <c r="U411" s="9" t="str">
        <f t="array" ref="U411">IF(AND(F411&lt;&gt;"",F411&lt;&gt;"GR"),IF(COUNTIF($J$2:$J$1000,"&gt;=50")&gt;=10,IF(F411&lt;&gt;"GR",IF(AND(F411&gt;=55,J411&gt;=50),_xlfn.IFS(AND(J411&gt;=$AH$11,J411&gt;$AG$10,J411&gt;$AF$10,J411&gt;$AE$10,J411&gt;$AD$10,J411&gt;$AC$10,J411&gt;$AB$10),"AA",AND(J411&gt;=$AG$11,J411&gt;$AF$10,J411&gt;$AE$10,J411&gt;$AD$10,J411&gt;$AC$10,J411&gt;$AB$10),"BA",AND(J411&gt;=$AF$11,J411&gt;$AE$10,J411&gt;$AD$10,J411&gt;$AC$10,J411&gt;$AB$10),"BB",AND(J411&gt;=$AE$11,J411&gt;$AD$10,J411&gt;$AC$10,J411&gt;$AB$10),"CB",AND(J411&gt;=$AD$11,J411&gt;$AC$10,J411&gt;$AB$10),"CC",AND(J411&gt;=$AC$11,J411&gt;$AB$10),"DC",J411&gt;=50,"DD"),IF(J411&gt;=$AA$9,"FD","FF")),T411),IF(L411&gt;=$Z$32,$Z$30,IF(L411&gt;=$AA$32,$AA$30,IF(L411&gt;=$AB$32,$AB$30,IF(L411&gt;=$AC$32,$AC$30,IF(L411&gt;=$AD$32,$AD$30,IF(L411&gt;=$AE$32,$AE$30,IF(L411&gt;=$AF$32,$AF$30,IF(L411&gt;=$AG$32,$AG$30,$AH$30))))))))),T411)</f>
        <v/>
      </c>
      <c r="V411" s="9" t="str">
        <f t="array" ref="V411">IF(A411&lt;&gt;"",IF(_xlfn.BITOR(F411&lt;&gt;"GR",F411&lt;&gt;""),IF(AND(L411&gt;=50,F411&gt;=55),_xlfn.RANK.EQ(L411,$L$2:$L$1000,0),_xlfn.IFS(U411="FD",999,U411="FF",1000)),IF(AND(L411&gt;=50,H411&gt;=55),_xlfn.RANK.EQ(L411,$L$2:$L$326,0),_xlfn.IFS(U411="FD",999,U411="FF",1000))),"")</f>
        <v/>
      </c>
    </row>
    <row r="412" spans="1:22" x14ac:dyDescent="0.25">
      <c r="A412" s="3"/>
      <c r="B412" s="3"/>
      <c r="C412" s="3"/>
      <c r="D412" s="3"/>
      <c r="E412" s="3"/>
      <c r="F412" s="3"/>
      <c r="G412" s="16">
        <f t="shared" si="88"/>
        <v>0</v>
      </c>
      <c r="H412" s="16">
        <f t="shared" si="89"/>
        <v>0</v>
      </c>
      <c r="I412" s="9">
        <f t="shared" si="87"/>
        <v>0</v>
      </c>
      <c r="J412" s="9">
        <f t="shared" si="90"/>
        <v>0</v>
      </c>
      <c r="K412" s="9">
        <f t="shared" si="99"/>
        <v>0</v>
      </c>
      <c r="L412" s="9">
        <f t="shared" si="100"/>
        <v>0</v>
      </c>
      <c r="M412" s="9" t="str">
        <f t="shared" si="91"/>
        <v/>
      </c>
      <c r="N412" s="9" t="str">
        <f t="shared" si="92"/>
        <v/>
      </c>
      <c r="O412" s="9" t="str">
        <f t="shared" si="93"/>
        <v/>
      </c>
      <c r="P412" s="9" t="str">
        <f t="shared" si="94"/>
        <v/>
      </c>
      <c r="Q412" s="9" t="str">
        <f t="shared" si="95"/>
        <v/>
      </c>
      <c r="R412" s="9" t="str">
        <f t="shared" si="96"/>
        <v/>
      </c>
      <c r="S412" s="9" t="str">
        <f t="shared" si="97"/>
        <v/>
      </c>
      <c r="T412" s="9" t="str">
        <f t="shared" si="98"/>
        <v/>
      </c>
      <c r="U412" s="9" t="str">
        <f t="array" ref="U412">IF(AND(F412&lt;&gt;"",F412&lt;&gt;"GR"),IF(COUNTIF($J$2:$J$1000,"&gt;=50")&gt;=10,IF(F412&lt;&gt;"GR",IF(AND(F412&gt;=55,J412&gt;=50),_xlfn.IFS(AND(J412&gt;=$AH$11,J412&gt;$AG$10,J412&gt;$AF$10,J412&gt;$AE$10,J412&gt;$AD$10,J412&gt;$AC$10,J412&gt;$AB$10),"AA",AND(J412&gt;=$AG$11,J412&gt;$AF$10,J412&gt;$AE$10,J412&gt;$AD$10,J412&gt;$AC$10,J412&gt;$AB$10),"BA",AND(J412&gt;=$AF$11,J412&gt;$AE$10,J412&gt;$AD$10,J412&gt;$AC$10,J412&gt;$AB$10),"BB",AND(J412&gt;=$AE$11,J412&gt;$AD$10,J412&gt;$AC$10,J412&gt;$AB$10),"CB",AND(J412&gt;=$AD$11,J412&gt;$AC$10,J412&gt;$AB$10),"CC",AND(J412&gt;=$AC$11,J412&gt;$AB$10),"DC",J412&gt;=50,"DD"),IF(J412&gt;=$AA$9,"FD","FF")),T412),IF(L412&gt;=$Z$32,$Z$30,IF(L412&gt;=$AA$32,$AA$30,IF(L412&gt;=$AB$32,$AB$30,IF(L412&gt;=$AC$32,$AC$30,IF(L412&gt;=$AD$32,$AD$30,IF(L412&gt;=$AE$32,$AE$30,IF(L412&gt;=$AF$32,$AF$30,IF(L412&gt;=$AG$32,$AG$30,$AH$30))))))))),T412)</f>
        <v/>
      </c>
      <c r="V412" s="9" t="str">
        <f t="array" ref="V412">IF(A412&lt;&gt;"",IF(_xlfn.BITOR(F412&lt;&gt;"GR",F412&lt;&gt;""),IF(AND(L412&gt;=50,F412&gt;=55),_xlfn.RANK.EQ(L412,$L$2:$L$1000,0),_xlfn.IFS(U412="FD",999,U412="FF",1000)),IF(AND(L412&gt;=50,H412&gt;=55),_xlfn.RANK.EQ(L412,$L$2:$L$326,0),_xlfn.IFS(U412="FD",999,U412="FF",1000))),"")</f>
        <v/>
      </c>
    </row>
    <row r="413" spans="1:22" x14ac:dyDescent="0.25">
      <c r="A413" s="3"/>
      <c r="B413" s="3"/>
      <c r="C413" s="3"/>
      <c r="D413" s="3"/>
      <c r="E413" s="3"/>
      <c r="F413" s="3"/>
      <c r="G413" s="16">
        <f t="shared" si="88"/>
        <v>0</v>
      </c>
      <c r="H413" s="16">
        <f t="shared" si="89"/>
        <v>0</v>
      </c>
      <c r="I413" s="9">
        <f t="shared" si="87"/>
        <v>0</v>
      </c>
      <c r="J413" s="9">
        <f t="shared" si="90"/>
        <v>0</v>
      </c>
      <c r="K413" s="9">
        <f t="shared" si="99"/>
        <v>0</v>
      </c>
      <c r="L413" s="9">
        <f t="shared" si="100"/>
        <v>0</v>
      </c>
      <c r="M413" s="9" t="str">
        <f t="shared" si="91"/>
        <v/>
      </c>
      <c r="N413" s="9" t="str">
        <f t="shared" si="92"/>
        <v/>
      </c>
      <c r="O413" s="9" t="str">
        <f t="shared" si="93"/>
        <v/>
      </c>
      <c r="P413" s="9" t="str">
        <f t="shared" si="94"/>
        <v/>
      </c>
      <c r="Q413" s="9" t="str">
        <f t="shared" si="95"/>
        <v/>
      </c>
      <c r="R413" s="9" t="str">
        <f t="shared" si="96"/>
        <v/>
      </c>
      <c r="S413" s="9" t="str">
        <f t="shared" si="97"/>
        <v/>
      </c>
      <c r="T413" s="9" t="str">
        <f t="shared" si="98"/>
        <v/>
      </c>
      <c r="U413" s="9" t="str">
        <f t="array" ref="U413">IF(AND(F413&lt;&gt;"",F413&lt;&gt;"GR"),IF(COUNTIF($J$2:$J$1000,"&gt;=50")&gt;=10,IF(F413&lt;&gt;"GR",IF(AND(F413&gt;=55,J413&gt;=50),_xlfn.IFS(AND(J413&gt;=$AH$11,J413&gt;$AG$10,J413&gt;$AF$10,J413&gt;$AE$10,J413&gt;$AD$10,J413&gt;$AC$10,J413&gt;$AB$10),"AA",AND(J413&gt;=$AG$11,J413&gt;$AF$10,J413&gt;$AE$10,J413&gt;$AD$10,J413&gt;$AC$10,J413&gt;$AB$10),"BA",AND(J413&gt;=$AF$11,J413&gt;$AE$10,J413&gt;$AD$10,J413&gt;$AC$10,J413&gt;$AB$10),"BB",AND(J413&gt;=$AE$11,J413&gt;$AD$10,J413&gt;$AC$10,J413&gt;$AB$10),"CB",AND(J413&gt;=$AD$11,J413&gt;$AC$10,J413&gt;$AB$10),"CC",AND(J413&gt;=$AC$11,J413&gt;$AB$10),"DC",J413&gt;=50,"DD"),IF(J413&gt;=$AA$9,"FD","FF")),T413),IF(L413&gt;=$Z$32,$Z$30,IF(L413&gt;=$AA$32,$AA$30,IF(L413&gt;=$AB$32,$AB$30,IF(L413&gt;=$AC$32,$AC$30,IF(L413&gt;=$AD$32,$AD$30,IF(L413&gt;=$AE$32,$AE$30,IF(L413&gt;=$AF$32,$AF$30,IF(L413&gt;=$AG$32,$AG$30,$AH$30))))))))),T413)</f>
        <v/>
      </c>
      <c r="V413" s="9" t="str">
        <f t="array" ref="V413">IF(A413&lt;&gt;"",IF(_xlfn.BITOR(F413&lt;&gt;"GR",F413&lt;&gt;""),IF(AND(L413&gt;=50,F413&gt;=55),_xlfn.RANK.EQ(L413,$L$2:$L$1000,0),_xlfn.IFS(U413="FD",999,U413="FF",1000)),IF(AND(L413&gt;=50,H413&gt;=55),_xlfn.RANK.EQ(L413,$L$2:$L$326,0),_xlfn.IFS(U413="FD",999,U413="FF",1000))),"")</f>
        <v/>
      </c>
    </row>
    <row r="414" spans="1:22" x14ac:dyDescent="0.25">
      <c r="A414" s="3"/>
      <c r="B414" s="3"/>
      <c r="C414" s="3"/>
      <c r="D414" s="3"/>
      <c r="E414" s="3"/>
      <c r="F414" s="3"/>
      <c r="G414" s="16">
        <f t="shared" si="88"/>
        <v>0</v>
      </c>
      <c r="H414" s="16">
        <f t="shared" si="89"/>
        <v>0</v>
      </c>
      <c r="I414" s="9">
        <f t="shared" si="87"/>
        <v>0</v>
      </c>
      <c r="J414" s="9">
        <f t="shared" si="90"/>
        <v>0</v>
      </c>
      <c r="K414" s="9">
        <f t="shared" si="99"/>
        <v>0</v>
      </c>
      <c r="L414" s="9">
        <f t="shared" si="100"/>
        <v>0</v>
      </c>
      <c r="M414" s="9" t="str">
        <f t="shared" si="91"/>
        <v/>
      </c>
      <c r="N414" s="9" t="str">
        <f t="shared" si="92"/>
        <v/>
      </c>
      <c r="O414" s="9" t="str">
        <f t="shared" si="93"/>
        <v/>
      </c>
      <c r="P414" s="9" t="str">
        <f t="shared" si="94"/>
        <v/>
      </c>
      <c r="Q414" s="9" t="str">
        <f t="shared" si="95"/>
        <v/>
      </c>
      <c r="R414" s="9" t="str">
        <f t="shared" si="96"/>
        <v/>
      </c>
      <c r="S414" s="9" t="str">
        <f t="shared" si="97"/>
        <v/>
      </c>
      <c r="T414" s="9" t="str">
        <f t="shared" si="98"/>
        <v/>
      </c>
      <c r="U414" s="9" t="str">
        <f t="array" ref="U414">IF(AND(F414&lt;&gt;"",F414&lt;&gt;"GR"),IF(COUNTIF($J$2:$J$1000,"&gt;=50")&gt;=10,IF(F414&lt;&gt;"GR",IF(AND(F414&gt;=55,J414&gt;=50),_xlfn.IFS(AND(J414&gt;=$AH$11,J414&gt;$AG$10,J414&gt;$AF$10,J414&gt;$AE$10,J414&gt;$AD$10,J414&gt;$AC$10,J414&gt;$AB$10),"AA",AND(J414&gt;=$AG$11,J414&gt;$AF$10,J414&gt;$AE$10,J414&gt;$AD$10,J414&gt;$AC$10,J414&gt;$AB$10),"BA",AND(J414&gt;=$AF$11,J414&gt;$AE$10,J414&gt;$AD$10,J414&gt;$AC$10,J414&gt;$AB$10),"BB",AND(J414&gt;=$AE$11,J414&gt;$AD$10,J414&gt;$AC$10,J414&gt;$AB$10),"CB",AND(J414&gt;=$AD$11,J414&gt;$AC$10,J414&gt;$AB$10),"CC",AND(J414&gt;=$AC$11,J414&gt;$AB$10),"DC",J414&gt;=50,"DD"),IF(J414&gt;=$AA$9,"FD","FF")),T414),IF(L414&gt;=$Z$32,$Z$30,IF(L414&gt;=$AA$32,$AA$30,IF(L414&gt;=$AB$32,$AB$30,IF(L414&gt;=$AC$32,$AC$30,IF(L414&gt;=$AD$32,$AD$30,IF(L414&gt;=$AE$32,$AE$30,IF(L414&gt;=$AF$32,$AF$30,IF(L414&gt;=$AG$32,$AG$30,$AH$30))))))))),T414)</f>
        <v/>
      </c>
      <c r="V414" s="9" t="str">
        <f t="array" ref="V414">IF(A414&lt;&gt;"",IF(_xlfn.BITOR(F414&lt;&gt;"GR",F414&lt;&gt;""),IF(AND(L414&gt;=50,F414&gt;=55),_xlfn.RANK.EQ(L414,$L$2:$L$1000,0),_xlfn.IFS(U414="FD",999,U414="FF",1000)),IF(AND(L414&gt;=50,H414&gt;=55),_xlfn.RANK.EQ(L414,$L$2:$L$326,0),_xlfn.IFS(U414="FD",999,U414="FF",1000))),"")</f>
        <v/>
      </c>
    </row>
    <row r="415" spans="1:22" x14ac:dyDescent="0.25">
      <c r="A415" s="3"/>
      <c r="B415" s="3"/>
      <c r="C415" s="3"/>
      <c r="D415" s="3"/>
      <c r="E415" s="3"/>
      <c r="F415" s="3"/>
      <c r="G415" s="16">
        <f t="shared" si="88"/>
        <v>0</v>
      </c>
      <c r="H415" s="16">
        <f t="shared" si="89"/>
        <v>0</v>
      </c>
      <c r="I415" s="9">
        <f t="shared" si="87"/>
        <v>0</v>
      </c>
      <c r="J415" s="9">
        <f t="shared" si="90"/>
        <v>0</v>
      </c>
      <c r="K415" s="9">
        <f t="shared" si="99"/>
        <v>0</v>
      </c>
      <c r="L415" s="9">
        <f t="shared" si="100"/>
        <v>0</v>
      </c>
      <c r="M415" s="9" t="str">
        <f t="shared" si="91"/>
        <v/>
      </c>
      <c r="N415" s="9" t="str">
        <f t="shared" si="92"/>
        <v/>
      </c>
      <c r="O415" s="9" t="str">
        <f t="shared" si="93"/>
        <v/>
      </c>
      <c r="P415" s="9" t="str">
        <f t="shared" si="94"/>
        <v/>
      </c>
      <c r="Q415" s="9" t="str">
        <f t="shared" si="95"/>
        <v/>
      </c>
      <c r="R415" s="9" t="str">
        <f t="shared" si="96"/>
        <v/>
      </c>
      <c r="S415" s="9" t="str">
        <f t="shared" si="97"/>
        <v/>
      </c>
      <c r="T415" s="9" t="str">
        <f t="shared" si="98"/>
        <v/>
      </c>
      <c r="U415" s="9" t="str">
        <f t="array" ref="U415">IF(AND(F415&lt;&gt;"",F415&lt;&gt;"GR"),IF(COUNTIF($J$2:$J$1000,"&gt;=50")&gt;=10,IF(F415&lt;&gt;"GR",IF(AND(F415&gt;=55,J415&gt;=50),_xlfn.IFS(AND(J415&gt;=$AH$11,J415&gt;$AG$10,J415&gt;$AF$10,J415&gt;$AE$10,J415&gt;$AD$10,J415&gt;$AC$10,J415&gt;$AB$10),"AA",AND(J415&gt;=$AG$11,J415&gt;$AF$10,J415&gt;$AE$10,J415&gt;$AD$10,J415&gt;$AC$10,J415&gt;$AB$10),"BA",AND(J415&gt;=$AF$11,J415&gt;$AE$10,J415&gt;$AD$10,J415&gt;$AC$10,J415&gt;$AB$10),"BB",AND(J415&gt;=$AE$11,J415&gt;$AD$10,J415&gt;$AC$10,J415&gt;$AB$10),"CB",AND(J415&gt;=$AD$11,J415&gt;$AC$10,J415&gt;$AB$10),"CC",AND(J415&gt;=$AC$11,J415&gt;$AB$10),"DC",J415&gt;=50,"DD"),IF(J415&gt;=$AA$9,"FD","FF")),T415),IF(L415&gt;=$Z$32,$Z$30,IF(L415&gt;=$AA$32,$AA$30,IF(L415&gt;=$AB$32,$AB$30,IF(L415&gt;=$AC$32,$AC$30,IF(L415&gt;=$AD$32,$AD$30,IF(L415&gt;=$AE$32,$AE$30,IF(L415&gt;=$AF$32,$AF$30,IF(L415&gt;=$AG$32,$AG$30,$AH$30))))))))),T415)</f>
        <v/>
      </c>
      <c r="V415" s="9" t="str">
        <f t="array" ref="V415">IF(A415&lt;&gt;"",IF(_xlfn.BITOR(F415&lt;&gt;"GR",F415&lt;&gt;""),IF(AND(L415&gt;=50,F415&gt;=55),_xlfn.RANK.EQ(L415,$L$2:$L$1000,0),_xlfn.IFS(U415="FD",999,U415="FF",1000)),IF(AND(L415&gt;=50,H415&gt;=55),_xlfn.RANK.EQ(L415,$L$2:$L$326,0),_xlfn.IFS(U415="FD",999,U415="FF",1000))),"")</f>
        <v/>
      </c>
    </row>
    <row r="416" spans="1:22" x14ac:dyDescent="0.25">
      <c r="A416" s="3"/>
      <c r="B416" s="3"/>
      <c r="C416" s="3"/>
      <c r="D416" s="3"/>
      <c r="E416" s="3"/>
      <c r="F416" s="3"/>
      <c r="G416" s="16">
        <f t="shared" si="88"/>
        <v>0</v>
      </c>
      <c r="H416" s="16">
        <f t="shared" si="89"/>
        <v>0</v>
      </c>
      <c r="I416" s="9">
        <f t="shared" si="87"/>
        <v>0</v>
      </c>
      <c r="J416" s="9">
        <f t="shared" si="90"/>
        <v>0</v>
      </c>
      <c r="K416" s="9">
        <f t="shared" si="99"/>
        <v>0</v>
      </c>
      <c r="L416" s="9">
        <f t="shared" si="100"/>
        <v>0</v>
      </c>
      <c r="M416" s="9" t="str">
        <f t="shared" si="91"/>
        <v/>
      </c>
      <c r="N416" s="9" t="str">
        <f t="shared" si="92"/>
        <v/>
      </c>
      <c r="O416" s="9" t="str">
        <f t="shared" si="93"/>
        <v/>
      </c>
      <c r="P416" s="9" t="str">
        <f t="shared" si="94"/>
        <v/>
      </c>
      <c r="Q416" s="9" t="str">
        <f t="shared" si="95"/>
        <v/>
      </c>
      <c r="R416" s="9" t="str">
        <f t="shared" si="96"/>
        <v/>
      </c>
      <c r="S416" s="9" t="str">
        <f t="shared" si="97"/>
        <v/>
      </c>
      <c r="T416" s="9" t="str">
        <f t="shared" si="98"/>
        <v/>
      </c>
      <c r="U416" s="9" t="str">
        <f t="array" ref="U416">IF(AND(F416&lt;&gt;"",F416&lt;&gt;"GR"),IF(COUNTIF($J$2:$J$1000,"&gt;=50")&gt;=10,IF(F416&lt;&gt;"GR",IF(AND(F416&gt;=55,J416&gt;=50),_xlfn.IFS(AND(J416&gt;=$AH$11,J416&gt;$AG$10,J416&gt;$AF$10,J416&gt;$AE$10,J416&gt;$AD$10,J416&gt;$AC$10,J416&gt;$AB$10),"AA",AND(J416&gt;=$AG$11,J416&gt;$AF$10,J416&gt;$AE$10,J416&gt;$AD$10,J416&gt;$AC$10,J416&gt;$AB$10),"BA",AND(J416&gt;=$AF$11,J416&gt;$AE$10,J416&gt;$AD$10,J416&gt;$AC$10,J416&gt;$AB$10),"BB",AND(J416&gt;=$AE$11,J416&gt;$AD$10,J416&gt;$AC$10,J416&gt;$AB$10),"CB",AND(J416&gt;=$AD$11,J416&gt;$AC$10,J416&gt;$AB$10),"CC",AND(J416&gt;=$AC$11,J416&gt;$AB$10),"DC",J416&gt;=50,"DD"),IF(J416&gt;=$AA$9,"FD","FF")),T416),IF(L416&gt;=$Z$32,$Z$30,IF(L416&gt;=$AA$32,$AA$30,IF(L416&gt;=$AB$32,$AB$30,IF(L416&gt;=$AC$32,$AC$30,IF(L416&gt;=$AD$32,$AD$30,IF(L416&gt;=$AE$32,$AE$30,IF(L416&gt;=$AF$32,$AF$30,IF(L416&gt;=$AG$32,$AG$30,$AH$30))))))))),T416)</f>
        <v/>
      </c>
      <c r="V416" s="9" t="str">
        <f t="array" ref="V416">IF(A416&lt;&gt;"",IF(_xlfn.BITOR(F416&lt;&gt;"GR",F416&lt;&gt;""),IF(AND(L416&gt;=50,F416&gt;=55),_xlfn.RANK.EQ(L416,$L$2:$L$1000,0),_xlfn.IFS(U416="FD",999,U416="FF",1000)),IF(AND(L416&gt;=50,H416&gt;=55),_xlfn.RANK.EQ(L416,$L$2:$L$326,0),_xlfn.IFS(U416="FD",999,U416="FF",1000))),"")</f>
        <v/>
      </c>
    </row>
    <row r="417" spans="1:22" x14ac:dyDescent="0.25">
      <c r="A417" s="3"/>
      <c r="B417" s="3"/>
      <c r="C417" s="3"/>
      <c r="D417" s="3"/>
      <c r="E417" s="3"/>
      <c r="F417" s="3"/>
      <c r="G417" s="16">
        <f t="shared" si="88"/>
        <v>0</v>
      </c>
      <c r="H417" s="16">
        <f t="shared" si="89"/>
        <v>0</v>
      </c>
      <c r="I417" s="9">
        <f t="shared" si="87"/>
        <v>0</v>
      </c>
      <c r="J417" s="9">
        <f t="shared" si="90"/>
        <v>0</v>
      </c>
      <c r="K417" s="9">
        <f t="shared" si="99"/>
        <v>0</v>
      </c>
      <c r="L417" s="9">
        <f t="shared" si="100"/>
        <v>0</v>
      </c>
      <c r="M417" s="9" t="str">
        <f t="shared" si="91"/>
        <v/>
      </c>
      <c r="N417" s="9" t="str">
        <f t="shared" si="92"/>
        <v/>
      </c>
      <c r="O417" s="9" t="str">
        <f t="shared" si="93"/>
        <v/>
      </c>
      <c r="P417" s="9" t="str">
        <f t="shared" si="94"/>
        <v/>
      </c>
      <c r="Q417" s="9" t="str">
        <f t="shared" si="95"/>
        <v/>
      </c>
      <c r="R417" s="9" t="str">
        <f t="shared" si="96"/>
        <v/>
      </c>
      <c r="S417" s="9" t="str">
        <f t="shared" si="97"/>
        <v/>
      </c>
      <c r="T417" s="9" t="str">
        <f t="shared" si="98"/>
        <v/>
      </c>
      <c r="U417" s="9" t="str">
        <f t="array" ref="U417">IF(AND(F417&lt;&gt;"",F417&lt;&gt;"GR"),IF(COUNTIF($J$2:$J$1000,"&gt;=50")&gt;=10,IF(F417&lt;&gt;"GR",IF(AND(F417&gt;=55,J417&gt;=50),_xlfn.IFS(AND(J417&gt;=$AH$11,J417&gt;$AG$10,J417&gt;$AF$10,J417&gt;$AE$10,J417&gt;$AD$10,J417&gt;$AC$10,J417&gt;$AB$10),"AA",AND(J417&gt;=$AG$11,J417&gt;$AF$10,J417&gt;$AE$10,J417&gt;$AD$10,J417&gt;$AC$10,J417&gt;$AB$10),"BA",AND(J417&gt;=$AF$11,J417&gt;$AE$10,J417&gt;$AD$10,J417&gt;$AC$10,J417&gt;$AB$10),"BB",AND(J417&gt;=$AE$11,J417&gt;$AD$10,J417&gt;$AC$10,J417&gt;$AB$10),"CB",AND(J417&gt;=$AD$11,J417&gt;$AC$10,J417&gt;$AB$10),"CC",AND(J417&gt;=$AC$11,J417&gt;$AB$10),"DC",J417&gt;=50,"DD"),IF(J417&gt;=$AA$9,"FD","FF")),T417),IF(L417&gt;=$Z$32,$Z$30,IF(L417&gt;=$AA$32,$AA$30,IF(L417&gt;=$AB$32,$AB$30,IF(L417&gt;=$AC$32,$AC$30,IF(L417&gt;=$AD$32,$AD$30,IF(L417&gt;=$AE$32,$AE$30,IF(L417&gt;=$AF$32,$AF$30,IF(L417&gt;=$AG$32,$AG$30,$AH$30))))))))),T417)</f>
        <v/>
      </c>
      <c r="V417" s="9" t="str">
        <f t="array" ref="V417">IF(A417&lt;&gt;"",IF(_xlfn.BITOR(F417&lt;&gt;"GR",F417&lt;&gt;""),IF(AND(L417&gt;=50,F417&gt;=55),_xlfn.RANK.EQ(L417,$L$2:$L$1000,0),_xlfn.IFS(U417="FD",999,U417="FF",1000)),IF(AND(L417&gt;=50,H417&gt;=55),_xlfn.RANK.EQ(L417,$L$2:$L$326,0),_xlfn.IFS(U417="FD",999,U417="FF",1000))),"")</f>
        <v/>
      </c>
    </row>
    <row r="418" spans="1:22" x14ac:dyDescent="0.25">
      <c r="A418" s="3"/>
      <c r="B418" s="3"/>
      <c r="C418" s="3"/>
      <c r="D418" s="3"/>
      <c r="E418" s="3"/>
      <c r="F418" s="3"/>
      <c r="G418" s="16">
        <f t="shared" si="88"/>
        <v>0</v>
      </c>
      <c r="H418" s="16">
        <f t="shared" si="89"/>
        <v>0</v>
      </c>
      <c r="I418" s="9">
        <f t="shared" si="87"/>
        <v>0</v>
      </c>
      <c r="J418" s="9">
        <f t="shared" si="90"/>
        <v>0</v>
      </c>
      <c r="K418" s="9">
        <f t="shared" si="99"/>
        <v>0</v>
      </c>
      <c r="L418" s="9">
        <f t="shared" si="100"/>
        <v>0</v>
      </c>
      <c r="M418" s="9" t="str">
        <f t="shared" si="91"/>
        <v/>
      </c>
      <c r="N418" s="9" t="str">
        <f t="shared" si="92"/>
        <v/>
      </c>
      <c r="O418" s="9" t="str">
        <f t="shared" si="93"/>
        <v/>
      </c>
      <c r="P418" s="9" t="str">
        <f t="shared" si="94"/>
        <v/>
      </c>
      <c r="Q418" s="9" t="str">
        <f t="shared" si="95"/>
        <v/>
      </c>
      <c r="R418" s="9" t="str">
        <f t="shared" si="96"/>
        <v/>
      </c>
      <c r="S418" s="9" t="str">
        <f t="shared" si="97"/>
        <v/>
      </c>
      <c r="T418" s="9" t="str">
        <f t="shared" si="98"/>
        <v/>
      </c>
      <c r="U418" s="9" t="str">
        <f t="array" ref="U418">IF(AND(F418&lt;&gt;"",F418&lt;&gt;"GR"),IF(COUNTIF($J$2:$J$1000,"&gt;=50")&gt;=10,IF(F418&lt;&gt;"GR",IF(AND(F418&gt;=55,J418&gt;=50),_xlfn.IFS(AND(J418&gt;=$AH$11,J418&gt;$AG$10,J418&gt;$AF$10,J418&gt;$AE$10,J418&gt;$AD$10,J418&gt;$AC$10,J418&gt;$AB$10),"AA",AND(J418&gt;=$AG$11,J418&gt;$AF$10,J418&gt;$AE$10,J418&gt;$AD$10,J418&gt;$AC$10,J418&gt;$AB$10),"BA",AND(J418&gt;=$AF$11,J418&gt;$AE$10,J418&gt;$AD$10,J418&gt;$AC$10,J418&gt;$AB$10),"BB",AND(J418&gt;=$AE$11,J418&gt;$AD$10,J418&gt;$AC$10,J418&gt;$AB$10),"CB",AND(J418&gt;=$AD$11,J418&gt;$AC$10,J418&gt;$AB$10),"CC",AND(J418&gt;=$AC$11,J418&gt;$AB$10),"DC",J418&gt;=50,"DD"),IF(J418&gt;=$AA$9,"FD","FF")),T418),IF(L418&gt;=$Z$32,$Z$30,IF(L418&gt;=$AA$32,$AA$30,IF(L418&gt;=$AB$32,$AB$30,IF(L418&gt;=$AC$32,$AC$30,IF(L418&gt;=$AD$32,$AD$30,IF(L418&gt;=$AE$32,$AE$30,IF(L418&gt;=$AF$32,$AF$30,IF(L418&gt;=$AG$32,$AG$30,$AH$30))))))))),T418)</f>
        <v/>
      </c>
      <c r="V418" s="9" t="str">
        <f t="array" ref="V418">IF(A418&lt;&gt;"",IF(_xlfn.BITOR(F418&lt;&gt;"GR",F418&lt;&gt;""),IF(AND(L418&gt;=50,F418&gt;=55),_xlfn.RANK.EQ(L418,$L$2:$L$1000,0),_xlfn.IFS(U418="FD",999,U418="FF",1000)),IF(AND(L418&gt;=50,H418&gt;=55),_xlfn.RANK.EQ(L418,$L$2:$L$326,0),_xlfn.IFS(U418="FD",999,U418="FF",1000))),"")</f>
        <v/>
      </c>
    </row>
    <row r="419" spans="1:22" x14ac:dyDescent="0.25">
      <c r="A419" s="3"/>
      <c r="B419" s="3"/>
      <c r="C419" s="3"/>
      <c r="D419" s="3"/>
      <c r="E419" s="3"/>
      <c r="F419" s="3"/>
      <c r="G419" s="16">
        <f t="shared" si="88"/>
        <v>0</v>
      </c>
      <c r="H419" s="16">
        <f t="shared" si="89"/>
        <v>0</v>
      </c>
      <c r="I419" s="9">
        <f t="shared" si="87"/>
        <v>0</v>
      </c>
      <c r="J419" s="9">
        <f t="shared" si="90"/>
        <v>0</v>
      </c>
      <c r="K419" s="9">
        <f t="shared" si="99"/>
        <v>0</v>
      </c>
      <c r="L419" s="9">
        <f t="shared" si="100"/>
        <v>0</v>
      </c>
      <c r="M419" s="9" t="str">
        <f t="shared" si="91"/>
        <v/>
      </c>
      <c r="N419" s="9" t="str">
        <f t="shared" si="92"/>
        <v/>
      </c>
      <c r="O419" s="9" t="str">
        <f t="shared" si="93"/>
        <v/>
      </c>
      <c r="P419" s="9" t="str">
        <f t="shared" si="94"/>
        <v/>
      </c>
      <c r="Q419" s="9" t="str">
        <f t="shared" si="95"/>
        <v/>
      </c>
      <c r="R419" s="9" t="str">
        <f t="shared" si="96"/>
        <v/>
      </c>
      <c r="S419" s="9" t="str">
        <f t="shared" si="97"/>
        <v/>
      </c>
      <c r="T419" s="9" t="str">
        <f t="shared" si="98"/>
        <v/>
      </c>
      <c r="U419" s="9" t="str">
        <f t="array" ref="U419">IF(AND(F419&lt;&gt;"",F419&lt;&gt;"GR"),IF(COUNTIF($J$2:$J$1000,"&gt;=50")&gt;=10,IF(F419&lt;&gt;"GR",IF(AND(F419&gt;=55,J419&gt;=50),_xlfn.IFS(AND(J419&gt;=$AH$11,J419&gt;$AG$10,J419&gt;$AF$10,J419&gt;$AE$10,J419&gt;$AD$10,J419&gt;$AC$10,J419&gt;$AB$10),"AA",AND(J419&gt;=$AG$11,J419&gt;$AF$10,J419&gt;$AE$10,J419&gt;$AD$10,J419&gt;$AC$10,J419&gt;$AB$10),"BA",AND(J419&gt;=$AF$11,J419&gt;$AE$10,J419&gt;$AD$10,J419&gt;$AC$10,J419&gt;$AB$10),"BB",AND(J419&gt;=$AE$11,J419&gt;$AD$10,J419&gt;$AC$10,J419&gt;$AB$10),"CB",AND(J419&gt;=$AD$11,J419&gt;$AC$10,J419&gt;$AB$10),"CC",AND(J419&gt;=$AC$11,J419&gt;$AB$10),"DC",J419&gt;=50,"DD"),IF(J419&gt;=$AA$9,"FD","FF")),T419),IF(L419&gt;=$Z$32,$Z$30,IF(L419&gt;=$AA$32,$AA$30,IF(L419&gt;=$AB$32,$AB$30,IF(L419&gt;=$AC$32,$AC$30,IF(L419&gt;=$AD$32,$AD$30,IF(L419&gt;=$AE$32,$AE$30,IF(L419&gt;=$AF$32,$AF$30,IF(L419&gt;=$AG$32,$AG$30,$AH$30))))))))),T419)</f>
        <v/>
      </c>
      <c r="V419" s="9" t="str">
        <f t="array" ref="V419">IF(A419&lt;&gt;"",IF(_xlfn.BITOR(F419&lt;&gt;"GR",F419&lt;&gt;""),IF(AND(L419&gt;=50,F419&gt;=55),_xlfn.RANK.EQ(L419,$L$2:$L$1000,0),_xlfn.IFS(U419="FD",999,U419="FF",1000)),IF(AND(L419&gt;=50,H419&gt;=55),_xlfn.RANK.EQ(L419,$L$2:$L$326,0),_xlfn.IFS(U419="FD",999,U419="FF",1000))),"")</f>
        <v/>
      </c>
    </row>
    <row r="420" spans="1:22" x14ac:dyDescent="0.25">
      <c r="A420" s="3"/>
      <c r="B420" s="3"/>
      <c r="C420" s="3"/>
      <c r="D420" s="3"/>
      <c r="E420" s="3"/>
      <c r="F420" s="3"/>
      <c r="G420" s="16">
        <f t="shared" si="88"/>
        <v>0</v>
      </c>
      <c r="H420" s="16">
        <f t="shared" si="89"/>
        <v>0</v>
      </c>
      <c r="I420" s="9">
        <f t="shared" si="87"/>
        <v>0</v>
      </c>
      <c r="J420" s="9">
        <f t="shared" si="90"/>
        <v>0</v>
      </c>
      <c r="K420" s="9">
        <f t="shared" si="99"/>
        <v>0</v>
      </c>
      <c r="L420" s="9">
        <f t="shared" si="100"/>
        <v>0</v>
      </c>
      <c r="M420" s="9" t="str">
        <f t="shared" si="91"/>
        <v/>
      </c>
      <c r="N420" s="9" t="str">
        <f t="shared" si="92"/>
        <v/>
      </c>
      <c r="O420" s="9" t="str">
        <f t="shared" si="93"/>
        <v/>
      </c>
      <c r="P420" s="9" t="str">
        <f t="shared" si="94"/>
        <v/>
      </c>
      <c r="Q420" s="9" t="str">
        <f t="shared" si="95"/>
        <v/>
      </c>
      <c r="R420" s="9" t="str">
        <f t="shared" si="96"/>
        <v/>
      </c>
      <c r="S420" s="9" t="str">
        <f t="shared" si="97"/>
        <v/>
      </c>
      <c r="T420" s="9" t="str">
        <f t="shared" si="98"/>
        <v/>
      </c>
      <c r="U420" s="9" t="str">
        <f t="array" ref="U420">IF(AND(F420&lt;&gt;"",F420&lt;&gt;"GR"),IF(COUNTIF($J$2:$J$1000,"&gt;=50")&gt;=10,IF(F420&lt;&gt;"GR",IF(AND(F420&gt;=55,J420&gt;=50),_xlfn.IFS(AND(J420&gt;=$AH$11,J420&gt;$AG$10,J420&gt;$AF$10,J420&gt;$AE$10,J420&gt;$AD$10,J420&gt;$AC$10,J420&gt;$AB$10),"AA",AND(J420&gt;=$AG$11,J420&gt;$AF$10,J420&gt;$AE$10,J420&gt;$AD$10,J420&gt;$AC$10,J420&gt;$AB$10),"BA",AND(J420&gt;=$AF$11,J420&gt;$AE$10,J420&gt;$AD$10,J420&gt;$AC$10,J420&gt;$AB$10),"BB",AND(J420&gt;=$AE$11,J420&gt;$AD$10,J420&gt;$AC$10,J420&gt;$AB$10),"CB",AND(J420&gt;=$AD$11,J420&gt;$AC$10,J420&gt;$AB$10),"CC",AND(J420&gt;=$AC$11,J420&gt;$AB$10),"DC",J420&gt;=50,"DD"),IF(J420&gt;=$AA$9,"FD","FF")),T420),IF(L420&gt;=$Z$32,$Z$30,IF(L420&gt;=$AA$32,$AA$30,IF(L420&gt;=$AB$32,$AB$30,IF(L420&gt;=$AC$32,$AC$30,IF(L420&gt;=$AD$32,$AD$30,IF(L420&gt;=$AE$32,$AE$30,IF(L420&gt;=$AF$32,$AF$30,IF(L420&gt;=$AG$32,$AG$30,$AH$30))))))))),T420)</f>
        <v/>
      </c>
      <c r="V420" s="9" t="str">
        <f t="array" ref="V420">IF(A420&lt;&gt;"",IF(_xlfn.BITOR(F420&lt;&gt;"GR",F420&lt;&gt;""),IF(AND(L420&gt;=50,F420&gt;=55),_xlfn.RANK.EQ(L420,$L$2:$L$1000,0),_xlfn.IFS(U420="FD",999,U420="FF",1000)),IF(AND(L420&gt;=50,H420&gt;=55),_xlfn.RANK.EQ(L420,$L$2:$L$326,0),_xlfn.IFS(U420="FD",999,U420="FF",1000))),"")</f>
        <v/>
      </c>
    </row>
    <row r="421" spans="1:22" x14ac:dyDescent="0.25">
      <c r="A421" s="3"/>
      <c r="B421" s="3"/>
      <c r="C421" s="3"/>
      <c r="D421" s="3"/>
      <c r="E421" s="3"/>
      <c r="F421" s="3"/>
      <c r="G421" s="16">
        <f t="shared" si="88"/>
        <v>0</v>
      </c>
      <c r="H421" s="16">
        <f t="shared" si="89"/>
        <v>0</v>
      </c>
      <c r="I421" s="9">
        <f t="shared" si="87"/>
        <v>0</v>
      </c>
      <c r="J421" s="9">
        <f t="shared" si="90"/>
        <v>0</v>
      </c>
      <c r="K421" s="9">
        <f t="shared" si="99"/>
        <v>0</v>
      </c>
      <c r="L421" s="9">
        <f t="shared" si="100"/>
        <v>0</v>
      </c>
      <c r="M421" s="9" t="str">
        <f t="shared" si="91"/>
        <v/>
      </c>
      <c r="N421" s="9" t="str">
        <f t="shared" si="92"/>
        <v/>
      </c>
      <c r="O421" s="9" t="str">
        <f t="shared" si="93"/>
        <v/>
      </c>
      <c r="P421" s="9" t="str">
        <f t="shared" si="94"/>
        <v/>
      </c>
      <c r="Q421" s="9" t="str">
        <f t="shared" si="95"/>
        <v/>
      </c>
      <c r="R421" s="9" t="str">
        <f t="shared" si="96"/>
        <v/>
      </c>
      <c r="S421" s="9" t="str">
        <f t="shared" si="97"/>
        <v/>
      </c>
      <c r="T421" s="9" t="str">
        <f t="shared" si="98"/>
        <v/>
      </c>
      <c r="U421" s="9" t="str">
        <f t="array" ref="U421">IF(AND(F421&lt;&gt;"",F421&lt;&gt;"GR"),IF(COUNTIF($J$2:$J$1000,"&gt;=50")&gt;=10,IF(F421&lt;&gt;"GR",IF(AND(F421&gt;=55,J421&gt;=50),_xlfn.IFS(AND(J421&gt;=$AH$11,J421&gt;$AG$10,J421&gt;$AF$10,J421&gt;$AE$10,J421&gt;$AD$10,J421&gt;$AC$10,J421&gt;$AB$10),"AA",AND(J421&gt;=$AG$11,J421&gt;$AF$10,J421&gt;$AE$10,J421&gt;$AD$10,J421&gt;$AC$10,J421&gt;$AB$10),"BA",AND(J421&gt;=$AF$11,J421&gt;$AE$10,J421&gt;$AD$10,J421&gt;$AC$10,J421&gt;$AB$10),"BB",AND(J421&gt;=$AE$11,J421&gt;$AD$10,J421&gt;$AC$10,J421&gt;$AB$10),"CB",AND(J421&gt;=$AD$11,J421&gt;$AC$10,J421&gt;$AB$10),"CC",AND(J421&gt;=$AC$11,J421&gt;$AB$10),"DC",J421&gt;=50,"DD"),IF(J421&gt;=$AA$9,"FD","FF")),T421),IF(L421&gt;=$Z$32,$Z$30,IF(L421&gt;=$AA$32,$AA$30,IF(L421&gt;=$AB$32,$AB$30,IF(L421&gt;=$AC$32,$AC$30,IF(L421&gt;=$AD$32,$AD$30,IF(L421&gt;=$AE$32,$AE$30,IF(L421&gt;=$AF$32,$AF$30,IF(L421&gt;=$AG$32,$AG$30,$AH$30))))))))),T421)</f>
        <v/>
      </c>
      <c r="V421" s="9" t="str">
        <f t="array" ref="V421">IF(A421&lt;&gt;"",IF(_xlfn.BITOR(F421&lt;&gt;"GR",F421&lt;&gt;""),IF(AND(L421&gt;=50,F421&gt;=55),_xlfn.RANK.EQ(L421,$L$2:$L$1000,0),_xlfn.IFS(U421="FD",999,U421="FF",1000)),IF(AND(L421&gt;=50,H421&gt;=55),_xlfn.RANK.EQ(L421,$L$2:$L$326,0),_xlfn.IFS(U421="FD",999,U421="FF",1000))),"")</f>
        <v/>
      </c>
    </row>
    <row r="422" spans="1:22" x14ac:dyDescent="0.25">
      <c r="A422" s="3"/>
      <c r="B422" s="3"/>
      <c r="C422" s="3"/>
      <c r="D422" s="3"/>
      <c r="E422" s="3"/>
      <c r="F422" s="3"/>
      <c r="G422" s="16">
        <f t="shared" si="88"/>
        <v>0</v>
      </c>
      <c r="H422" s="16">
        <f t="shared" si="89"/>
        <v>0</v>
      </c>
      <c r="I422" s="9">
        <f t="shared" si="87"/>
        <v>0</v>
      </c>
      <c r="J422" s="9">
        <f t="shared" si="90"/>
        <v>0</v>
      </c>
      <c r="K422" s="9">
        <f t="shared" si="99"/>
        <v>0</v>
      </c>
      <c r="L422" s="9">
        <f t="shared" si="100"/>
        <v>0</v>
      </c>
      <c r="M422" s="9" t="str">
        <f t="shared" si="91"/>
        <v/>
      </c>
      <c r="N422" s="9" t="str">
        <f t="shared" si="92"/>
        <v/>
      </c>
      <c r="O422" s="9" t="str">
        <f t="shared" si="93"/>
        <v/>
      </c>
      <c r="P422" s="9" t="str">
        <f t="shared" si="94"/>
        <v/>
      </c>
      <c r="Q422" s="9" t="str">
        <f t="shared" si="95"/>
        <v/>
      </c>
      <c r="R422" s="9" t="str">
        <f t="shared" si="96"/>
        <v/>
      </c>
      <c r="S422" s="9" t="str">
        <f t="shared" si="97"/>
        <v/>
      </c>
      <c r="T422" s="9" t="str">
        <f t="shared" si="98"/>
        <v/>
      </c>
      <c r="U422" s="9" t="str">
        <f t="array" ref="U422">IF(AND(F422&lt;&gt;"",F422&lt;&gt;"GR"),IF(COUNTIF($J$2:$J$1000,"&gt;=50")&gt;=10,IF(F422&lt;&gt;"GR",IF(AND(F422&gt;=55,J422&gt;=50),_xlfn.IFS(AND(J422&gt;=$AH$11,J422&gt;$AG$10,J422&gt;$AF$10,J422&gt;$AE$10,J422&gt;$AD$10,J422&gt;$AC$10,J422&gt;$AB$10),"AA",AND(J422&gt;=$AG$11,J422&gt;$AF$10,J422&gt;$AE$10,J422&gt;$AD$10,J422&gt;$AC$10,J422&gt;$AB$10),"BA",AND(J422&gt;=$AF$11,J422&gt;$AE$10,J422&gt;$AD$10,J422&gt;$AC$10,J422&gt;$AB$10),"BB",AND(J422&gt;=$AE$11,J422&gt;$AD$10,J422&gt;$AC$10,J422&gt;$AB$10),"CB",AND(J422&gt;=$AD$11,J422&gt;$AC$10,J422&gt;$AB$10),"CC",AND(J422&gt;=$AC$11,J422&gt;$AB$10),"DC",J422&gt;=50,"DD"),IF(J422&gt;=$AA$9,"FD","FF")),T422),IF(L422&gt;=$Z$32,$Z$30,IF(L422&gt;=$AA$32,$AA$30,IF(L422&gt;=$AB$32,$AB$30,IF(L422&gt;=$AC$32,$AC$30,IF(L422&gt;=$AD$32,$AD$30,IF(L422&gt;=$AE$32,$AE$30,IF(L422&gt;=$AF$32,$AF$30,IF(L422&gt;=$AG$32,$AG$30,$AH$30))))))))),T422)</f>
        <v/>
      </c>
      <c r="V422" s="9" t="str">
        <f t="array" ref="V422">IF(A422&lt;&gt;"",IF(_xlfn.BITOR(F422&lt;&gt;"GR",F422&lt;&gt;""),IF(AND(L422&gt;=50,F422&gt;=55),_xlfn.RANK.EQ(L422,$L$2:$L$1000,0),_xlfn.IFS(U422="FD",999,U422="FF",1000)),IF(AND(L422&gt;=50,H422&gt;=55),_xlfn.RANK.EQ(L422,$L$2:$L$326,0),_xlfn.IFS(U422="FD",999,U422="FF",1000))),"")</f>
        <v/>
      </c>
    </row>
    <row r="423" spans="1:22" x14ac:dyDescent="0.25">
      <c r="A423" s="3"/>
      <c r="B423" s="3"/>
      <c r="C423" s="3"/>
      <c r="D423" s="3"/>
      <c r="E423" s="3"/>
      <c r="F423" s="3"/>
      <c r="G423" s="16">
        <f t="shared" si="88"/>
        <v>0</v>
      </c>
      <c r="H423" s="16">
        <f t="shared" si="89"/>
        <v>0</v>
      </c>
      <c r="I423" s="9">
        <f t="shared" si="87"/>
        <v>0</v>
      </c>
      <c r="J423" s="9">
        <f t="shared" si="90"/>
        <v>0</v>
      </c>
      <c r="K423" s="9">
        <f t="shared" si="99"/>
        <v>0</v>
      </c>
      <c r="L423" s="9">
        <f t="shared" si="100"/>
        <v>0</v>
      </c>
      <c r="M423" s="9" t="str">
        <f t="shared" si="91"/>
        <v/>
      </c>
      <c r="N423" s="9" t="str">
        <f t="shared" si="92"/>
        <v/>
      </c>
      <c r="O423" s="9" t="str">
        <f t="shared" si="93"/>
        <v/>
      </c>
      <c r="P423" s="9" t="str">
        <f t="shared" si="94"/>
        <v/>
      </c>
      <c r="Q423" s="9" t="str">
        <f t="shared" si="95"/>
        <v/>
      </c>
      <c r="R423" s="9" t="str">
        <f t="shared" si="96"/>
        <v/>
      </c>
      <c r="S423" s="9" t="str">
        <f t="shared" si="97"/>
        <v/>
      </c>
      <c r="T423" s="9" t="str">
        <f t="shared" si="98"/>
        <v/>
      </c>
      <c r="U423" s="9" t="str">
        <f t="array" ref="U423">IF(AND(F423&lt;&gt;"",F423&lt;&gt;"GR"),IF(COUNTIF($J$2:$J$1000,"&gt;=50")&gt;=10,IF(F423&lt;&gt;"GR",IF(AND(F423&gt;=55,J423&gt;=50),_xlfn.IFS(AND(J423&gt;=$AH$11,J423&gt;$AG$10,J423&gt;$AF$10,J423&gt;$AE$10,J423&gt;$AD$10,J423&gt;$AC$10,J423&gt;$AB$10),"AA",AND(J423&gt;=$AG$11,J423&gt;$AF$10,J423&gt;$AE$10,J423&gt;$AD$10,J423&gt;$AC$10,J423&gt;$AB$10),"BA",AND(J423&gt;=$AF$11,J423&gt;$AE$10,J423&gt;$AD$10,J423&gt;$AC$10,J423&gt;$AB$10),"BB",AND(J423&gt;=$AE$11,J423&gt;$AD$10,J423&gt;$AC$10,J423&gt;$AB$10),"CB",AND(J423&gt;=$AD$11,J423&gt;$AC$10,J423&gt;$AB$10),"CC",AND(J423&gt;=$AC$11,J423&gt;$AB$10),"DC",J423&gt;=50,"DD"),IF(J423&gt;=$AA$9,"FD","FF")),T423),IF(L423&gt;=$Z$32,$Z$30,IF(L423&gt;=$AA$32,$AA$30,IF(L423&gt;=$AB$32,$AB$30,IF(L423&gt;=$AC$32,$AC$30,IF(L423&gt;=$AD$32,$AD$30,IF(L423&gt;=$AE$32,$AE$30,IF(L423&gt;=$AF$32,$AF$30,IF(L423&gt;=$AG$32,$AG$30,$AH$30))))))))),T423)</f>
        <v/>
      </c>
      <c r="V423" s="9" t="str">
        <f t="array" ref="V423">IF(A423&lt;&gt;"",IF(_xlfn.BITOR(F423&lt;&gt;"GR",F423&lt;&gt;""),IF(AND(L423&gt;=50,F423&gt;=55),_xlfn.RANK.EQ(L423,$L$2:$L$1000,0),_xlfn.IFS(U423="FD",999,U423="FF",1000)),IF(AND(L423&gt;=50,H423&gt;=55),_xlfn.RANK.EQ(L423,$L$2:$L$326,0),_xlfn.IFS(U423="FD",999,U423="FF",1000))),"")</f>
        <v/>
      </c>
    </row>
    <row r="424" spans="1:22" x14ac:dyDescent="0.25">
      <c r="A424" s="3"/>
      <c r="B424" s="3"/>
      <c r="C424" s="3"/>
      <c r="D424" s="3"/>
      <c r="E424" s="3"/>
      <c r="F424" s="3"/>
      <c r="G424" s="16">
        <f t="shared" si="88"/>
        <v>0</v>
      </c>
      <c r="H424" s="16">
        <f t="shared" si="89"/>
        <v>0</v>
      </c>
      <c r="I424" s="9">
        <f t="shared" si="87"/>
        <v>0</v>
      </c>
      <c r="J424" s="9">
        <f t="shared" si="90"/>
        <v>0</v>
      </c>
      <c r="K424" s="9">
        <f t="shared" si="99"/>
        <v>0</v>
      </c>
      <c r="L424" s="9">
        <f t="shared" si="100"/>
        <v>0</v>
      </c>
      <c r="M424" s="9" t="str">
        <f t="shared" si="91"/>
        <v/>
      </c>
      <c r="N424" s="9" t="str">
        <f t="shared" si="92"/>
        <v/>
      </c>
      <c r="O424" s="9" t="str">
        <f t="shared" si="93"/>
        <v/>
      </c>
      <c r="P424" s="9" t="str">
        <f t="shared" si="94"/>
        <v/>
      </c>
      <c r="Q424" s="9" t="str">
        <f t="shared" si="95"/>
        <v/>
      </c>
      <c r="R424" s="9" t="str">
        <f t="shared" si="96"/>
        <v/>
      </c>
      <c r="S424" s="9" t="str">
        <f t="shared" si="97"/>
        <v/>
      </c>
      <c r="T424" s="9" t="str">
        <f t="shared" si="98"/>
        <v/>
      </c>
      <c r="U424" s="9" t="str">
        <f t="array" ref="U424">IF(AND(F424&lt;&gt;"",F424&lt;&gt;"GR"),IF(COUNTIF($J$2:$J$1000,"&gt;=50")&gt;=10,IF(F424&lt;&gt;"GR",IF(AND(F424&gt;=55,J424&gt;=50),_xlfn.IFS(AND(J424&gt;=$AH$11,J424&gt;$AG$10,J424&gt;$AF$10,J424&gt;$AE$10,J424&gt;$AD$10,J424&gt;$AC$10,J424&gt;$AB$10),"AA",AND(J424&gt;=$AG$11,J424&gt;$AF$10,J424&gt;$AE$10,J424&gt;$AD$10,J424&gt;$AC$10,J424&gt;$AB$10),"BA",AND(J424&gt;=$AF$11,J424&gt;$AE$10,J424&gt;$AD$10,J424&gt;$AC$10,J424&gt;$AB$10),"BB",AND(J424&gt;=$AE$11,J424&gt;$AD$10,J424&gt;$AC$10,J424&gt;$AB$10),"CB",AND(J424&gt;=$AD$11,J424&gt;$AC$10,J424&gt;$AB$10),"CC",AND(J424&gt;=$AC$11,J424&gt;$AB$10),"DC",J424&gt;=50,"DD"),IF(J424&gt;=$AA$9,"FD","FF")),T424),IF(L424&gt;=$Z$32,$Z$30,IF(L424&gt;=$AA$32,$AA$30,IF(L424&gt;=$AB$32,$AB$30,IF(L424&gt;=$AC$32,$AC$30,IF(L424&gt;=$AD$32,$AD$30,IF(L424&gt;=$AE$32,$AE$30,IF(L424&gt;=$AF$32,$AF$30,IF(L424&gt;=$AG$32,$AG$30,$AH$30))))))))),T424)</f>
        <v/>
      </c>
      <c r="V424" s="9" t="str">
        <f t="array" ref="V424">IF(A424&lt;&gt;"",IF(_xlfn.BITOR(F424&lt;&gt;"GR",F424&lt;&gt;""),IF(AND(L424&gt;=50,F424&gt;=55),_xlfn.RANK.EQ(L424,$L$2:$L$1000,0),_xlfn.IFS(U424="FD",999,U424="FF",1000)),IF(AND(L424&gt;=50,H424&gt;=55),_xlfn.RANK.EQ(L424,$L$2:$L$326,0),_xlfn.IFS(U424="FD",999,U424="FF",1000))),"")</f>
        <v/>
      </c>
    </row>
    <row r="425" spans="1:22" x14ac:dyDescent="0.25">
      <c r="A425" s="3"/>
      <c r="B425" s="3"/>
      <c r="C425" s="3"/>
      <c r="D425" s="3"/>
      <c r="E425" s="3"/>
      <c r="F425" s="3"/>
      <c r="G425" s="16">
        <f t="shared" si="88"/>
        <v>0</v>
      </c>
      <c r="H425" s="16">
        <f t="shared" si="89"/>
        <v>0</v>
      </c>
      <c r="I425" s="9">
        <f t="shared" si="87"/>
        <v>0</v>
      </c>
      <c r="J425" s="9">
        <f t="shared" si="90"/>
        <v>0</v>
      </c>
      <c r="K425" s="9">
        <f t="shared" si="99"/>
        <v>0</v>
      </c>
      <c r="L425" s="9">
        <f t="shared" si="100"/>
        <v>0</v>
      </c>
      <c r="M425" s="9" t="str">
        <f t="shared" si="91"/>
        <v/>
      </c>
      <c r="N425" s="9" t="str">
        <f t="shared" si="92"/>
        <v/>
      </c>
      <c r="O425" s="9" t="str">
        <f t="shared" si="93"/>
        <v/>
      </c>
      <c r="P425" s="9" t="str">
        <f t="shared" si="94"/>
        <v/>
      </c>
      <c r="Q425" s="9" t="str">
        <f t="shared" si="95"/>
        <v/>
      </c>
      <c r="R425" s="9" t="str">
        <f t="shared" si="96"/>
        <v/>
      </c>
      <c r="S425" s="9" t="str">
        <f t="shared" si="97"/>
        <v/>
      </c>
      <c r="T425" s="9" t="str">
        <f t="shared" si="98"/>
        <v/>
      </c>
      <c r="U425" s="9" t="str">
        <f t="array" ref="U425">IF(AND(F425&lt;&gt;"",F425&lt;&gt;"GR"),IF(COUNTIF($J$2:$J$1000,"&gt;=50")&gt;=10,IF(F425&lt;&gt;"GR",IF(AND(F425&gt;=55,J425&gt;=50),_xlfn.IFS(AND(J425&gt;=$AH$11,J425&gt;$AG$10,J425&gt;$AF$10,J425&gt;$AE$10,J425&gt;$AD$10,J425&gt;$AC$10,J425&gt;$AB$10),"AA",AND(J425&gt;=$AG$11,J425&gt;$AF$10,J425&gt;$AE$10,J425&gt;$AD$10,J425&gt;$AC$10,J425&gt;$AB$10),"BA",AND(J425&gt;=$AF$11,J425&gt;$AE$10,J425&gt;$AD$10,J425&gt;$AC$10,J425&gt;$AB$10),"BB",AND(J425&gt;=$AE$11,J425&gt;$AD$10,J425&gt;$AC$10,J425&gt;$AB$10),"CB",AND(J425&gt;=$AD$11,J425&gt;$AC$10,J425&gt;$AB$10),"CC",AND(J425&gt;=$AC$11,J425&gt;$AB$10),"DC",J425&gt;=50,"DD"),IF(J425&gt;=$AA$9,"FD","FF")),T425),IF(L425&gt;=$Z$32,$Z$30,IF(L425&gt;=$AA$32,$AA$30,IF(L425&gt;=$AB$32,$AB$30,IF(L425&gt;=$AC$32,$AC$30,IF(L425&gt;=$AD$32,$AD$30,IF(L425&gt;=$AE$32,$AE$30,IF(L425&gt;=$AF$32,$AF$30,IF(L425&gt;=$AG$32,$AG$30,$AH$30))))))))),T425)</f>
        <v/>
      </c>
      <c r="V425" s="9" t="str">
        <f t="array" ref="V425">IF(A425&lt;&gt;"",IF(_xlfn.BITOR(F425&lt;&gt;"GR",F425&lt;&gt;""),IF(AND(L425&gt;=50,F425&gt;=55),_xlfn.RANK.EQ(L425,$L$2:$L$1000,0),_xlfn.IFS(U425="FD",999,U425="FF",1000)),IF(AND(L425&gt;=50,H425&gt;=55),_xlfn.RANK.EQ(L425,$L$2:$L$326,0),_xlfn.IFS(U425="FD",999,U425="FF",1000))),"")</f>
        <v/>
      </c>
    </row>
    <row r="426" spans="1:22" x14ac:dyDescent="0.25">
      <c r="A426" s="3"/>
      <c r="B426" s="3"/>
      <c r="C426" s="3"/>
      <c r="D426" s="3"/>
      <c r="E426" s="3"/>
      <c r="F426" s="3"/>
      <c r="G426" s="16">
        <f t="shared" si="88"/>
        <v>0</v>
      </c>
      <c r="H426" s="16">
        <f t="shared" si="89"/>
        <v>0</v>
      </c>
      <c r="I426" s="9">
        <f t="shared" si="87"/>
        <v>0</v>
      </c>
      <c r="J426" s="9">
        <f t="shared" si="90"/>
        <v>0</v>
      </c>
      <c r="K426" s="9">
        <f t="shared" si="99"/>
        <v>0</v>
      </c>
      <c r="L426" s="9">
        <f t="shared" si="100"/>
        <v>0</v>
      </c>
      <c r="M426" s="9" t="str">
        <f t="shared" si="91"/>
        <v/>
      </c>
      <c r="N426" s="9" t="str">
        <f t="shared" si="92"/>
        <v/>
      </c>
      <c r="O426" s="9" t="str">
        <f t="shared" si="93"/>
        <v/>
      </c>
      <c r="P426" s="9" t="str">
        <f t="shared" si="94"/>
        <v/>
      </c>
      <c r="Q426" s="9" t="str">
        <f t="shared" si="95"/>
        <v/>
      </c>
      <c r="R426" s="9" t="str">
        <f t="shared" si="96"/>
        <v/>
      </c>
      <c r="S426" s="9" t="str">
        <f t="shared" si="97"/>
        <v/>
      </c>
      <c r="T426" s="9" t="str">
        <f t="shared" si="98"/>
        <v/>
      </c>
      <c r="U426" s="9" t="str">
        <f t="array" ref="U426">IF(AND(F426&lt;&gt;"",F426&lt;&gt;"GR"),IF(COUNTIF($J$2:$J$1000,"&gt;=50")&gt;=10,IF(F426&lt;&gt;"GR",IF(AND(F426&gt;=55,J426&gt;=50),_xlfn.IFS(AND(J426&gt;=$AH$11,J426&gt;$AG$10,J426&gt;$AF$10,J426&gt;$AE$10,J426&gt;$AD$10,J426&gt;$AC$10,J426&gt;$AB$10),"AA",AND(J426&gt;=$AG$11,J426&gt;$AF$10,J426&gt;$AE$10,J426&gt;$AD$10,J426&gt;$AC$10,J426&gt;$AB$10),"BA",AND(J426&gt;=$AF$11,J426&gt;$AE$10,J426&gt;$AD$10,J426&gt;$AC$10,J426&gt;$AB$10),"BB",AND(J426&gt;=$AE$11,J426&gt;$AD$10,J426&gt;$AC$10,J426&gt;$AB$10),"CB",AND(J426&gt;=$AD$11,J426&gt;$AC$10,J426&gt;$AB$10),"CC",AND(J426&gt;=$AC$11,J426&gt;$AB$10),"DC",J426&gt;=50,"DD"),IF(J426&gt;=$AA$9,"FD","FF")),T426),IF(L426&gt;=$Z$32,$Z$30,IF(L426&gt;=$AA$32,$AA$30,IF(L426&gt;=$AB$32,$AB$30,IF(L426&gt;=$AC$32,$AC$30,IF(L426&gt;=$AD$32,$AD$30,IF(L426&gt;=$AE$32,$AE$30,IF(L426&gt;=$AF$32,$AF$30,IF(L426&gt;=$AG$32,$AG$30,$AH$30))))))))),T426)</f>
        <v/>
      </c>
      <c r="V426" s="9" t="str">
        <f t="array" ref="V426">IF(A426&lt;&gt;"",IF(_xlfn.BITOR(F426&lt;&gt;"GR",F426&lt;&gt;""),IF(AND(L426&gt;=50,F426&gt;=55),_xlfn.RANK.EQ(L426,$L$2:$L$1000,0),_xlfn.IFS(U426="FD",999,U426="FF",1000)),IF(AND(L426&gt;=50,H426&gt;=55),_xlfn.RANK.EQ(L426,$L$2:$L$326,0),_xlfn.IFS(U426="FD",999,U426="FF",1000))),"")</f>
        <v/>
      </c>
    </row>
    <row r="427" spans="1:22" x14ac:dyDescent="0.25">
      <c r="A427" s="3"/>
      <c r="B427" s="3"/>
      <c r="C427" s="3"/>
      <c r="D427" s="3"/>
      <c r="E427" s="3"/>
      <c r="F427" s="3"/>
      <c r="G427" s="16">
        <f t="shared" si="88"/>
        <v>0</v>
      </c>
      <c r="H427" s="16">
        <f t="shared" si="89"/>
        <v>0</v>
      </c>
      <c r="I427" s="9">
        <f t="shared" si="87"/>
        <v>0</v>
      </c>
      <c r="J427" s="9">
        <f t="shared" si="90"/>
        <v>0</v>
      </c>
      <c r="K427" s="9">
        <f t="shared" si="99"/>
        <v>0</v>
      </c>
      <c r="L427" s="9">
        <f t="shared" si="100"/>
        <v>0</v>
      </c>
      <c r="M427" s="9" t="str">
        <f t="shared" si="91"/>
        <v/>
      </c>
      <c r="N427" s="9" t="str">
        <f t="shared" si="92"/>
        <v/>
      </c>
      <c r="O427" s="9" t="str">
        <f t="shared" si="93"/>
        <v/>
      </c>
      <c r="P427" s="9" t="str">
        <f t="shared" si="94"/>
        <v/>
      </c>
      <c r="Q427" s="9" t="str">
        <f t="shared" si="95"/>
        <v/>
      </c>
      <c r="R427" s="9" t="str">
        <f t="shared" si="96"/>
        <v/>
      </c>
      <c r="S427" s="9" t="str">
        <f t="shared" si="97"/>
        <v/>
      </c>
      <c r="T427" s="9" t="str">
        <f t="shared" si="98"/>
        <v/>
      </c>
      <c r="U427" s="9" t="str">
        <f t="array" ref="U427">IF(AND(F427&lt;&gt;"",F427&lt;&gt;"GR"),IF(COUNTIF($J$2:$J$1000,"&gt;=50")&gt;=10,IF(F427&lt;&gt;"GR",IF(AND(F427&gt;=55,J427&gt;=50),_xlfn.IFS(AND(J427&gt;=$AH$11,J427&gt;$AG$10,J427&gt;$AF$10,J427&gt;$AE$10,J427&gt;$AD$10,J427&gt;$AC$10,J427&gt;$AB$10),"AA",AND(J427&gt;=$AG$11,J427&gt;$AF$10,J427&gt;$AE$10,J427&gt;$AD$10,J427&gt;$AC$10,J427&gt;$AB$10),"BA",AND(J427&gt;=$AF$11,J427&gt;$AE$10,J427&gt;$AD$10,J427&gt;$AC$10,J427&gt;$AB$10),"BB",AND(J427&gt;=$AE$11,J427&gt;$AD$10,J427&gt;$AC$10,J427&gt;$AB$10),"CB",AND(J427&gt;=$AD$11,J427&gt;$AC$10,J427&gt;$AB$10),"CC",AND(J427&gt;=$AC$11,J427&gt;$AB$10),"DC",J427&gt;=50,"DD"),IF(J427&gt;=$AA$9,"FD","FF")),T427),IF(L427&gt;=$Z$32,$Z$30,IF(L427&gt;=$AA$32,$AA$30,IF(L427&gt;=$AB$32,$AB$30,IF(L427&gt;=$AC$32,$AC$30,IF(L427&gt;=$AD$32,$AD$30,IF(L427&gt;=$AE$32,$AE$30,IF(L427&gt;=$AF$32,$AF$30,IF(L427&gt;=$AG$32,$AG$30,$AH$30))))))))),T427)</f>
        <v/>
      </c>
      <c r="V427" s="9" t="str">
        <f t="array" ref="V427">IF(A427&lt;&gt;"",IF(_xlfn.BITOR(F427&lt;&gt;"GR",F427&lt;&gt;""),IF(AND(L427&gt;=50,F427&gt;=55),_xlfn.RANK.EQ(L427,$L$2:$L$1000,0),_xlfn.IFS(U427="FD",999,U427="FF",1000)),IF(AND(L427&gt;=50,H427&gt;=55),_xlfn.RANK.EQ(L427,$L$2:$L$326,0),_xlfn.IFS(U427="FD",999,U427="FF",1000))),"")</f>
        <v/>
      </c>
    </row>
    <row r="428" spans="1:22" x14ac:dyDescent="0.25">
      <c r="A428" s="3"/>
      <c r="B428" s="3"/>
      <c r="C428" s="3"/>
      <c r="D428" s="3"/>
      <c r="E428" s="3"/>
      <c r="F428" s="3"/>
      <c r="G428" s="16">
        <f t="shared" si="88"/>
        <v>0</v>
      </c>
      <c r="H428" s="16">
        <f t="shared" si="89"/>
        <v>0</v>
      </c>
      <c r="I428" s="9">
        <f t="shared" si="87"/>
        <v>0</v>
      </c>
      <c r="J428" s="9">
        <f t="shared" si="90"/>
        <v>0</v>
      </c>
      <c r="K428" s="9">
        <f t="shared" si="99"/>
        <v>0</v>
      </c>
      <c r="L428" s="9">
        <f t="shared" si="100"/>
        <v>0</v>
      </c>
      <c r="M428" s="9" t="str">
        <f t="shared" si="91"/>
        <v/>
      </c>
      <c r="N428" s="9" t="str">
        <f t="shared" si="92"/>
        <v/>
      </c>
      <c r="O428" s="9" t="str">
        <f t="shared" si="93"/>
        <v/>
      </c>
      <c r="P428" s="9" t="str">
        <f t="shared" si="94"/>
        <v/>
      </c>
      <c r="Q428" s="9" t="str">
        <f t="shared" si="95"/>
        <v/>
      </c>
      <c r="R428" s="9" t="str">
        <f t="shared" si="96"/>
        <v/>
      </c>
      <c r="S428" s="9" t="str">
        <f t="shared" si="97"/>
        <v/>
      </c>
      <c r="T428" s="9" t="str">
        <f t="shared" si="98"/>
        <v/>
      </c>
      <c r="U428" s="9" t="str">
        <f t="array" ref="U428">IF(AND(F428&lt;&gt;"",F428&lt;&gt;"GR"),IF(COUNTIF($J$2:$J$1000,"&gt;=50")&gt;=10,IF(F428&lt;&gt;"GR",IF(AND(F428&gt;=55,J428&gt;=50),_xlfn.IFS(AND(J428&gt;=$AH$11,J428&gt;$AG$10,J428&gt;$AF$10,J428&gt;$AE$10,J428&gt;$AD$10,J428&gt;$AC$10,J428&gt;$AB$10),"AA",AND(J428&gt;=$AG$11,J428&gt;$AF$10,J428&gt;$AE$10,J428&gt;$AD$10,J428&gt;$AC$10,J428&gt;$AB$10),"BA",AND(J428&gt;=$AF$11,J428&gt;$AE$10,J428&gt;$AD$10,J428&gt;$AC$10,J428&gt;$AB$10),"BB",AND(J428&gt;=$AE$11,J428&gt;$AD$10,J428&gt;$AC$10,J428&gt;$AB$10),"CB",AND(J428&gt;=$AD$11,J428&gt;$AC$10,J428&gt;$AB$10),"CC",AND(J428&gt;=$AC$11,J428&gt;$AB$10),"DC",J428&gt;=50,"DD"),IF(J428&gt;=$AA$9,"FD","FF")),T428),IF(L428&gt;=$Z$32,$Z$30,IF(L428&gt;=$AA$32,$AA$30,IF(L428&gt;=$AB$32,$AB$30,IF(L428&gt;=$AC$32,$AC$30,IF(L428&gt;=$AD$32,$AD$30,IF(L428&gt;=$AE$32,$AE$30,IF(L428&gt;=$AF$32,$AF$30,IF(L428&gt;=$AG$32,$AG$30,$AH$30))))))))),T428)</f>
        <v/>
      </c>
      <c r="V428" s="9" t="str">
        <f t="array" ref="V428">IF(A428&lt;&gt;"",IF(_xlfn.BITOR(F428&lt;&gt;"GR",F428&lt;&gt;""),IF(AND(L428&gt;=50,F428&gt;=55),_xlfn.RANK.EQ(L428,$L$2:$L$1000,0),_xlfn.IFS(U428="FD",999,U428="FF",1000)),IF(AND(L428&gt;=50,H428&gt;=55),_xlfn.RANK.EQ(L428,$L$2:$L$326,0),_xlfn.IFS(U428="FD",999,U428="FF",1000))),"")</f>
        <v/>
      </c>
    </row>
    <row r="429" spans="1:22" x14ac:dyDescent="0.25">
      <c r="A429" s="3"/>
      <c r="B429" s="3"/>
      <c r="C429" s="3"/>
      <c r="D429" s="3"/>
      <c r="E429" s="3"/>
      <c r="F429" s="3"/>
      <c r="G429" s="16">
        <f t="shared" si="88"/>
        <v>0</v>
      </c>
      <c r="H429" s="16">
        <f t="shared" si="89"/>
        <v>0</v>
      </c>
      <c r="I429" s="9">
        <f t="shared" si="87"/>
        <v>0</v>
      </c>
      <c r="J429" s="9">
        <f t="shared" si="90"/>
        <v>0</v>
      </c>
      <c r="K429" s="9">
        <f t="shared" si="99"/>
        <v>0</v>
      </c>
      <c r="L429" s="9">
        <f t="shared" si="100"/>
        <v>0</v>
      </c>
      <c r="M429" s="9" t="str">
        <f t="shared" si="91"/>
        <v/>
      </c>
      <c r="N429" s="9" t="str">
        <f t="shared" si="92"/>
        <v/>
      </c>
      <c r="O429" s="9" t="str">
        <f t="shared" si="93"/>
        <v/>
      </c>
      <c r="P429" s="9" t="str">
        <f t="shared" si="94"/>
        <v/>
      </c>
      <c r="Q429" s="9" t="str">
        <f t="shared" si="95"/>
        <v/>
      </c>
      <c r="R429" s="9" t="str">
        <f t="shared" si="96"/>
        <v/>
      </c>
      <c r="S429" s="9" t="str">
        <f t="shared" si="97"/>
        <v/>
      </c>
      <c r="T429" s="9" t="str">
        <f t="shared" si="98"/>
        <v/>
      </c>
      <c r="U429" s="9" t="str">
        <f t="array" ref="U429">IF(AND(F429&lt;&gt;"",F429&lt;&gt;"GR"),IF(COUNTIF($J$2:$J$1000,"&gt;=50")&gt;=10,IF(F429&lt;&gt;"GR",IF(AND(F429&gt;=55,J429&gt;=50),_xlfn.IFS(AND(J429&gt;=$AH$11,J429&gt;$AG$10,J429&gt;$AF$10,J429&gt;$AE$10,J429&gt;$AD$10,J429&gt;$AC$10,J429&gt;$AB$10),"AA",AND(J429&gt;=$AG$11,J429&gt;$AF$10,J429&gt;$AE$10,J429&gt;$AD$10,J429&gt;$AC$10,J429&gt;$AB$10),"BA",AND(J429&gt;=$AF$11,J429&gt;$AE$10,J429&gt;$AD$10,J429&gt;$AC$10,J429&gt;$AB$10),"BB",AND(J429&gt;=$AE$11,J429&gt;$AD$10,J429&gt;$AC$10,J429&gt;$AB$10),"CB",AND(J429&gt;=$AD$11,J429&gt;$AC$10,J429&gt;$AB$10),"CC",AND(J429&gt;=$AC$11,J429&gt;$AB$10),"DC",J429&gt;=50,"DD"),IF(J429&gt;=$AA$9,"FD","FF")),T429),IF(L429&gt;=$Z$32,$Z$30,IF(L429&gt;=$AA$32,$AA$30,IF(L429&gt;=$AB$32,$AB$30,IF(L429&gt;=$AC$32,$AC$30,IF(L429&gt;=$AD$32,$AD$30,IF(L429&gt;=$AE$32,$AE$30,IF(L429&gt;=$AF$32,$AF$30,IF(L429&gt;=$AG$32,$AG$30,$AH$30))))))))),T429)</f>
        <v/>
      </c>
      <c r="V429" s="9" t="str">
        <f t="array" ref="V429">IF(A429&lt;&gt;"",IF(_xlfn.BITOR(F429&lt;&gt;"GR",F429&lt;&gt;""),IF(AND(L429&gt;=50,F429&gt;=55),_xlfn.RANK.EQ(L429,$L$2:$L$1000,0),_xlfn.IFS(U429="FD",999,U429="FF",1000)),IF(AND(L429&gt;=50,H429&gt;=55),_xlfn.RANK.EQ(L429,$L$2:$L$326,0),_xlfn.IFS(U429="FD",999,U429="FF",1000))),"")</f>
        <v/>
      </c>
    </row>
    <row r="430" spans="1:22" x14ac:dyDescent="0.25">
      <c r="A430" s="3"/>
      <c r="B430" s="3"/>
      <c r="C430" s="3"/>
      <c r="D430" s="3"/>
      <c r="E430" s="3"/>
      <c r="F430" s="3"/>
      <c r="G430" s="16">
        <f t="shared" si="88"/>
        <v>0</v>
      </c>
      <c r="H430" s="16">
        <f t="shared" si="89"/>
        <v>0</v>
      </c>
      <c r="I430" s="9">
        <f t="shared" si="87"/>
        <v>0</v>
      </c>
      <c r="J430" s="9">
        <f t="shared" si="90"/>
        <v>0</v>
      </c>
      <c r="K430" s="9">
        <f t="shared" si="99"/>
        <v>0</v>
      </c>
      <c r="L430" s="9">
        <f t="shared" si="100"/>
        <v>0</v>
      </c>
      <c r="M430" s="9" t="str">
        <f t="shared" si="91"/>
        <v/>
      </c>
      <c r="N430" s="9" t="str">
        <f t="shared" si="92"/>
        <v/>
      </c>
      <c r="O430" s="9" t="str">
        <f t="shared" si="93"/>
        <v/>
      </c>
      <c r="P430" s="9" t="str">
        <f t="shared" si="94"/>
        <v/>
      </c>
      <c r="Q430" s="9" t="str">
        <f t="shared" si="95"/>
        <v/>
      </c>
      <c r="R430" s="9" t="str">
        <f t="shared" si="96"/>
        <v/>
      </c>
      <c r="S430" s="9" t="str">
        <f t="shared" si="97"/>
        <v/>
      </c>
      <c r="T430" s="9" t="str">
        <f t="shared" si="98"/>
        <v/>
      </c>
      <c r="U430" s="9" t="str">
        <f t="array" ref="U430">IF(AND(F430&lt;&gt;"",F430&lt;&gt;"GR"),IF(COUNTIF($J$2:$J$1000,"&gt;=50")&gt;=10,IF(F430&lt;&gt;"GR",IF(AND(F430&gt;=55,J430&gt;=50),_xlfn.IFS(AND(J430&gt;=$AH$11,J430&gt;$AG$10,J430&gt;$AF$10,J430&gt;$AE$10,J430&gt;$AD$10,J430&gt;$AC$10,J430&gt;$AB$10),"AA",AND(J430&gt;=$AG$11,J430&gt;$AF$10,J430&gt;$AE$10,J430&gt;$AD$10,J430&gt;$AC$10,J430&gt;$AB$10),"BA",AND(J430&gt;=$AF$11,J430&gt;$AE$10,J430&gt;$AD$10,J430&gt;$AC$10,J430&gt;$AB$10),"BB",AND(J430&gt;=$AE$11,J430&gt;$AD$10,J430&gt;$AC$10,J430&gt;$AB$10),"CB",AND(J430&gt;=$AD$11,J430&gt;$AC$10,J430&gt;$AB$10),"CC",AND(J430&gt;=$AC$11,J430&gt;$AB$10),"DC",J430&gt;=50,"DD"),IF(J430&gt;=$AA$9,"FD","FF")),T430),IF(L430&gt;=$Z$32,$Z$30,IF(L430&gt;=$AA$32,$AA$30,IF(L430&gt;=$AB$32,$AB$30,IF(L430&gt;=$AC$32,$AC$30,IF(L430&gt;=$AD$32,$AD$30,IF(L430&gt;=$AE$32,$AE$30,IF(L430&gt;=$AF$32,$AF$30,IF(L430&gt;=$AG$32,$AG$30,$AH$30))))))))),T430)</f>
        <v/>
      </c>
      <c r="V430" s="9" t="str">
        <f t="array" ref="V430">IF(A430&lt;&gt;"",IF(_xlfn.BITOR(F430&lt;&gt;"GR",F430&lt;&gt;""),IF(AND(L430&gt;=50,F430&gt;=55),_xlfn.RANK.EQ(L430,$L$2:$L$1000,0),_xlfn.IFS(U430="FD",999,U430="FF",1000)),IF(AND(L430&gt;=50,H430&gt;=55),_xlfn.RANK.EQ(L430,$L$2:$L$326,0),_xlfn.IFS(U430="FD",999,U430="FF",1000))),"")</f>
        <v/>
      </c>
    </row>
    <row r="431" spans="1:22" x14ac:dyDescent="0.25">
      <c r="A431" s="3"/>
      <c r="B431" s="3"/>
      <c r="C431" s="3"/>
      <c r="D431" s="3"/>
      <c r="E431" s="3"/>
      <c r="F431" s="3"/>
      <c r="G431" s="16">
        <f t="shared" si="88"/>
        <v>0</v>
      </c>
      <c r="H431" s="16">
        <f t="shared" si="89"/>
        <v>0</v>
      </c>
      <c r="I431" s="9">
        <f t="shared" si="87"/>
        <v>0</v>
      </c>
      <c r="J431" s="9">
        <f t="shared" si="90"/>
        <v>0</v>
      </c>
      <c r="K431" s="9">
        <f t="shared" si="99"/>
        <v>0</v>
      </c>
      <c r="L431" s="9">
        <f t="shared" si="100"/>
        <v>0</v>
      </c>
      <c r="M431" s="9" t="str">
        <f t="shared" si="91"/>
        <v/>
      </c>
      <c r="N431" s="9" t="str">
        <f t="shared" si="92"/>
        <v/>
      </c>
      <c r="O431" s="9" t="str">
        <f t="shared" si="93"/>
        <v/>
      </c>
      <c r="P431" s="9" t="str">
        <f t="shared" si="94"/>
        <v/>
      </c>
      <c r="Q431" s="9" t="str">
        <f t="shared" si="95"/>
        <v/>
      </c>
      <c r="R431" s="9" t="str">
        <f t="shared" si="96"/>
        <v/>
      </c>
      <c r="S431" s="9" t="str">
        <f t="shared" si="97"/>
        <v/>
      </c>
      <c r="T431" s="9" t="str">
        <f t="shared" si="98"/>
        <v/>
      </c>
      <c r="U431" s="9" t="str">
        <f t="array" ref="U431">IF(AND(F431&lt;&gt;"",F431&lt;&gt;"GR"),IF(COUNTIF($J$2:$J$1000,"&gt;=50")&gt;=10,IF(F431&lt;&gt;"GR",IF(AND(F431&gt;=55,J431&gt;=50),_xlfn.IFS(AND(J431&gt;=$AH$11,J431&gt;$AG$10,J431&gt;$AF$10,J431&gt;$AE$10,J431&gt;$AD$10,J431&gt;$AC$10,J431&gt;$AB$10),"AA",AND(J431&gt;=$AG$11,J431&gt;$AF$10,J431&gt;$AE$10,J431&gt;$AD$10,J431&gt;$AC$10,J431&gt;$AB$10),"BA",AND(J431&gt;=$AF$11,J431&gt;$AE$10,J431&gt;$AD$10,J431&gt;$AC$10,J431&gt;$AB$10),"BB",AND(J431&gt;=$AE$11,J431&gt;$AD$10,J431&gt;$AC$10,J431&gt;$AB$10),"CB",AND(J431&gt;=$AD$11,J431&gt;$AC$10,J431&gt;$AB$10),"CC",AND(J431&gt;=$AC$11,J431&gt;$AB$10),"DC",J431&gt;=50,"DD"),IF(J431&gt;=$AA$9,"FD","FF")),T431),IF(L431&gt;=$Z$32,$Z$30,IF(L431&gt;=$AA$32,$AA$30,IF(L431&gt;=$AB$32,$AB$30,IF(L431&gt;=$AC$32,$AC$30,IF(L431&gt;=$AD$32,$AD$30,IF(L431&gt;=$AE$32,$AE$30,IF(L431&gt;=$AF$32,$AF$30,IF(L431&gt;=$AG$32,$AG$30,$AH$30))))))))),T431)</f>
        <v/>
      </c>
      <c r="V431" s="9" t="str">
        <f t="array" ref="V431">IF(A431&lt;&gt;"",IF(_xlfn.BITOR(F431&lt;&gt;"GR",F431&lt;&gt;""),IF(AND(L431&gt;=50,F431&gt;=55),_xlfn.RANK.EQ(L431,$L$2:$L$1000,0),_xlfn.IFS(U431="FD",999,U431="FF",1000)),IF(AND(L431&gt;=50,H431&gt;=55),_xlfn.RANK.EQ(L431,$L$2:$L$326,0),_xlfn.IFS(U431="FD",999,U431="FF",1000))),"")</f>
        <v/>
      </c>
    </row>
    <row r="432" spans="1:22" x14ac:dyDescent="0.25">
      <c r="A432" s="3"/>
      <c r="B432" s="3"/>
      <c r="C432" s="3"/>
      <c r="D432" s="3"/>
      <c r="E432" s="3"/>
      <c r="F432" s="3"/>
      <c r="G432" s="16">
        <f t="shared" si="88"/>
        <v>0</v>
      </c>
      <c r="H432" s="16">
        <f t="shared" si="89"/>
        <v>0</v>
      </c>
      <c r="I432" s="9">
        <f t="shared" si="87"/>
        <v>0</v>
      </c>
      <c r="J432" s="9">
        <f t="shared" si="90"/>
        <v>0</v>
      </c>
      <c r="K432" s="9">
        <f t="shared" si="99"/>
        <v>0</v>
      </c>
      <c r="L432" s="9">
        <f t="shared" si="100"/>
        <v>0</v>
      </c>
      <c r="M432" s="9" t="str">
        <f t="shared" si="91"/>
        <v/>
      </c>
      <c r="N432" s="9" t="str">
        <f t="shared" si="92"/>
        <v/>
      </c>
      <c r="O432" s="9" t="str">
        <f t="shared" si="93"/>
        <v/>
      </c>
      <c r="P432" s="9" t="str">
        <f t="shared" si="94"/>
        <v/>
      </c>
      <c r="Q432" s="9" t="str">
        <f t="shared" si="95"/>
        <v/>
      </c>
      <c r="R432" s="9" t="str">
        <f t="shared" si="96"/>
        <v/>
      </c>
      <c r="S432" s="9" t="str">
        <f t="shared" si="97"/>
        <v/>
      </c>
      <c r="T432" s="9" t="str">
        <f t="shared" si="98"/>
        <v/>
      </c>
      <c r="U432" s="9" t="str">
        <f t="array" ref="U432">IF(AND(F432&lt;&gt;"",F432&lt;&gt;"GR"),IF(COUNTIF($J$2:$J$1000,"&gt;=50")&gt;=10,IF(F432&lt;&gt;"GR",IF(AND(F432&gt;=55,J432&gt;=50),_xlfn.IFS(AND(J432&gt;=$AH$11,J432&gt;$AG$10,J432&gt;$AF$10,J432&gt;$AE$10,J432&gt;$AD$10,J432&gt;$AC$10,J432&gt;$AB$10),"AA",AND(J432&gt;=$AG$11,J432&gt;$AF$10,J432&gt;$AE$10,J432&gt;$AD$10,J432&gt;$AC$10,J432&gt;$AB$10),"BA",AND(J432&gt;=$AF$11,J432&gt;$AE$10,J432&gt;$AD$10,J432&gt;$AC$10,J432&gt;$AB$10),"BB",AND(J432&gt;=$AE$11,J432&gt;$AD$10,J432&gt;$AC$10,J432&gt;$AB$10),"CB",AND(J432&gt;=$AD$11,J432&gt;$AC$10,J432&gt;$AB$10),"CC",AND(J432&gt;=$AC$11,J432&gt;$AB$10),"DC",J432&gt;=50,"DD"),IF(J432&gt;=$AA$9,"FD","FF")),T432),IF(L432&gt;=$Z$32,$Z$30,IF(L432&gt;=$AA$32,$AA$30,IF(L432&gt;=$AB$32,$AB$30,IF(L432&gt;=$AC$32,$AC$30,IF(L432&gt;=$AD$32,$AD$30,IF(L432&gt;=$AE$32,$AE$30,IF(L432&gt;=$AF$32,$AF$30,IF(L432&gt;=$AG$32,$AG$30,$AH$30))))))))),T432)</f>
        <v/>
      </c>
      <c r="V432" s="9" t="str">
        <f t="array" ref="V432">IF(A432&lt;&gt;"",IF(_xlfn.BITOR(F432&lt;&gt;"GR",F432&lt;&gt;""),IF(AND(L432&gt;=50,F432&gt;=55),_xlfn.RANK.EQ(L432,$L$2:$L$1000,0),_xlfn.IFS(U432="FD",999,U432="FF",1000)),IF(AND(L432&gt;=50,H432&gt;=55),_xlfn.RANK.EQ(L432,$L$2:$L$326,0),_xlfn.IFS(U432="FD",999,U432="FF",1000))),"")</f>
        <v/>
      </c>
    </row>
    <row r="433" spans="1:22" x14ac:dyDescent="0.25">
      <c r="A433" s="3"/>
      <c r="B433" s="3"/>
      <c r="C433" s="3"/>
      <c r="D433" s="3"/>
      <c r="E433" s="3"/>
      <c r="F433" s="3"/>
      <c r="G433" s="16">
        <f t="shared" si="88"/>
        <v>0</v>
      </c>
      <c r="H433" s="16">
        <f t="shared" si="89"/>
        <v>0</v>
      </c>
      <c r="I433" s="9">
        <f t="shared" si="87"/>
        <v>0</v>
      </c>
      <c r="J433" s="9">
        <f t="shared" si="90"/>
        <v>0</v>
      </c>
      <c r="K433" s="9">
        <f t="shared" si="99"/>
        <v>0</v>
      </c>
      <c r="L433" s="9">
        <f t="shared" si="100"/>
        <v>0</v>
      </c>
      <c r="M433" s="9" t="str">
        <f t="shared" si="91"/>
        <v/>
      </c>
      <c r="N433" s="9" t="str">
        <f t="shared" si="92"/>
        <v/>
      </c>
      <c r="O433" s="9" t="str">
        <f t="shared" si="93"/>
        <v/>
      </c>
      <c r="P433" s="9" t="str">
        <f t="shared" si="94"/>
        <v/>
      </c>
      <c r="Q433" s="9" t="str">
        <f t="shared" si="95"/>
        <v/>
      </c>
      <c r="R433" s="9" t="str">
        <f t="shared" si="96"/>
        <v/>
      </c>
      <c r="S433" s="9" t="str">
        <f t="shared" si="97"/>
        <v/>
      </c>
      <c r="T433" s="9" t="str">
        <f t="shared" si="98"/>
        <v/>
      </c>
      <c r="U433" s="9" t="str">
        <f t="array" ref="U433">IF(AND(F433&lt;&gt;"",F433&lt;&gt;"GR"),IF(COUNTIF($J$2:$J$1000,"&gt;=50")&gt;=10,IF(F433&lt;&gt;"GR",IF(AND(F433&gt;=55,J433&gt;=50),_xlfn.IFS(AND(J433&gt;=$AH$11,J433&gt;$AG$10,J433&gt;$AF$10,J433&gt;$AE$10,J433&gt;$AD$10,J433&gt;$AC$10,J433&gt;$AB$10),"AA",AND(J433&gt;=$AG$11,J433&gt;$AF$10,J433&gt;$AE$10,J433&gt;$AD$10,J433&gt;$AC$10,J433&gt;$AB$10),"BA",AND(J433&gt;=$AF$11,J433&gt;$AE$10,J433&gt;$AD$10,J433&gt;$AC$10,J433&gt;$AB$10),"BB",AND(J433&gt;=$AE$11,J433&gt;$AD$10,J433&gt;$AC$10,J433&gt;$AB$10),"CB",AND(J433&gt;=$AD$11,J433&gt;$AC$10,J433&gt;$AB$10),"CC",AND(J433&gt;=$AC$11,J433&gt;$AB$10),"DC",J433&gt;=50,"DD"),IF(J433&gt;=$AA$9,"FD","FF")),T433),IF(L433&gt;=$Z$32,$Z$30,IF(L433&gt;=$AA$32,$AA$30,IF(L433&gt;=$AB$32,$AB$30,IF(L433&gt;=$AC$32,$AC$30,IF(L433&gt;=$AD$32,$AD$30,IF(L433&gt;=$AE$32,$AE$30,IF(L433&gt;=$AF$32,$AF$30,IF(L433&gt;=$AG$32,$AG$30,$AH$30))))))))),T433)</f>
        <v/>
      </c>
      <c r="V433" s="9" t="str">
        <f t="array" ref="V433">IF(A433&lt;&gt;"",IF(_xlfn.BITOR(F433&lt;&gt;"GR",F433&lt;&gt;""),IF(AND(L433&gt;=50,F433&gt;=55),_xlfn.RANK.EQ(L433,$L$2:$L$1000,0),_xlfn.IFS(U433="FD",999,U433="FF",1000)),IF(AND(L433&gt;=50,H433&gt;=55),_xlfn.RANK.EQ(L433,$L$2:$L$326,0),_xlfn.IFS(U433="FD",999,U433="FF",1000))),"")</f>
        <v/>
      </c>
    </row>
    <row r="434" spans="1:22" x14ac:dyDescent="0.25">
      <c r="A434" s="3"/>
      <c r="B434" s="3"/>
      <c r="C434" s="3"/>
      <c r="D434" s="3"/>
      <c r="E434" s="3"/>
      <c r="F434" s="3"/>
      <c r="G434" s="16">
        <f t="shared" si="88"/>
        <v>0</v>
      </c>
      <c r="H434" s="16">
        <f t="shared" si="89"/>
        <v>0</v>
      </c>
      <c r="I434" s="9">
        <f t="shared" si="87"/>
        <v>0</v>
      </c>
      <c r="J434" s="9">
        <f t="shared" si="90"/>
        <v>0</v>
      </c>
      <c r="K434" s="9">
        <f t="shared" si="99"/>
        <v>0</v>
      </c>
      <c r="L434" s="9">
        <f t="shared" si="100"/>
        <v>0</v>
      </c>
      <c r="M434" s="9" t="str">
        <f t="shared" si="91"/>
        <v/>
      </c>
      <c r="N434" s="9" t="str">
        <f t="shared" si="92"/>
        <v/>
      </c>
      <c r="O434" s="9" t="str">
        <f t="shared" si="93"/>
        <v/>
      </c>
      <c r="P434" s="9" t="str">
        <f t="shared" si="94"/>
        <v/>
      </c>
      <c r="Q434" s="9" t="str">
        <f t="shared" si="95"/>
        <v/>
      </c>
      <c r="R434" s="9" t="str">
        <f t="shared" si="96"/>
        <v/>
      </c>
      <c r="S434" s="9" t="str">
        <f t="shared" si="97"/>
        <v/>
      </c>
      <c r="T434" s="9" t="str">
        <f t="shared" si="98"/>
        <v/>
      </c>
      <c r="U434" s="9" t="str">
        <f t="array" ref="U434">IF(AND(F434&lt;&gt;"",F434&lt;&gt;"GR"),IF(COUNTIF($J$2:$J$1000,"&gt;=50")&gt;=10,IF(F434&lt;&gt;"GR",IF(AND(F434&gt;=55,J434&gt;=50),_xlfn.IFS(AND(J434&gt;=$AH$11,J434&gt;$AG$10,J434&gt;$AF$10,J434&gt;$AE$10,J434&gt;$AD$10,J434&gt;$AC$10,J434&gt;$AB$10),"AA",AND(J434&gt;=$AG$11,J434&gt;$AF$10,J434&gt;$AE$10,J434&gt;$AD$10,J434&gt;$AC$10,J434&gt;$AB$10),"BA",AND(J434&gt;=$AF$11,J434&gt;$AE$10,J434&gt;$AD$10,J434&gt;$AC$10,J434&gt;$AB$10),"BB",AND(J434&gt;=$AE$11,J434&gt;$AD$10,J434&gt;$AC$10,J434&gt;$AB$10),"CB",AND(J434&gt;=$AD$11,J434&gt;$AC$10,J434&gt;$AB$10),"CC",AND(J434&gt;=$AC$11,J434&gt;$AB$10),"DC",J434&gt;=50,"DD"),IF(J434&gt;=$AA$9,"FD","FF")),T434),IF(L434&gt;=$Z$32,$Z$30,IF(L434&gt;=$AA$32,$AA$30,IF(L434&gt;=$AB$32,$AB$30,IF(L434&gt;=$AC$32,$AC$30,IF(L434&gt;=$AD$32,$AD$30,IF(L434&gt;=$AE$32,$AE$30,IF(L434&gt;=$AF$32,$AF$30,IF(L434&gt;=$AG$32,$AG$30,$AH$30))))))))),T434)</f>
        <v/>
      </c>
      <c r="V434" s="9" t="str">
        <f t="array" ref="V434">IF(A434&lt;&gt;"",IF(_xlfn.BITOR(F434&lt;&gt;"GR",F434&lt;&gt;""),IF(AND(L434&gt;=50,F434&gt;=55),_xlfn.RANK.EQ(L434,$L$2:$L$1000,0),_xlfn.IFS(U434="FD",999,U434="FF",1000)),IF(AND(L434&gt;=50,H434&gt;=55),_xlfn.RANK.EQ(L434,$L$2:$L$326,0),_xlfn.IFS(U434="FD",999,U434="FF",1000))),"")</f>
        <v/>
      </c>
    </row>
    <row r="435" spans="1:22" x14ac:dyDescent="0.25">
      <c r="A435" s="3"/>
      <c r="B435" s="3"/>
      <c r="C435" s="3"/>
      <c r="D435" s="3"/>
      <c r="E435" s="3"/>
      <c r="F435" s="3"/>
      <c r="G435" s="16">
        <f t="shared" si="88"/>
        <v>0</v>
      </c>
      <c r="H435" s="16">
        <f t="shared" si="89"/>
        <v>0</v>
      </c>
      <c r="I435" s="9">
        <f t="shared" si="87"/>
        <v>0</v>
      </c>
      <c r="J435" s="9">
        <f t="shared" si="90"/>
        <v>0</v>
      </c>
      <c r="K435" s="9">
        <f t="shared" si="99"/>
        <v>0</v>
      </c>
      <c r="L435" s="9">
        <f t="shared" si="100"/>
        <v>0</v>
      </c>
      <c r="M435" s="9" t="str">
        <f t="shared" si="91"/>
        <v/>
      </c>
      <c r="N435" s="9" t="str">
        <f t="shared" si="92"/>
        <v/>
      </c>
      <c r="O435" s="9" t="str">
        <f t="shared" si="93"/>
        <v/>
      </c>
      <c r="P435" s="9" t="str">
        <f t="shared" si="94"/>
        <v/>
      </c>
      <c r="Q435" s="9" t="str">
        <f t="shared" si="95"/>
        <v/>
      </c>
      <c r="R435" s="9" t="str">
        <f t="shared" si="96"/>
        <v/>
      </c>
      <c r="S435" s="9" t="str">
        <f t="shared" si="97"/>
        <v/>
      </c>
      <c r="T435" s="9" t="str">
        <f t="shared" si="98"/>
        <v/>
      </c>
      <c r="U435" s="9" t="str">
        <f t="array" ref="U435">IF(AND(F435&lt;&gt;"",F435&lt;&gt;"GR"),IF(COUNTIF($J$2:$J$1000,"&gt;=50")&gt;=10,IF(F435&lt;&gt;"GR",IF(AND(F435&gt;=55,J435&gt;=50),_xlfn.IFS(AND(J435&gt;=$AH$11,J435&gt;$AG$10,J435&gt;$AF$10,J435&gt;$AE$10,J435&gt;$AD$10,J435&gt;$AC$10,J435&gt;$AB$10),"AA",AND(J435&gt;=$AG$11,J435&gt;$AF$10,J435&gt;$AE$10,J435&gt;$AD$10,J435&gt;$AC$10,J435&gt;$AB$10),"BA",AND(J435&gt;=$AF$11,J435&gt;$AE$10,J435&gt;$AD$10,J435&gt;$AC$10,J435&gt;$AB$10),"BB",AND(J435&gt;=$AE$11,J435&gt;$AD$10,J435&gt;$AC$10,J435&gt;$AB$10),"CB",AND(J435&gt;=$AD$11,J435&gt;$AC$10,J435&gt;$AB$10),"CC",AND(J435&gt;=$AC$11,J435&gt;$AB$10),"DC",J435&gt;=50,"DD"),IF(J435&gt;=$AA$9,"FD","FF")),T435),IF(L435&gt;=$Z$32,$Z$30,IF(L435&gt;=$AA$32,$AA$30,IF(L435&gt;=$AB$32,$AB$30,IF(L435&gt;=$AC$32,$AC$30,IF(L435&gt;=$AD$32,$AD$30,IF(L435&gt;=$AE$32,$AE$30,IF(L435&gt;=$AF$32,$AF$30,IF(L435&gt;=$AG$32,$AG$30,$AH$30))))))))),T435)</f>
        <v/>
      </c>
      <c r="V435" s="9" t="str">
        <f t="array" ref="V435">IF(A435&lt;&gt;"",IF(_xlfn.BITOR(F435&lt;&gt;"GR",F435&lt;&gt;""),IF(AND(L435&gt;=50,F435&gt;=55),_xlfn.RANK.EQ(L435,$L$2:$L$1000,0),_xlfn.IFS(U435="FD",999,U435="FF",1000)),IF(AND(L435&gt;=50,H435&gt;=55),_xlfn.RANK.EQ(L435,$L$2:$L$326,0),_xlfn.IFS(U435="FD",999,U435="FF",1000))),"")</f>
        <v/>
      </c>
    </row>
    <row r="436" spans="1:22" x14ac:dyDescent="0.25">
      <c r="A436" s="3"/>
      <c r="B436" s="3"/>
      <c r="C436" s="3"/>
      <c r="D436" s="3"/>
      <c r="E436" s="3"/>
      <c r="F436" s="3"/>
      <c r="G436" s="16">
        <f t="shared" si="88"/>
        <v>0</v>
      </c>
      <c r="H436" s="16">
        <f t="shared" si="89"/>
        <v>0</v>
      </c>
      <c r="I436" s="9">
        <f t="shared" si="87"/>
        <v>0</v>
      </c>
      <c r="J436" s="9">
        <f t="shared" si="90"/>
        <v>0</v>
      </c>
      <c r="K436" s="9">
        <f t="shared" si="99"/>
        <v>0</v>
      </c>
      <c r="L436" s="9">
        <f t="shared" si="100"/>
        <v>0</v>
      </c>
      <c r="M436" s="9" t="str">
        <f t="shared" si="91"/>
        <v/>
      </c>
      <c r="N436" s="9" t="str">
        <f t="shared" si="92"/>
        <v/>
      </c>
      <c r="O436" s="9" t="str">
        <f t="shared" si="93"/>
        <v/>
      </c>
      <c r="P436" s="9" t="str">
        <f t="shared" si="94"/>
        <v/>
      </c>
      <c r="Q436" s="9" t="str">
        <f t="shared" si="95"/>
        <v/>
      </c>
      <c r="R436" s="9" t="str">
        <f t="shared" si="96"/>
        <v/>
      </c>
      <c r="S436" s="9" t="str">
        <f t="shared" si="97"/>
        <v/>
      </c>
      <c r="T436" s="9" t="str">
        <f t="shared" si="98"/>
        <v/>
      </c>
      <c r="U436" s="9" t="str">
        <f t="array" ref="U436">IF(AND(F436&lt;&gt;"",F436&lt;&gt;"GR"),IF(COUNTIF($J$2:$J$1000,"&gt;=50")&gt;=10,IF(F436&lt;&gt;"GR",IF(AND(F436&gt;=55,J436&gt;=50),_xlfn.IFS(AND(J436&gt;=$AH$11,J436&gt;$AG$10,J436&gt;$AF$10,J436&gt;$AE$10,J436&gt;$AD$10,J436&gt;$AC$10,J436&gt;$AB$10),"AA",AND(J436&gt;=$AG$11,J436&gt;$AF$10,J436&gt;$AE$10,J436&gt;$AD$10,J436&gt;$AC$10,J436&gt;$AB$10),"BA",AND(J436&gt;=$AF$11,J436&gt;$AE$10,J436&gt;$AD$10,J436&gt;$AC$10,J436&gt;$AB$10),"BB",AND(J436&gt;=$AE$11,J436&gt;$AD$10,J436&gt;$AC$10,J436&gt;$AB$10),"CB",AND(J436&gt;=$AD$11,J436&gt;$AC$10,J436&gt;$AB$10),"CC",AND(J436&gt;=$AC$11,J436&gt;$AB$10),"DC",J436&gt;=50,"DD"),IF(J436&gt;=$AA$9,"FD","FF")),T436),IF(L436&gt;=$Z$32,$Z$30,IF(L436&gt;=$AA$32,$AA$30,IF(L436&gt;=$AB$32,$AB$30,IF(L436&gt;=$AC$32,$AC$30,IF(L436&gt;=$AD$32,$AD$30,IF(L436&gt;=$AE$32,$AE$30,IF(L436&gt;=$AF$32,$AF$30,IF(L436&gt;=$AG$32,$AG$30,$AH$30))))))))),T436)</f>
        <v/>
      </c>
      <c r="V436" s="9" t="str">
        <f t="array" ref="V436">IF(A436&lt;&gt;"",IF(_xlfn.BITOR(F436&lt;&gt;"GR",F436&lt;&gt;""),IF(AND(L436&gt;=50,F436&gt;=55),_xlfn.RANK.EQ(L436,$L$2:$L$1000,0),_xlfn.IFS(U436="FD",999,U436="FF",1000)),IF(AND(L436&gt;=50,H436&gt;=55),_xlfn.RANK.EQ(L436,$L$2:$L$326,0),_xlfn.IFS(U436="FD",999,U436="FF",1000))),"")</f>
        <v/>
      </c>
    </row>
    <row r="437" spans="1:22" x14ac:dyDescent="0.25">
      <c r="A437" s="3"/>
      <c r="B437" s="3"/>
      <c r="C437" s="3"/>
      <c r="D437" s="3"/>
      <c r="E437" s="3"/>
      <c r="F437" s="3"/>
      <c r="G437" s="16">
        <f t="shared" si="88"/>
        <v>0</v>
      </c>
      <c r="H437" s="16">
        <f t="shared" si="89"/>
        <v>0</v>
      </c>
      <c r="I437" s="9">
        <f t="shared" si="87"/>
        <v>0</v>
      </c>
      <c r="J437" s="9">
        <f t="shared" si="90"/>
        <v>0</v>
      </c>
      <c r="K437" s="9">
        <f t="shared" si="99"/>
        <v>0</v>
      </c>
      <c r="L437" s="9">
        <f t="shared" si="100"/>
        <v>0</v>
      </c>
      <c r="M437" s="9" t="str">
        <f t="shared" si="91"/>
        <v/>
      </c>
      <c r="N437" s="9" t="str">
        <f t="shared" si="92"/>
        <v/>
      </c>
      <c r="O437" s="9" t="str">
        <f t="shared" si="93"/>
        <v/>
      </c>
      <c r="P437" s="9" t="str">
        <f t="shared" si="94"/>
        <v/>
      </c>
      <c r="Q437" s="9" t="str">
        <f t="shared" si="95"/>
        <v/>
      </c>
      <c r="R437" s="9" t="str">
        <f t="shared" si="96"/>
        <v/>
      </c>
      <c r="S437" s="9" t="str">
        <f t="shared" si="97"/>
        <v/>
      </c>
      <c r="T437" s="9" t="str">
        <f t="shared" si="98"/>
        <v/>
      </c>
      <c r="U437" s="9" t="str">
        <f t="array" ref="U437">IF(AND(F437&lt;&gt;"",F437&lt;&gt;"GR"),IF(COUNTIF($J$2:$J$1000,"&gt;=50")&gt;=10,IF(F437&lt;&gt;"GR",IF(AND(F437&gt;=55,J437&gt;=50),_xlfn.IFS(AND(J437&gt;=$AH$11,J437&gt;$AG$10,J437&gt;$AF$10,J437&gt;$AE$10,J437&gt;$AD$10,J437&gt;$AC$10,J437&gt;$AB$10),"AA",AND(J437&gt;=$AG$11,J437&gt;$AF$10,J437&gt;$AE$10,J437&gt;$AD$10,J437&gt;$AC$10,J437&gt;$AB$10),"BA",AND(J437&gt;=$AF$11,J437&gt;$AE$10,J437&gt;$AD$10,J437&gt;$AC$10,J437&gt;$AB$10),"BB",AND(J437&gt;=$AE$11,J437&gt;$AD$10,J437&gt;$AC$10,J437&gt;$AB$10),"CB",AND(J437&gt;=$AD$11,J437&gt;$AC$10,J437&gt;$AB$10),"CC",AND(J437&gt;=$AC$11,J437&gt;$AB$10),"DC",J437&gt;=50,"DD"),IF(J437&gt;=$AA$9,"FD","FF")),T437),IF(L437&gt;=$Z$32,$Z$30,IF(L437&gt;=$AA$32,$AA$30,IF(L437&gt;=$AB$32,$AB$30,IF(L437&gt;=$AC$32,$AC$30,IF(L437&gt;=$AD$32,$AD$30,IF(L437&gt;=$AE$32,$AE$30,IF(L437&gt;=$AF$32,$AF$30,IF(L437&gt;=$AG$32,$AG$30,$AH$30))))))))),T437)</f>
        <v/>
      </c>
      <c r="V437" s="9" t="str">
        <f t="array" ref="V437">IF(A437&lt;&gt;"",IF(_xlfn.BITOR(F437&lt;&gt;"GR",F437&lt;&gt;""),IF(AND(L437&gt;=50,F437&gt;=55),_xlfn.RANK.EQ(L437,$L$2:$L$1000,0),_xlfn.IFS(U437="FD",999,U437="FF",1000)),IF(AND(L437&gt;=50,H437&gt;=55),_xlfn.RANK.EQ(L437,$L$2:$L$326,0),_xlfn.IFS(U437="FD",999,U437="FF",1000))),"")</f>
        <v/>
      </c>
    </row>
    <row r="438" spans="1:22" x14ac:dyDescent="0.25">
      <c r="A438" s="3"/>
      <c r="B438" s="3"/>
      <c r="C438" s="3"/>
      <c r="D438" s="3"/>
      <c r="E438" s="3"/>
      <c r="F438" s="3"/>
      <c r="G438" s="16">
        <f t="shared" si="88"/>
        <v>0</v>
      </c>
      <c r="H438" s="16">
        <f t="shared" si="89"/>
        <v>0</v>
      </c>
      <c r="I438" s="9">
        <f t="shared" si="87"/>
        <v>0</v>
      </c>
      <c r="J438" s="9">
        <f t="shared" si="90"/>
        <v>0</v>
      </c>
      <c r="K438" s="9">
        <f t="shared" si="99"/>
        <v>0</v>
      </c>
      <c r="L438" s="9">
        <f t="shared" si="100"/>
        <v>0</v>
      </c>
      <c r="M438" s="9" t="str">
        <f t="shared" si="91"/>
        <v/>
      </c>
      <c r="N438" s="9" t="str">
        <f t="shared" si="92"/>
        <v/>
      </c>
      <c r="O438" s="9" t="str">
        <f t="shared" si="93"/>
        <v/>
      </c>
      <c r="P438" s="9" t="str">
        <f t="shared" si="94"/>
        <v/>
      </c>
      <c r="Q438" s="9" t="str">
        <f t="shared" si="95"/>
        <v/>
      </c>
      <c r="R438" s="9" t="str">
        <f t="shared" si="96"/>
        <v/>
      </c>
      <c r="S438" s="9" t="str">
        <f t="shared" si="97"/>
        <v/>
      </c>
      <c r="T438" s="9" t="str">
        <f t="shared" si="98"/>
        <v/>
      </c>
      <c r="U438" s="9" t="str">
        <f t="array" ref="U438">IF(AND(F438&lt;&gt;"",F438&lt;&gt;"GR"),IF(COUNTIF($J$2:$J$1000,"&gt;=50")&gt;=10,IF(F438&lt;&gt;"GR",IF(AND(F438&gt;=55,J438&gt;=50),_xlfn.IFS(AND(J438&gt;=$AH$11,J438&gt;$AG$10,J438&gt;$AF$10,J438&gt;$AE$10,J438&gt;$AD$10,J438&gt;$AC$10,J438&gt;$AB$10),"AA",AND(J438&gt;=$AG$11,J438&gt;$AF$10,J438&gt;$AE$10,J438&gt;$AD$10,J438&gt;$AC$10,J438&gt;$AB$10),"BA",AND(J438&gt;=$AF$11,J438&gt;$AE$10,J438&gt;$AD$10,J438&gt;$AC$10,J438&gt;$AB$10),"BB",AND(J438&gt;=$AE$11,J438&gt;$AD$10,J438&gt;$AC$10,J438&gt;$AB$10),"CB",AND(J438&gt;=$AD$11,J438&gt;$AC$10,J438&gt;$AB$10),"CC",AND(J438&gt;=$AC$11,J438&gt;$AB$10),"DC",J438&gt;=50,"DD"),IF(J438&gt;=$AA$9,"FD","FF")),T438),IF(L438&gt;=$Z$32,$Z$30,IF(L438&gt;=$AA$32,$AA$30,IF(L438&gt;=$AB$32,$AB$30,IF(L438&gt;=$AC$32,$AC$30,IF(L438&gt;=$AD$32,$AD$30,IF(L438&gt;=$AE$32,$AE$30,IF(L438&gt;=$AF$32,$AF$30,IF(L438&gt;=$AG$32,$AG$30,$AH$30))))))))),T438)</f>
        <v/>
      </c>
      <c r="V438" s="9" t="str">
        <f t="array" ref="V438">IF(A438&lt;&gt;"",IF(_xlfn.BITOR(F438&lt;&gt;"GR",F438&lt;&gt;""),IF(AND(L438&gt;=50,F438&gt;=55),_xlfn.RANK.EQ(L438,$L$2:$L$1000,0),_xlfn.IFS(U438="FD",999,U438="FF",1000)),IF(AND(L438&gt;=50,H438&gt;=55),_xlfn.RANK.EQ(L438,$L$2:$L$326,0),_xlfn.IFS(U438="FD",999,U438="FF",1000))),"")</f>
        <v/>
      </c>
    </row>
    <row r="439" spans="1:22" x14ac:dyDescent="0.25">
      <c r="A439" s="3"/>
      <c r="B439" s="3"/>
      <c r="C439" s="3"/>
      <c r="D439" s="3"/>
      <c r="E439" s="3"/>
      <c r="F439" s="3"/>
      <c r="G439" s="16">
        <f t="shared" si="88"/>
        <v>0</v>
      </c>
      <c r="H439" s="16">
        <f t="shared" si="89"/>
        <v>0</v>
      </c>
      <c r="I439" s="9">
        <f t="shared" si="87"/>
        <v>0</v>
      </c>
      <c r="J439" s="9">
        <f t="shared" si="90"/>
        <v>0</v>
      </c>
      <c r="K439" s="9">
        <f t="shared" si="99"/>
        <v>0</v>
      </c>
      <c r="L439" s="9">
        <f t="shared" si="100"/>
        <v>0</v>
      </c>
      <c r="M439" s="9" t="str">
        <f t="shared" si="91"/>
        <v/>
      </c>
      <c r="N439" s="9" t="str">
        <f t="shared" si="92"/>
        <v/>
      </c>
      <c r="O439" s="9" t="str">
        <f t="shared" si="93"/>
        <v/>
      </c>
      <c r="P439" s="9" t="str">
        <f t="shared" si="94"/>
        <v/>
      </c>
      <c r="Q439" s="9" t="str">
        <f t="shared" si="95"/>
        <v/>
      </c>
      <c r="R439" s="9" t="str">
        <f t="shared" si="96"/>
        <v/>
      </c>
      <c r="S439" s="9" t="str">
        <f t="shared" si="97"/>
        <v/>
      </c>
      <c r="T439" s="9" t="str">
        <f t="shared" si="98"/>
        <v/>
      </c>
      <c r="U439" s="9" t="str">
        <f t="array" ref="U439">IF(AND(F439&lt;&gt;"",F439&lt;&gt;"GR"),IF(COUNTIF($J$2:$J$1000,"&gt;=50")&gt;=10,IF(F439&lt;&gt;"GR",IF(AND(F439&gt;=55,J439&gt;=50),_xlfn.IFS(AND(J439&gt;=$AH$11,J439&gt;$AG$10,J439&gt;$AF$10,J439&gt;$AE$10,J439&gt;$AD$10,J439&gt;$AC$10,J439&gt;$AB$10),"AA",AND(J439&gt;=$AG$11,J439&gt;$AF$10,J439&gt;$AE$10,J439&gt;$AD$10,J439&gt;$AC$10,J439&gt;$AB$10),"BA",AND(J439&gt;=$AF$11,J439&gt;$AE$10,J439&gt;$AD$10,J439&gt;$AC$10,J439&gt;$AB$10),"BB",AND(J439&gt;=$AE$11,J439&gt;$AD$10,J439&gt;$AC$10,J439&gt;$AB$10),"CB",AND(J439&gt;=$AD$11,J439&gt;$AC$10,J439&gt;$AB$10),"CC",AND(J439&gt;=$AC$11,J439&gt;$AB$10),"DC",J439&gt;=50,"DD"),IF(J439&gt;=$AA$9,"FD","FF")),T439),IF(L439&gt;=$Z$32,$Z$30,IF(L439&gt;=$AA$32,$AA$30,IF(L439&gt;=$AB$32,$AB$30,IF(L439&gt;=$AC$32,$AC$30,IF(L439&gt;=$AD$32,$AD$30,IF(L439&gt;=$AE$32,$AE$30,IF(L439&gt;=$AF$32,$AF$30,IF(L439&gt;=$AG$32,$AG$30,$AH$30))))))))),T439)</f>
        <v/>
      </c>
      <c r="V439" s="9" t="str">
        <f t="array" ref="V439">IF(A439&lt;&gt;"",IF(_xlfn.BITOR(F439&lt;&gt;"GR",F439&lt;&gt;""),IF(AND(L439&gt;=50,F439&gt;=55),_xlfn.RANK.EQ(L439,$L$2:$L$1000,0),_xlfn.IFS(U439="FD",999,U439="FF",1000)),IF(AND(L439&gt;=50,H439&gt;=55),_xlfn.RANK.EQ(L439,$L$2:$L$326,0),_xlfn.IFS(U439="FD",999,U439="FF",1000))),"")</f>
        <v/>
      </c>
    </row>
    <row r="440" spans="1:22" x14ac:dyDescent="0.25">
      <c r="A440" s="3"/>
      <c r="B440" s="3"/>
      <c r="C440" s="3"/>
      <c r="D440" s="3"/>
      <c r="E440" s="3"/>
      <c r="F440" s="3"/>
      <c r="G440" s="16">
        <f t="shared" si="88"/>
        <v>0</v>
      </c>
      <c r="H440" s="16">
        <f t="shared" si="89"/>
        <v>0</v>
      </c>
      <c r="I440" s="9">
        <f t="shared" si="87"/>
        <v>0</v>
      </c>
      <c r="J440" s="9">
        <f t="shared" si="90"/>
        <v>0</v>
      </c>
      <c r="K440" s="9">
        <f t="shared" si="99"/>
        <v>0</v>
      </c>
      <c r="L440" s="9">
        <f t="shared" si="100"/>
        <v>0</v>
      </c>
      <c r="M440" s="9" t="str">
        <f t="shared" si="91"/>
        <v/>
      </c>
      <c r="N440" s="9" t="str">
        <f t="shared" si="92"/>
        <v/>
      </c>
      <c r="O440" s="9" t="str">
        <f t="shared" si="93"/>
        <v/>
      </c>
      <c r="P440" s="9" t="str">
        <f t="shared" si="94"/>
        <v/>
      </c>
      <c r="Q440" s="9" t="str">
        <f t="shared" si="95"/>
        <v/>
      </c>
      <c r="R440" s="9" t="str">
        <f t="shared" si="96"/>
        <v/>
      </c>
      <c r="S440" s="9" t="str">
        <f t="shared" si="97"/>
        <v/>
      </c>
      <c r="T440" s="9" t="str">
        <f t="shared" si="98"/>
        <v/>
      </c>
      <c r="U440" s="9" t="str">
        <f t="array" ref="U440">IF(AND(F440&lt;&gt;"",F440&lt;&gt;"GR"),IF(COUNTIF($J$2:$J$1000,"&gt;=50")&gt;=10,IF(F440&lt;&gt;"GR",IF(AND(F440&gt;=55,J440&gt;=50),_xlfn.IFS(AND(J440&gt;=$AH$11,J440&gt;$AG$10,J440&gt;$AF$10,J440&gt;$AE$10,J440&gt;$AD$10,J440&gt;$AC$10,J440&gt;$AB$10),"AA",AND(J440&gt;=$AG$11,J440&gt;$AF$10,J440&gt;$AE$10,J440&gt;$AD$10,J440&gt;$AC$10,J440&gt;$AB$10),"BA",AND(J440&gt;=$AF$11,J440&gt;$AE$10,J440&gt;$AD$10,J440&gt;$AC$10,J440&gt;$AB$10),"BB",AND(J440&gt;=$AE$11,J440&gt;$AD$10,J440&gt;$AC$10,J440&gt;$AB$10),"CB",AND(J440&gt;=$AD$11,J440&gt;$AC$10,J440&gt;$AB$10),"CC",AND(J440&gt;=$AC$11,J440&gt;$AB$10),"DC",J440&gt;=50,"DD"),IF(J440&gt;=$AA$9,"FD","FF")),T440),IF(L440&gt;=$Z$32,$Z$30,IF(L440&gt;=$AA$32,$AA$30,IF(L440&gt;=$AB$32,$AB$30,IF(L440&gt;=$AC$32,$AC$30,IF(L440&gt;=$AD$32,$AD$30,IF(L440&gt;=$AE$32,$AE$30,IF(L440&gt;=$AF$32,$AF$30,IF(L440&gt;=$AG$32,$AG$30,$AH$30))))))))),T440)</f>
        <v/>
      </c>
      <c r="V440" s="9" t="str">
        <f t="array" ref="V440">IF(A440&lt;&gt;"",IF(_xlfn.BITOR(F440&lt;&gt;"GR",F440&lt;&gt;""),IF(AND(L440&gt;=50,F440&gt;=55),_xlfn.RANK.EQ(L440,$L$2:$L$1000,0),_xlfn.IFS(U440="FD",999,U440="FF",1000)),IF(AND(L440&gt;=50,H440&gt;=55),_xlfn.RANK.EQ(L440,$L$2:$L$326,0),_xlfn.IFS(U440="FD",999,U440="FF",1000))),"")</f>
        <v/>
      </c>
    </row>
    <row r="441" spans="1:22" x14ac:dyDescent="0.25">
      <c r="A441" s="3"/>
      <c r="B441" s="3"/>
      <c r="C441" s="3"/>
      <c r="D441" s="3"/>
      <c r="E441" s="3"/>
      <c r="F441" s="3"/>
      <c r="G441" s="16">
        <f t="shared" si="88"/>
        <v>0</v>
      </c>
      <c r="H441" s="16">
        <f t="shared" si="89"/>
        <v>0</v>
      </c>
      <c r="I441" s="9">
        <f t="shared" si="87"/>
        <v>0</v>
      </c>
      <c r="J441" s="9">
        <f t="shared" si="90"/>
        <v>0</v>
      </c>
      <c r="K441" s="9">
        <f t="shared" si="99"/>
        <v>0</v>
      </c>
      <c r="L441" s="9">
        <f t="shared" si="100"/>
        <v>0</v>
      </c>
      <c r="M441" s="9" t="str">
        <f t="shared" si="91"/>
        <v/>
      </c>
      <c r="N441" s="9" t="str">
        <f t="shared" si="92"/>
        <v/>
      </c>
      <c r="O441" s="9" t="str">
        <f t="shared" si="93"/>
        <v/>
      </c>
      <c r="P441" s="9" t="str">
        <f t="shared" si="94"/>
        <v/>
      </c>
      <c r="Q441" s="9" t="str">
        <f t="shared" si="95"/>
        <v/>
      </c>
      <c r="R441" s="9" t="str">
        <f t="shared" si="96"/>
        <v/>
      </c>
      <c r="S441" s="9" t="str">
        <f t="shared" si="97"/>
        <v/>
      </c>
      <c r="T441" s="9" t="str">
        <f t="shared" si="98"/>
        <v/>
      </c>
      <c r="U441" s="9" t="str">
        <f t="array" ref="U441">IF(AND(F441&lt;&gt;"",F441&lt;&gt;"GR"),IF(COUNTIF($J$2:$J$1000,"&gt;=50")&gt;=10,IF(F441&lt;&gt;"GR",IF(AND(F441&gt;=55,J441&gt;=50),_xlfn.IFS(AND(J441&gt;=$AH$11,J441&gt;$AG$10,J441&gt;$AF$10,J441&gt;$AE$10,J441&gt;$AD$10,J441&gt;$AC$10,J441&gt;$AB$10),"AA",AND(J441&gt;=$AG$11,J441&gt;$AF$10,J441&gt;$AE$10,J441&gt;$AD$10,J441&gt;$AC$10,J441&gt;$AB$10),"BA",AND(J441&gt;=$AF$11,J441&gt;$AE$10,J441&gt;$AD$10,J441&gt;$AC$10,J441&gt;$AB$10),"BB",AND(J441&gt;=$AE$11,J441&gt;$AD$10,J441&gt;$AC$10,J441&gt;$AB$10),"CB",AND(J441&gt;=$AD$11,J441&gt;$AC$10,J441&gt;$AB$10),"CC",AND(J441&gt;=$AC$11,J441&gt;$AB$10),"DC",J441&gt;=50,"DD"),IF(J441&gt;=$AA$9,"FD","FF")),T441),IF(L441&gt;=$Z$32,$Z$30,IF(L441&gt;=$AA$32,$AA$30,IF(L441&gt;=$AB$32,$AB$30,IF(L441&gt;=$AC$32,$AC$30,IF(L441&gt;=$AD$32,$AD$30,IF(L441&gt;=$AE$32,$AE$30,IF(L441&gt;=$AF$32,$AF$30,IF(L441&gt;=$AG$32,$AG$30,$AH$30))))))))),T441)</f>
        <v/>
      </c>
      <c r="V441" s="9" t="str">
        <f t="array" ref="V441">IF(A441&lt;&gt;"",IF(_xlfn.BITOR(F441&lt;&gt;"GR",F441&lt;&gt;""),IF(AND(L441&gt;=50,F441&gt;=55),_xlfn.RANK.EQ(L441,$L$2:$L$1000,0),_xlfn.IFS(U441="FD",999,U441="FF",1000)),IF(AND(L441&gt;=50,H441&gt;=55),_xlfn.RANK.EQ(L441,$L$2:$L$326,0),_xlfn.IFS(U441="FD",999,U441="FF",1000))),"")</f>
        <v/>
      </c>
    </row>
    <row r="442" spans="1:22" x14ac:dyDescent="0.25">
      <c r="A442" s="3"/>
      <c r="B442" s="3"/>
      <c r="C442" s="3"/>
      <c r="D442" s="3"/>
      <c r="E442" s="3"/>
      <c r="F442" s="3"/>
      <c r="G442" s="16">
        <f t="shared" si="88"/>
        <v>0</v>
      </c>
      <c r="H442" s="16">
        <f t="shared" si="89"/>
        <v>0</v>
      </c>
      <c r="I442" s="9">
        <f t="shared" si="87"/>
        <v>0</v>
      </c>
      <c r="J442" s="9">
        <f t="shared" si="90"/>
        <v>0</v>
      </c>
      <c r="K442" s="9">
        <f t="shared" si="99"/>
        <v>0</v>
      </c>
      <c r="L442" s="9">
        <f t="shared" si="100"/>
        <v>0</v>
      </c>
      <c r="M442" s="9" t="str">
        <f t="shared" si="91"/>
        <v/>
      </c>
      <c r="N442" s="9" t="str">
        <f t="shared" si="92"/>
        <v/>
      </c>
      <c r="O442" s="9" t="str">
        <f t="shared" si="93"/>
        <v/>
      </c>
      <c r="P442" s="9" t="str">
        <f t="shared" si="94"/>
        <v/>
      </c>
      <c r="Q442" s="9" t="str">
        <f t="shared" si="95"/>
        <v/>
      </c>
      <c r="R442" s="9" t="str">
        <f t="shared" si="96"/>
        <v/>
      </c>
      <c r="S442" s="9" t="str">
        <f t="shared" si="97"/>
        <v/>
      </c>
      <c r="T442" s="9" t="str">
        <f t="shared" si="98"/>
        <v/>
      </c>
      <c r="U442" s="9" t="str">
        <f t="array" ref="U442">IF(AND(F442&lt;&gt;"",F442&lt;&gt;"GR"),IF(COUNTIF($J$2:$J$1000,"&gt;=50")&gt;=10,IF(F442&lt;&gt;"GR",IF(AND(F442&gt;=55,J442&gt;=50),_xlfn.IFS(AND(J442&gt;=$AH$11,J442&gt;$AG$10,J442&gt;$AF$10,J442&gt;$AE$10,J442&gt;$AD$10,J442&gt;$AC$10,J442&gt;$AB$10),"AA",AND(J442&gt;=$AG$11,J442&gt;$AF$10,J442&gt;$AE$10,J442&gt;$AD$10,J442&gt;$AC$10,J442&gt;$AB$10),"BA",AND(J442&gt;=$AF$11,J442&gt;$AE$10,J442&gt;$AD$10,J442&gt;$AC$10,J442&gt;$AB$10),"BB",AND(J442&gt;=$AE$11,J442&gt;$AD$10,J442&gt;$AC$10,J442&gt;$AB$10),"CB",AND(J442&gt;=$AD$11,J442&gt;$AC$10,J442&gt;$AB$10),"CC",AND(J442&gt;=$AC$11,J442&gt;$AB$10),"DC",J442&gt;=50,"DD"),IF(J442&gt;=$AA$9,"FD","FF")),T442),IF(L442&gt;=$Z$32,$Z$30,IF(L442&gt;=$AA$32,$AA$30,IF(L442&gt;=$AB$32,$AB$30,IF(L442&gt;=$AC$32,$AC$30,IF(L442&gt;=$AD$32,$AD$30,IF(L442&gt;=$AE$32,$AE$30,IF(L442&gt;=$AF$32,$AF$30,IF(L442&gt;=$AG$32,$AG$30,$AH$30))))))))),T442)</f>
        <v/>
      </c>
      <c r="V442" s="9" t="str">
        <f t="array" ref="V442">IF(A442&lt;&gt;"",IF(_xlfn.BITOR(F442&lt;&gt;"GR",F442&lt;&gt;""),IF(AND(L442&gt;=50,F442&gt;=55),_xlfn.RANK.EQ(L442,$L$2:$L$1000,0),_xlfn.IFS(U442="FD",999,U442="FF",1000)),IF(AND(L442&gt;=50,H442&gt;=55),_xlfn.RANK.EQ(L442,$L$2:$L$326,0),_xlfn.IFS(U442="FD",999,U442="FF",1000))),"")</f>
        <v/>
      </c>
    </row>
    <row r="443" spans="1:22" x14ac:dyDescent="0.25">
      <c r="A443" s="3"/>
      <c r="B443" s="3"/>
      <c r="C443" s="3"/>
      <c r="D443" s="3"/>
      <c r="E443" s="3"/>
      <c r="F443" s="3"/>
      <c r="G443" s="16">
        <f t="shared" si="88"/>
        <v>0</v>
      </c>
      <c r="H443" s="16">
        <f t="shared" si="89"/>
        <v>0</v>
      </c>
      <c r="I443" s="9">
        <f t="shared" si="87"/>
        <v>0</v>
      </c>
      <c r="J443" s="9">
        <f t="shared" si="90"/>
        <v>0</v>
      </c>
      <c r="K443" s="9">
        <f t="shared" si="99"/>
        <v>0</v>
      </c>
      <c r="L443" s="9">
        <f t="shared" si="100"/>
        <v>0</v>
      </c>
      <c r="M443" s="9" t="str">
        <f t="shared" si="91"/>
        <v/>
      </c>
      <c r="N443" s="9" t="str">
        <f t="shared" si="92"/>
        <v/>
      </c>
      <c r="O443" s="9" t="str">
        <f t="shared" si="93"/>
        <v/>
      </c>
      <c r="P443" s="9" t="str">
        <f t="shared" si="94"/>
        <v/>
      </c>
      <c r="Q443" s="9" t="str">
        <f t="shared" si="95"/>
        <v/>
      </c>
      <c r="R443" s="9" t="str">
        <f t="shared" si="96"/>
        <v/>
      </c>
      <c r="S443" s="9" t="str">
        <f t="shared" si="97"/>
        <v/>
      </c>
      <c r="T443" s="9" t="str">
        <f t="shared" si="98"/>
        <v/>
      </c>
      <c r="U443" s="9" t="str">
        <f t="array" ref="U443">IF(AND(F443&lt;&gt;"",F443&lt;&gt;"GR"),IF(COUNTIF($J$2:$J$1000,"&gt;=50")&gt;=10,IF(F443&lt;&gt;"GR",IF(AND(F443&gt;=55,J443&gt;=50),_xlfn.IFS(AND(J443&gt;=$AH$11,J443&gt;$AG$10,J443&gt;$AF$10,J443&gt;$AE$10,J443&gt;$AD$10,J443&gt;$AC$10,J443&gt;$AB$10),"AA",AND(J443&gt;=$AG$11,J443&gt;$AF$10,J443&gt;$AE$10,J443&gt;$AD$10,J443&gt;$AC$10,J443&gt;$AB$10),"BA",AND(J443&gt;=$AF$11,J443&gt;$AE$10,J443&gt;$AD$10,J443&gt;$AC$10,J443&gt;$AB$10),"BB",AND(J443&gt;=$AE$11,J443&gt;$AD$10,J443&gt;$AC$10,J443&gt;$AB$10),"CB",AND(J443&gt;=$AD$11,J443&gt;$AC$10,J443&gt;$AB$10),"CC",AND(J443&gt;=$AC$11,J443&gt;$AB$10),"DC",J443&gt;=50,"DD"),IF(J443&gt;=$AA$9,"FD","FF")),T443),IF(L443&gt;=$Z$32,$Z$30,IF(L443&gt;=$AA$32,$AA$30,IF(L443&gt;=$AB$32,$AB$30,IF(L443&gt;=$AC$32,$AC$30,IF(L443&gt;=$AD$32,$AD$30,IF(L443&gt;=$AE$32,$AE$30,IF(L443&gt;=$AF$32,$AF$30,IF(L443&gt;=$AG$32,$AG$30,$AH$30))))))))),T443)</f>
        <v/>
      </c>
      <c r="V443" s="9" t="str">
        <f t="array" ref="V443">IF(A443&lt;&gt;"",IF(_xlfn.BITOR(F443&lt;&gt;"GR",F443&lt;&gt;""),IF(AND(L443&gt;=50,F443&gt;=55),_xlfn.RANK.EQ(L443,$L$2:$L$1000,0),_xlfn.IFS(U443="FD",999,U443="FF",1000)),IF(AND(L443&gt;=50,H443&gt;=55),_xlfn.RANK.EQ(L443,$L$2:$L$326,0),_xlfn.IFS(U443="FD",999,U443="FF",1000))),"")</f>
        <v/>
      </c>
    </row>
    <row r="444" spans="1:22" x14ac:dyDescent="0.25">
      <c r="A444" s="3"/>
      <c r="B444" s="3"/>
      <c r="C444" s="3"/>
      <c r="D444" s="3"/>
      <c r="E444" s="3"/>
      <c r="F444" s="3"/>
      <c r="G444" s="16">
        <f t="shared" si="88"/>
        <v>0</v>
      </c>
      <c r="H444" s="16">
        <f t="shared" si="89"/>
        <v>0</v>
      </c>
      <c r="I444" s="9">
        <f t="shared" si="87"/>
        <v>0</v>
      </c>
      <c r="J444" s="9">
        <f t="shared" si="90"/>
        <v>0</v>
      </c>
      <c r="K444" s="9">
        <f t="shared" si="99"/>
        <v>0</v>
      </c>
      <c r="L444" s="9">
        <f t="shared" si="100"/>
        <v>0</v>
      </c>
      <c r="M444" s="9" t="str">
        <f t="shared" si="91"/>
        <v/>
      </c>
      <c r="N444" s="9" t="str">
        <f t="shared" si="92"/>
        <v/>
      </c>
      <c r="O444" s="9" t="str">
        <f t="shared" si="93"/>
        <v/>
      </c>
      <c r="P444" s="9" t="str">
        <f t="shared" si="94"/>
        <v/>
      </c>
      <c r="Q444" s="9" t="str">
        <f t="shared" si="95"/>
        <v/>
      </c>
      <c r="R444" s="9" t="str">
        <f t="shared" si="96"/>
        <v/>
      </c>
      <c r="S444" s="9" t="str">
        <f t="shared" si="97"/>
        <v/>
      </c>
      <c r="T444" s="9" t="str">
        <f t="shared" si="98"/>
        <v/>
      </c>
      <c r="U444" s="9" t="str">
        <f t="array" ref="U444">IF(AND(F444&lt;&gt;"",F444&lt;&gt;"GR"),IF(COUNTIF($J$2:$J$1000,"&gt;=50")&gt;=10,IF(F444&lt;&gt;"GR",IF(AND(F444&gt;=55,J444&gt;=50),_xlfn.IFS(AND(J444&gt;=$AH$11,J444&gt;$AG$10,J444&gt;$AF$10,J444&gt;$AE$10,J444&gt;$AD$10,J444&gt;$AC$10,J444&gt;$AB$10),"AA",AND(J444&gt;=$AG$11,J444&gt;$AF$10,J444&gt;$AE$10,J444&gt;$AD$10,J444&gt;$AC$10,J444&gt;$AB$10),"BA",AND(J444&gt;=$AF$11,J444&gt;$AE$10,J444&gt;$AD$10,J444&gt;$AC$10,J444&gt;$AB$10),"BB",AND(J444&gt;=$AE$11,J444&gt;$AD$10,J444&gt;$AC$10,J444&gt;$AB$10),"CB",AND(J444&gt;=$AD$11,J444&gt;$AC$10,J444&gt;$AB$10),"CC",AND(J444&gt;=$AC$11,J444&gt;$AB$10),"DC",J444&gt;=50,"DD"),IF(J444&gt;=$AA$9,"FD","FF")),T444),IF(L444&gt;=$Z$32,$Z$30,IF(L444&gt;=$AA$32,$AA$30,IF(L444&gt;=$AB$32,$AB$30,IF(L444&gt;=$AC$32,$AC$30,IF(L444&gt;=$AD$32,$AD$30,IF(L444&gt;=$AE$32,$AE$30,IF(L444&gt;=$AF$32,$AF$30,IF(L444&gt;=$AG$32,$AG$30,$AH$30))))))))),T444)</f>
        <v/>
      </c>
      <c r="V444" s="9" t="str">
        <f t="array" ref="V444">IF(A444&lt;&gt;"",IF(_xlfn.BITOR(F444&lt;&gt;"GR",F444&lt;&gt;""),IF(AND(L444&gt;=50,F444&gt;=55),_xlfn.RANK.EQ(L444,$L$2:$L$1000,0),_xlfn.IFS(U444="FD",999,U444="FF",1000)),IF(AND(L444&gt;=50,H444&gt;=55),_xlfn.RANK.EQ(L444,$L$2:$L$326,0),_xlfn.IFS(U444="FD",999,U444="FF",1000))),"")</f>
        <v/>
      </c>
    </row>
    <row r="445" spans="1:22" x14ac:dyDescent="0.25">
      <c r="A445" s="3"/>
      <c r="B445" s="3"/>
      <c r="C445" s="3"/>
      <c r="D445" s="3"/>
      <c r="E445" s="3"/>
      <c r="F445" s="3"/>
      <c r="G445" s="16">
        <f t="shared" si="88"/>
        <v>0</v>
      </c>
      <c r="H445" s="16">
        <f t="shared" si="89"/>
        <v>0</v>
      </c>
      <c r="I445" s="9">
        <f t="shared" si="87"/>
        <v>0</v>
      </c>
      <c r="J445" s="9">
        <f t="shared" si="90"/>
        <v>0</v>
      </c>
      <c r="K445" s="9">
        <f t="shared" si="99"/>
        <v>0</v>
      </c>
      <c r="L445" s="9">
        <f t="shared" si="100"/>
        <v>0</v>
      </c>
      <c r="M445" s="9" t="str">
        <f t="shared" si="91"/>
        <v/>
      </c>
      <c r="N445" s="9" t="str">
        <f t="shared" si="92"/>
        <v/>
      </c>
      <c r="O445" s="9" t="str">
        <f t="shared" si="93"/>
        <v/>
      </c>
      <c r="P445" s="9" t="str">
        <f t="shared" si="94"/>
        <v/>
      </c>
      <c r="Q445" s="9" t="str">
        <f t="shared" si="95"/>
        <v/>
      </c>
      <c r="R445" s="9" t="str">
        <f t="shared" si="96"/>
        <v/>
      </c>
      <c r="S445" s="9" t="str">
        <f t="shared" si="97"/>
        <v/>
      </c>
      <c r="T445" s="9" t="str">
        <f t="shared" si="98"/>
        <v/>
      </c>
      <c r="U445" s="9" t="str">
        <f t="array" ref="U445">IF(AND(F445&lt;&gt;"",F445&lt;&gt;"GR"),IF(COUNTIF($J$2:$J$1000,"&gt;=50")&gt;=10,IF(F445&lt;&gt;"GR",IF(AND(F445&gt;=55,J445&gt;=50),_xlfn.IFS(AND(J445&gt;=$AH$11,J445&gt;$AG$10,J445&gt;$AF$10,J445&gt;$AE$10,J445&gt;$AD$10,J445&gt;$AC$10,J445&gt;$AB$10),"AA",AND(J445&gt;=$AG$11,J445&gt;$AF$10,J445&gt;$AE$10,J445&gt;$AD$10,J445&gt;$AC$10,J445&gt;$AB$10),"BA",AND(J445&gt;=$AF$11,J445&gt;$AE$10,J445&gt;$AD$10,J445&gt;$AC$10,J445&gt;$AB$10),"BB",AND(J445&gt;=$AE$11,J445&gt;$AD$10,J445&gt;$AC$10,J445&gt;$AB$10),"CB",AND(J445&gt;=$AD$11,J445&gt;$AC$10,J445&gt;$AB$10),"CC",AND(J445&gt;=$AC$11,J445&gt;$AB$10),"DC",J445&gt;=50,"DD"),IF(J445&gt;=$AA$9,"FD","FF")),T445),IF(L445&gt;=$Z$32,$Z$30,IF(L445&gt;=$AA$32,$AA$30,IF(L445&gt;=$AB$32,$AB$30,IF(L445&gt;=$AC$32,$AC$30,IF(L445&gt;=$AD$32,$AD$30,IF(L445&gt;=$AE$32,$AE$30,IF(L445&gt;=$AF$32,$AF$30,IF(L445&gt;=$AG$32,$AG$30,$AH$30))))))))),T445)</f>
        <v/>
      </c>
      <c r="V445" s="9" t="str">
        <f t="array" ref="V445">IF(A445&lt;&gt;"",IF(_xlfn.BITOR(F445&lt;&gt;"GR",F445&lt;&gt;""),IF(AND(L445&gt;=50,F445&gt;=55),_xlfn.RANK.EQ(L445,$L$2:$L$1000,0),_xlfn.IFS(U445="FD",999,U445="FF",1000)),IF(AND(L445&gt;=50,H445&gt;=55),_xlfn.RANK.EQ(L445,$L$2:$L$326,0),_xlfn.IFS(U445="FD",999,U445="FF",1000))),"")</f>
        <v/>
      </c>
    </row>
    <row r="446" spans="1:22" x14ac:dyDescent="0.25">
      <c r="A446" s="3"/>
      <c r="B446" s="3"/>
      <c r="C446" s="3"/>
      <c r="D446" s="3"/>
      <c r="E446" s="3"/>
      <c r="F446" s="3"/>
      <c r="G446" s="16">
        <f t="shared" si="88"/>
        <v>0</v>
      </c>
      <c r="H446" s="16">
        <f t="shared" si="89"/>
        <v>0</v>
      </c>
      <c r="I446" s="9">
        <f t="shared" si="87"/>
        <v>0</v>
      </c>
      <c r="J446" s="9">
        <f t="shared" si="90"/>
        <v>0</v>
      </c>
      <c r="K446" s="9">
        <f t="shared" si="99"/>
        <v>0</v>
      </c>
      <c r="L446" s="9">
        <f t="shared" si="100"/>
        <v>0</v>
      </c>
      <c r="M446" s="9" t="str">
        <f t="shared" si="91"/>
        <v/>
      </c>
      <c r="N446" s="9" t="str">
        <f t="shared" si="92"/>
        <v/>
      </c>
      <c r="O446" s="9" t="str">
        <f t="shared" si="93"/>
        <v/>
      </c>
      <c r="P446" s="9" t="str">
        <f t="shared" si="94"/>
        <v/>
      </c>
      <c r="Q446" s="9" t="str">
        <f t="shared" si="95"/>
        <v/>
      </c>
      <c r="R446" s="9" t="str">
        <f t="shared" si="96"/>
        <v/>
      </c>
      <c r="S446" s="9" t="str">
        <f t="shared" si="97"/>
        <v/>
      </c>
      <c r="T446" s="9" t="str">
        <f t="shared" si="98"/>
        <v/>
      </c>
      <c r="U446" s="9" t="str">
        <f t="array" ref="U446">IF(AND(F446&lt;&gt;"",F446&lt;&gt;"GR"),IF(COUNTIF($J$2:$J$1000,"&gt;=50")&gt;=10,IF(F446&lt;&gt;"GR",IF(AND(F446&gt;=55,J446&gt;=50),_xlfn.IFS(AND(J446&gt;=$AH$11,J446&gt;$AG$10,J446&gt;$AF$10,J446&gt;$AE$10,J446&gt;$AD$10,J446&gt;$AC$10,J446&gt;$AB$10),"AA",AND(J446&gt;=$AG$11,J446&gt;$AF$10,J446&gt;$AE$10,J446&gt;$AD$10,J446&gt;$AC$10,J446&gt;$AB$10),"BA",AND(J446&gt;=$AF$11,J446&gt;$AE$10,J446&gt;$AD$10,J446&gt;$AC$10,J446&gt;$AB$10),"BB",AND(J446&gt;=$AE$11,J446&gt;$AD$10,J446&gt;$AC$10,J446&gt;$AB$10),"CB",AND(J446&gt;=$AD$11,J446&gt;$AC$10,J446&gt;$AB$10),"CC",AND(J446&gt;=$AC$11,J446&gt;$AB$10),"DC",J446&gt;=50,"DD"),IF(J446&gt;=$AA$9,"FD","FF")),T446),IF(L446&gt;=$Z$32,$Z$30,IF(L446&gt;=$AA$32,$AA$30,IF(L446&gt;=$AB$32,$AB$30,IF(L446&gt;=$AC$32,$AC$30,IF(L446&gt;=$AD$32,$AD$30,IF(L446&gt;=$AE$32,$AE$30,IF(L446&gt;=$AF$32,$AF$30,IF(L446&gt;=$AG$32,$AG$30,$AH$30))))))))),T446)</f>
        <v/>
      </c>
      <c r="V446" s="9" t="str">
        <f t="array" ref="V446">IF(A446&lt;&gt;"",IF(_xlfn.BITOR(F446&lt;&gt;"GR",F446&lt;&gt;""),IF(AND(L446&gt;=50,F446&gt;=55),_xlfn.RANK.EQ(L446,$L$2:$L$1000,0),_xlfn.IFS(U446="FD",999,U446="FF",1000)),IF(AND(L446&gt;=50,H446&gt;=55),_xlfn.RANK.EQ(L446,$L$2:$L$326,0),_xlfn.IFS(U446="FD",999,U446="FF",1000))),"")</f>
        <v/>
      </c>
    </row>
    <row r="447" spans="1:22" x14ac:dyDescent="0.25">
      <c r="A447" s="3"/>
      <c r="B447" s="3"/>
      <c r="C447" s="3"/>
      <c r="D447" s="3"/>
      <c r="E447" s="3"/>
      <c r="F447" s="3"/>
      <c r="G447" s="16">
        <f t="shared" si="88"/>
        <v>0</v>
      </c>
      <c r="H447" s="16">
        <f t="shared" si="89"/>
        <v>0</v>
      </c>
      <c r="I447" s="9">
        <f t="shared" si="87"/>
        <v>0</v>
      </c>
      <c r="J447" s="9">
        <f t="shared" si="90"/>
        <v>0</v>
      </c>
      <c r="K447" s="9">
        <f t="shared" si="99"/>
        <v>0</v>
      </c>
      <c r="L447" s="9">
        <f t="shared" si="100"/>
        <v>0</v>
      </c>
      <c r="M447" s="9" t="str">
        <f t="shared" si="91"/>
        <v/>
      </c>
      <c r="N447" s="9" t="str">
        <f t="shared" si="92"/>
        <v/>
      </c>
      <c r="O447" s="9" t="str">
        <f t="shared" si="93"/>
        <v/>
      </c>
      <c r="P447" s="9" t="str">
        <f t="shared" si="94"/>
        <v/>
      </c>
      <c r="Q447" s="9" t="str">
        <f t="shared" si="95"/>
        <v/>
      </c>
      <c r="R447" s="9" t="str">
        <f t="shared" si="96"/>
        <v/>
      </c>
      <c r="S447" s="9" t="str">
        <f t="shared" si="97"/>
        <v/>
      </c>
      <c r="T447" s="9" t="str">
        <f t="shared" si="98"/>
        <v/>
      </c>
      <c r="U447" s="9" t="str">
        <f t="array" ref="U447">IF(AND(F447&lt;&gt;"",F447&lt;&gt;"GR"),IF(COUNTIF($J$2:$J$1000,"&gt;=50")&gt;=10,IF(F447&lt;&gt;"GR",IF(AND(F447&gt;=55,J447&gt;=50),_xlfn.IFS(AND(J447&gt;=$AH$11,J447&gt;$AG$10,J447&gt;$AF$10,J447&gt;$AE$10,J447&gt;$AD$10,J447&gt;$AC$10,J447&gt;$AB$10),"AA",AND(J447&gt;=$AG$11,J447&gt;$AF$10,J447&gt;$AE$10,J447&gt;$AD$10,J447&gt;$AC$10,J447&gt;$AB$10),"BA",AND(J447&gt;=$AF$11,J447&gt;$AE$10,J447&gt;$AD$10,J447&gt;$AC$10,J447&gt;$AB$10),"BB",AND(J447&gt;=$AE$11,J447&gt;$AD$10,J447&gt;$AC$10,J447&gt;$AB$10),"CB",AND(J447&gt;=$AD$11,J447&gt;$AC$10,J447&gt;$AB$10),"CC",AND(J447&gt;=$AC$11,J447&gt;$AB$10),"DC",J447&gt;=50,"DD"),IF(J447&gt;=$AA$9,"FD","FF")),T447),IF(L447&gt;=$Z$32,$Z$30,IF(L447&gt;=$AA$32,$AA$30,IF(L447&gt;=$AB$32,$AB$30,IF(L447&gt;=$AC$32,$AC$30,IF(L447&gt;=$AD$32,$AD$30,IF(L447&gt;=$AE$32,$AE$30,IF(L447&gt;=$AF$32,$AF$30,IF(L447&gt;=$AG$32,$AG$30,$AH$30))))))))),T447)</f>
        <v/>
      </c>
      <c r="V447" s="9" t="str">
        <f t="array" ref="V447">IF(A447&lt;&gt;"",IF(_xlfn.BITOR(F447&lt;&gt;"GR",F447&lt;&gt;""),IF(AND(L447&gt;=50,F447&gt;=55),_xlfn.RANK.EQ(L447,$L$2:$L$1000,0),_xlfn.IFS(U447="FD",999,U447="FF",1000)),IF(AND(L447&gt;=50,H447&gt;=55),_xlfn.RANK.EQ(L447,$L$2:$L$326,0),_xlfn.IFS(U447="FD",999,U447="FF",1000))),"")</f>
        <v/>
      </c>
    </row>
    <row r="448" spans="1:22" x14ac:dyDescent="0.25">
      <c r="A448" s="3"/>
      <c r="B448" s="3"/>
      <c r="C448" s="3"/>
      <c r="D448" s="3"/>
      <c r="E448" s="3"/>
      <c r="F448" s="3"/>
      <c r="G448" s="16">
        <f t="shared" si="88"/>
        <v>0</v>
      </c>
      <c r="H448" s="16">
        <f t="shared" si="89"/>
        <v>0</v>
      </c>
      <c r="I448" s="9">
        <f t="shared" si="87"/>
        <v>0</v>
      </c>
      <c r="J448" s="9">
        <f t="shared" si="90"/>
        <v>0</v>
      </c>
      <c r="K448" s="9">
        <f t="shared" si="99"/>
        <v>0</v>
      </c>
      <c r="L448" s="9">
        <f t="shared" si="100"/>
        <v>0</v>
      </c>
      <c r="M448" s="9" t="str">
        <f t="shared" si="91"/>
        <v/>
      </c>
      <c r="N448" s="9" t="str">
        <f t="shared" si="92"/>
        <v/>
      </c>
      <c r="O448" s="9" t="str">
        <f t="shared" si="93"/>
        <v/>
      </c>
      <c r="P448" s="9" t="str">
        <f t="shared" si="94"/>
        <v/>
      </c>
      <c r="Q448" s="9" t="str">
        <f t="shared" si="95"/>
        <v/>
      </c>
      <c r="R448" s="9" t="str">
        <f t="shared" si="96"/>
        <v/>
      </c>
      <c r="S448" s="9" t="str">
        <f t="shared" si="97"/>
        <v/>
      </c>
      <c r="T448" s="9" t="str">
        <f t="shared" si="98"/>
        <v/>
      </c>
      <c r="U448" s="9" t="str">
        <f t="array" ref="U448">IF(AND(F448&lt;&gt;"",F448&lt;&gt;"GR"),IF(COUNTIF($J$2:$J$1000,"&gt;=50")&gt;=10,IF(F448&lt;&gt;"GR",IF(AND(F448&gt;=55,J448&gt;=50),_xlfn.IFS(AND(J448&gt;=$AH$11,J448&gt;$AG$10,J448&gt;$AF$10,J448&gt;$AE$10,J448&gt;$AD$10,J448&gt;$AC$10,J448&gt;$AB$10),"AA",AND(J448&gt;=$AG$11,J448&gt;$AF$10,J448&gt;$AE$10,J448&gt;$AD$10,J448&gt;$AC$10,J448&gt;$AB$10),"BA",AND(J448&gt;=$AF$11,J448&gt;$AE$10,J448&gt;$AD$10,J448&gt;$AC$10,J448&gt;$AB$10),"BB",AND(J448&gt;=$AE$11,J448&gt;$AD$10,J448&gt;$AC$10,J448&gt;$AB$10),"CB",AND(J448&gt;=$AD$11,J448&gt;$AC$10,J448&gt;$AB$10),"CC",AND(J448&gt;=$AC$11,J448&gt;$AB$10),"DC",J448&gt;=50,"DD"),IF(J448&gt;=$AA$9,"FD","FF")),T448),IF(L448&gt;=$Z$32,$Z$30,IF(L448&gt;=$AA$32,$AA$30,IF(L448&gt;=$AB$32,$AB$30,IF(L448&gt;=$AC$32,$AC$30,IF(L448&gt;=$AD$32,$AD$30,IF(L448&gt;=$AE$32,$AE$30,IF(L448&gt;=$AF$32,$AF$30,IF(L448&gt;=$AG$32,$AG$30,$AH$30))))))))),T448)</f>
        <v/>
      </c>
      <c r="V448" s="9" t="str">
        <f t="array" ref="V448">IF(A448&lt;&gt;"",IF(_xlfn.BITOR(F448&lt;&gt;"GR",F448&lt;&gt;""),IF(AND(L448&gt;=50,F448&gt;=55),_xlfn.RANK.EQ(L448,$L$2:$L$1000,0),_xlfn.IFS(U448="FD",999,U448="FF",1000)),IF(AND(L448&gt;=50,H448&gt;=55),_xlfn.RANK.EQ(L448,$L$2:$L$326,0),_xlfn.IFS(U448="FD",999,U448="FF",1000))),"")</f>
        <v/>
      </c>
    </row>
    <row r="449" spans="1:22" x14ac:dyDescent="0.25">
      <c r="A449" s="3"/>
      <c r="B449" s="3"/>
      <c r="C449" s="3"/>
      <c r="D449" s="3"/>
      <c r="E449" s="3"/>
      <c r="F449" s="3"/>
      <c r="G449" s="16">
        <f t="shared" si="88"/>
        <v>0</v>
      </c>
      <c r="H449" s="16">
        <f t="shared" si="89"/>
        <v>0</v>
      </c>
      <c r="I449" s="9">
        <f t="shared" si="87"/>
        <v>0</v>
      </c>
      <c r="J449" s="9">
        <f t="shared" si="90"/>
        <v>0</v>
      </c>
      <c r="K449" s="9">
        <f t="shared" si="99"/>
        <v>0</v>
      </c>
      <c r="L449" s="9">
        <f t="shared" si="100"/>
        <v>0</v>
      </c>
      <c r="M449" s="9" t="str">
        <f t="shared" si="91"/>
        <v/>
      </c>
      <c r="N449" s="9" t="str">
        <f t="shared" si="92"/>
        <v/>
      </c>
      <c r="O449" s="9" t="str">
        <f t="shared" si="93"/>
        <v/>
      </c>
      <c r="P449" s="9" t="str">
        <f t="shared" si="94"/>
        <v/>
      </c>
      <c r="Q449" s="9" t="str">
        <f t="shared" si="95"/>
        <v/>
      </c>
      <c r="R449" s="9" t="str">
        <f t="shared" si="96"/>
        <v/>
      </c>
      <c r="S449" s="9" t="str">
        <f t="shared" si="97"/>
        <v/>
      </c>
      <c r="T449" s="9" t="str">
        <f t="shared" si="98"/>
        <v/>
      </c>
      <c r="U449" s="9" t="str">
        <f t="array" ref="U449">IF(AND(F449&lt;&gt;"",F449&lt;&gt;"GR"),IF(COUNTIF($J$2:$J$1000,"&gt;=50")&gt;=10,IF(F449&lt;&gt;"GR",IF(AND(F449&gt;=55,J449&gt;=50),_xlfn.IFS(AND(J449&gt;=$AH$11,J449&gt;$AG$10,J449&gt;$AF$10,J449&gt;$AE$10,J449&gt;$AD$10,J449&gt;$AC$10,J449&gt;$AB$10),"AA",AND(J449&gt;=$AG$11,J449&gt;$AF$10,J449&gt;$AE$10,J449&gt;$AD$10,J449&gt;$AC$10,J449&gt;$AB$10),"BA",AND(J449&gt;=$AF$11,J449&gt;$AE$10,J449&gt;$AD$10,J449&gt;$AC$10,J449&gt;$AB$10),"BB",AND(J449&gt;=$AE$11,J449&gt;$AD$10,J449&gt;$AC$10,J449&gt;$AB$10),"CB",AND(J449&gt;=$AD$11,J449&gt;$AC$10,J449&gt;$AB$10),"CC",AND(J449&gt;=$AC$11,J449&gt;$AB$10),"DC",J449&gt;=50,"DD"),IF(J449&gt;=$AA$9,"FD","FF")),T449),IF(L449&gt;=$Z$32,$Z$30,IF(L449&gt;=$AA$32,$AA$30,IF(L449&gt;=$AB$32,$AB$30,IF(L449&gt;=$AC$32,$AC$30,IF(L449&gt;=$AD$32,$AD$30,IF(L449&gt;=$AE$32,$AE$30,IF(L449&gt;=$AF$32,$AF$30,IF(L449&gt;=$AG$32,$AG$30,$AH$30))))))))),T449)</f>
        <v/>
      </c>
      <c r="V449" s="9" t="str">
        <f t="array" ref="V449">IF(A449&lt;&gt;"",IF(_xlfn.BITOR(F449&lt;&gt;"GR",F449&lt;&gt;""),IF(AND(L449&gt;=50,F449&gt;=55),_xlfn.RANK.EQ(L449,$L$2:$L$1000,0),_xlfn.IFS(U449="FD",999,U449="FF",1000)),IF(AND(L449&gt;=50,H449&gt;=55),_xlfn.RANK.EQ(L449,$L$2:$L$326,0),_xlfn.IFS(U449="FD",999,U449="FF",1000))),"")</f>
        <v/>
      </c>
    </row>
    <row r="450" spans="1:22" x14ac:dyDescent="0.25">
      <c r="A450" s="3"/>
      <c r="B450" s="3"/>
      <c r="C450" s="3"/>
      <c r="D450" s="3"/>
      <c r="E450" s="3"/>
      <c r="F450" s="3"/>
      <c r="G450" s="16">
        <f t="shared" si="88"/>
        <v>0</v>
      </c>
      <c r="H450" s="16">
        <f t="shared" si="89"/>
        <v>0</v>
      </c>
      <c r="I450" s="9">
        <f t="shared" ref="I450:I513" si="101">(G450*0.4)+(H450*0.6)</f>
        <v>0</v>
      </c>
      <c r="J450" s="9">
        <f t="shared" si="90"/>
        <v>0</v>
      </c>
      <c r="K450" s="9">
        <f t="shared" si="99"/>
        <v>0</v>
      </c>
      <c r="L450" s="9">
        <f t="shared" si="100"/>
        <v>0</v>
      </c>
      <c r="M450" s="9" t="str">
        <f t="shared" si="91"/>
        <v/>
      </c>
      <c r="N450" s="9" t="str">
        <f t="shared" si="92"/>
        <v/>
      </c>
      <c r="O450" s="9" t="str">
        <f t="shared" si="93"/>
        <v/>
      </c>
      <c r="P450" s="9" t="str">
        <f t="shared" si="94"/>
        <v/>
      </c>
      <c r="Q450" s="9" t="str">
        <f t="shared" si="95"/>
        <v/>
      </c>
      <c r="R450" s="9" t="str">
        <f t="shared" si="96"/>
        <v/>
      </c>
      <c r="S450" s="9" t="str">
        <f t="shared" si="97"/>
        <v/>
      </c>
      <c r="T450" s="9" t="str">
        <f t="shared" si="98"/>
        <v/>
      </c>
      <c r="U450" s="9" t="str">
        <f t="array" ref="U450">IF(AND(F450&lt;&gt;"",F450&lt;&gt;"GR"),IF(COUNTIF($J$2:$J$1000,"&gt;=50")&gt;=10,IF(F450&lt;&gt;"GR",IF(AND(F450&gt;=55,J450&gt;=50),_xlfn.IFS(AND(J450&gt;=$AH$11,J450&gt;$AG$10,J450&gt;$AF$10,J450&gt;$AE$10,J450&gt;$AD$10,J450&gt;$AC$10,J450&gt;$AB$10),"AA",AND(J450&gt;=$AG$11,J450&gt;$AF$10,J450&gt;$AE$10,J450&gt;$AD$10,J450&gt;$AC$10,J450&gt;$AB$10),"BA",AND(J450&gt;=$AF$11,J450&gt;$AE$10,J450&gt;$AD$10,J450&gt;$AC$10,J450&gt;$AB$10),"BB",AND(J450&gt;=$AE$11,J450&gt;$AD$10,J450&gt;$AC$10,J450&gt;$AB$10),"CB",AND(J450&gt;=$AD$11,J450&gt;$AC$10,J450&gt;$AB$10),"CC",AND(J450&gt;=$AC$11,J450&gt;$AB$10),"DC",J450&gt;=50,"DD"),IF(J450&gt;=$AA$9,"FD","FF")),T450),IF(L450&gt;=$Z$32,$Z$30,IF(L450&gt;=$AA$32,$AA$30,IF(L450&gt;=$AB$32,$AB$30,IF(L450&gt;=$AC$32,$AC$30,IF(L450&gt;=$AD$32,$AD$30,IF(L450&gt;=$AE$32,$AE$30,IF(L450&gt;=$AF$32,$AF$30,IF(L450&gt;=$AG$32,$AG$30,$AH$30))))))))),T450)</f>
        <v/>
      </c>
      <c r="V450" s="9" t="str">
        <f t="array" ref="V450">IF(A450&lt;&gt;"",IF(_xlfn.BITOR(F450&lt;&gt;"GR",F450&lt;&gt;""),IF(AND(L450&gt;=50,F450&gt;=55),_xlfn.RANK.EQ(L450,$L$2:$L$1000,0),_xlfn.IFS(U450="FD",999,U450="FF",1000)),IF(AND(L450&gt;=50,H450&gt;=55),_xlfn.RANK.EQ(L450,$L$2:$L$326,0),_xlfn.IFS(U450="FD",999,U450="FF",1000))),"")</f>
        <v/>
      </c>
    </row>
    <row r="451" spans="1:22" x14ac:dyDescent="0.25">
      <c r="A451" s="3"/>
      <c r="B451" s="3"/>
      <c r="C451" s="3"/>
      <c r="D451" s="3"/>
      <c r="E451" s="3"/>
      <c r="F451" s="3"/>
      <c r="G451" s="16">
        <f t="shared" ref="G451:G514" si="102">IF(_xlfn.BITOR(D451="GR",D451=""),0,D451)</f>
        <v>0</v>
      </c>
      <c r="H451" s="16">
        <f t="shared" ref="H451:H514" si="103">IF(_xlfn.BITOR(E451="",E451="GR"),0,E451)</f>
        <v>0</v>
      </c>
      <c r="I451" s="9">
        <f t="shared" si="101"/>
        <v>0</v>
      </c>
      <c r="J451" s="9">
        <f t="shared" ref="J451:J514" si="104">IF(AND(F451&lt;&gt;"",F451&lt;&gt;"GR"),(G451*0.4)+(F451*0.6),I451)</f>
        <v>0</v>
      </c>
      <c r="K451" s="9">
        <f t="shared" si="99"/>
        <v>0</v>
      </c>
      <c r="L451" s="9">
        <f t="shared" si="100"/>
        <v>0</v>
      </c>
      <c r="M451" s="9" t="str">
        <f t="shared" ref="M451:M514" si="105">IF(AND(I451&gt;=50,H451&gt;=55),I451,"")</f>
        <v/>
      </c>
      <c r="N451" s="9" t="str">
        <f t="shared" ref="N451:N514" si="106">IF(M451&lt;&gt;"",IF(_xlfn.RANK.EQ(M451,$M$2:$M$326,0)&lt;=ROUND(COUNTIFS($I$2:$I$326,"&gt;=50",$H$2:$H$326,"&gt;=55")/100*$AH$9,0),"",I451),"")</f>
        <v/>
      </c>
      <c r="O451" s="9" t="str">
        <f t="shared" ref="O451:O514" si="107">IF(N451&lt;&gt;"",IF(_xlfn.RANK.EQ(N451,$N$2:$N$326,0)&lt;=ROUND(COUNTIFS($I$2:$I$326,"&gt;=50",$H$2:$H$326,"&gt;=55")/100*$AG$9,0),"",I451),"")</f>
        <v/>
      </c>
      <c r="P451" s="9" t="str">
        <f t="shared" ref="P451:P514" si="108">IF(O451&lt;&gt;"",IF(_xlfn.RANK.EQ(O451,$O$2:$O$326,0)&lt;=ROUND(COUNTIFS($I$2:$I$326,"&gt;=50",$H$2:$H$326,"&gt;=55")/100*$AF$9,0),"",I451),"")</f>
        <v/>
      </c>
      <c r="Q451" s="9" t="str">
        <f t="shared" ref="Q451:Q514" si="109">IF(P451&lt;&gt;"",IF(_xlfn.RANK.EQ(P451,$P$2:$P$326,0)&lt;=ROUND(COUNTIFS($I$2:$I$326,"&gt;=50",$H$2:$H$326,"&gt;=55")/100*$AE$9,0),"",I451),"")</f>
        <v/>
      </c>
      <c r="R451" s="9" t="str">
        <f t="shared" ref="R451:R514" si="110">IF(Q451&lt;&gt;"",IF(_xlfn.RANK.EQ(Q451,$Q$2:$Q$326,0)&lt;=ROUND(COUNTIFS($I$2:$I$326,"&gt;=50",$H$2:$H$326,"&gt;=55")/100*$AD$9,0),"",I451),"")</f>
        <v/>
      </c>
      <c r="S451" s="9" t="str">
        <f t="shared" ref="S451:S514" si="111">IF(R451&lt;&gt;"",IF(_xlfn.RANK.EQ(R451,$R$2:$R$326,0)&lt;=ROUND(COUNTIFS($I$2:$I$326,"&gt;=50",$H$2:$H$326,"&gt;=55")/100*$AC$9,0),"",I451),"")</f>
        <v/>
      </c>
      <c r="T451" s="9" t="str">
        <f t="shared" ref="T451:T514" si="112">IF(A451&lt;&gt;"",IF(COUNTIF($I$2:$I$1000,"&gt;=50")&gt;=10,IF(AND(H451&gt;=55,I451&gt;=50),IF(_xlfn.RANK.EQ(M451,$M$2:$M$1000,0)&lt;=ROUND(COUNTIFS($I$2:$I$1000,"&gt;=50",$H$2:$H$1000,"&gt;=55")/100*$AH$9,0),$AH$8,IF(_xlfn.RANK.EQ(N451,$N$2:$N$1000,0)&lt;=ROUND(COUNTIFS($I$2:$I$1000,"&gt;=50",$H$2:$H$1000,"&gt;=55")/100*$AG$9,0),$AG$8,IF(_xlfn.RANK.EQ(O451,$O$2:$O$1000,0)&lt;=ROUND(COUNTIFS($I$2:$I$1000,"&gt;=50",$H$2:$H$1000,"&gt;=55")/100*$AF$9,0),$AF$8,IF(_xlfn.RANK.EQ(P451,$P$2:$P$1000,0)&lt;=ROUND(COUNTIFS($I$2:$I$1000,"&gt;=50",$H$2:$H$1000,"&gt;=55")/100*$AE$9,0),$AE$8,IF(_xlfn.RANK.EQ(Q451,$Q$2:$Q$1000,0)&lt;=ROUND(COUNTIFS($I$2:$I$1000,"&gt;=50",$H$2:$H$1000,"&gt;=55")/100*$AD$9,0),$AD$8,IF(_xlfn.RANK.EQ(R451,$R$2:$R$1000,0)&lt;=ROUND(COUNTIFS($I$2:$I$1000,"&gt;=50",$H$2:$H$1000,"&gt;=55")/100*$AC$9,0),$AC$8,$AB$8)))))),IF(K451&gt;=$AA$9,$AA$8,$Z$8)),IF(K451&gt;=$Z$32,$Z$30,IF(K451&gt;=$AA$32,$AA$30,IF(K451&gt;=$AB$32,$AB$30,IF(K451&gt;=$AC$32,$AC$30,IF(K451&gt;=$AD$32,$AD$30,IF(K451&gt;=$AE$32,$AE$30,IF(K451&gt;=$AF$32,$AF$30,IF(K451&gt;=$AG$32,$AG$30,$AH$30))))))))),"")</f>
        <v/>
      </c>
      <c r="U451" s="9" t="str">
        <f t="array" ref="U451">IF(AND(F451&lt;&gt;"",F451&lt;&gt;"GR"),IF(COUNTIF($J$2:$J$1000,"&gt;=50")&gt;=10,IF(F451&lt;&gt;"GR",IF(AND(F451&gt;=55,J451&gt;=50),_xlfn.IFS(AND(J451&gt;=$AH$11,J451&gt;$AG$10,J451&gt;$AF$10,J451&gt;$AE$10,J451&gt;$AD$10,J451&gt;$AC$10,J451&gt;$AB$10),"AA",AND(J451&gt;=$AG$11,J451&gt;$AF$10,J451&gt;$AE$10,J451&gt;$AD$10,J451&gt;$AC$10,J451&gt;$AB$10),"BA",AND(J451&gt;=$AF$11,J451&gt;$AE$10,J451&gt;$AD$10,J451&gt;$AC$10,J451&gt;$AB$10),"BB",AND(J451&gt;=$AE$11,J451&gt;$AD$10,J451&gt;$AC$10,J451&gt;$AB$10),"CB",AND(J451&gt;=$AD$11,J451&gt;$AC$10,J451&gt;$AB$10),"CC",AND(J451&gt;=$AC$11,J451&gt;$AB$10),"DC",J451&gt;=50,"DD"),IF(J451&gt;=$AA$9,"FD","FF")),T451),IF(L451&gt;=$Z$32,$Z$30,IF(L451&gt;=$AA$32,$AA$30,IF(L451&gt;=$AB$32,$AB$30,IF(L451&gt;=$AC$32,$AC$30,IF(L451&gt;=$AD$32,$AD$30,IF(L451&gt;=$AE$32,$AE$30,IF(L451&gt;=$AF$32,$AF$30,IF(L451&gt;=$AG$32,$AG$30,$AH$30))))))))),T451)</f>
        <v/>
      </c>
      <c r="V451" s="9" t="str">
        <f t="array" ref="V451">IF(A451&lt;&gt;"",IF(_xlfn.BITOR(F451&lt;&gt;"GR",F451&lt;&gt;""),IF(AND(L451&gt;=50,F451&gt;=55),_xlfn.RANK.EQ(L451,$L$2:$L$1000,0),_xlfn.IFS(U451="FD",999,U451="FF",1000)),IF(AND(L451&gt;=50,H451&gt;=55),_xlfn.RANK.EQ(L451,$L$2:$L$326,0),_xlfn.IFS(U451="FD",999,U451="FF",1000))),"")</f>
        <v/>
      </c>
    </row>
    <row r="452" spans="1:22" x14ac:dyDescent="0.25">
      <c r="A452" s="3"/>
      <c r="B452" s="3"/>
      <c r="C452" s="3"/>
      <c r="D452" s="3"/>
      <c r="E452" s="3"/>
      <c r="F452" s="3"/>
      <c r="G452" s="16">
        <f t="shared" si="102"/>
        <v>0</v>
      </c>
      <c r="H452" s="16">
        <f t="shared" si="103"/>
        <v>0</v>
      </c>
      <c r="I452" s="9">
        <f t="shared" si="101"/>
        <v>0</v>
      </c>
      <c r="J452" s="9">
        <f t="shared" si="104"/>
        <v>0</v>
      </c>
      <c r="K452" s="9">
        <f t="shared" si="99"/>
        <v>0</v>
      </c>
      <c r="L452" s="9">
        <f t="shared" si="100"/>
        <v>0</v>
      </c>
      <c r="M452" s="9" t="str">
        <f t="shared" si="105"/>
        <v/>
      </c>
      <c r="N452" s="9" t="str">
        <f t="shared" si="106"/>
        <v/>
      </c>
      <c r="O452" s="9" t="str">
        <f t="shared" si="107"/>
        <v/>
      </c>
      <c r="P452" s="9" t="str">
        <f t="shared" si="108"/>
        <v/>
      </c>
      <c r="Q452" s="9" t="str">
        <f t="shared" si="109"/>
        <v/>
      </c>
      <c r="R452" s="9" t="str">
        <f t="shared" si="110"/>
        <v/>
      </c>
      <c r="S452" s="9" t="str">
        <f t="shared" si="111"/>
        <v/>
      </c>
      <c r="T452" s="9" t="str">
        <f t="shared" si="112"/>
        <v/>
      </c>
      <c r="U452" s="9" t="str">
        <f t="array" ref="U452">IF(AND(F452&lt;&gt;"",F452&lt;&gt;"GR"),IF(COUNTIF($J$2:$J$1000,"&gt;=50")&gt;=10,IF(F452&lt;&gt;"GR",IF(AND(F452&gt;=55,J452&gt;=50),_xlfn.IFS(AND(J452&gt;=$AH$11,J452&gt;$AG$10,J452&gt;$AF$10,J452&gt;$AE$10,J452&gt;$AD$10,J452&gt;$AC$10,J452&gt;$AB$10),"AA",AND(J452&gt;=$AG$11,J452&gt;$AF$10,J452&gt;$AE$10,J452&gt;$AD$10,J452&gt;$AC$10,J452&gt;$AB$10),"BA",AND(J452&gt;=$AF$11,J452&gt;$AE$10,J452&gt;$AD$10,J452&gt;$AC$10,J452&gt;$AB$10),"BB",AND(J452&gt;=$AE$11,J452&gt;$AD$10,J452&gt;$AC$10,J452&gt;$AB$10),"CB",AND(J452&gt;=$AD$11,J452&gt;$AC$10,J452&gt;$AB$10),"CC",AND(J452&gt;=$AC$11,J452&gt;$AB$10),"DC",J452&gt;=50,"DD"),IF(J452&gt;=$AA$9,"FD","FF")),T452),IF(L452&gt;=$Z$32,$Z$30,IF(L452&gt;=$AA$32,$AA$30,IF(L452&gt;=$AB$32,$AB$30,IF(L452&gt;=$AC$32,$AC$30,IF(L452&gt;=$AD$32,$AD$30,IF(L452&gt;=$AE$32,$AE$30,IF(L452&gt;=$AF$32,$AF$30,IF(L452&gt;=$AG$32,$AG$30,$AH$30))))))))),T452)</f>
        <v/>
      </c>
      <c r="V452" s="9" t="str">
        <f t="array" ref="V452">IF(A452&lt;&gt;"",IF(_xlfn.BITOR(F452&lt;&gt;"GR",F452&lt;&gt;""),IF(AND(L452&gt;=50,F452&gt;=55),_xlfn.RANK.EQ(L452,$L$2:$L$1000,0),_xlfn.IFS(U452="FD",999,U452="FF",1000)),IF(AND(L452&gt;=50,H452&gt;=55),_xlfn.RANK.EQ(L452,$L$2:$L$326,0),_xlfn.IFS(U452="FD",999,U452="FF",1000))),"")</f>
        <v/>
      </c>
    </row>
    <row r="453" spans="1:22" x14ac:dyDescent="0.25">
      <c r="A453" s="3"/>
      <c r="B453" s="3"/>
      <c r="C453" s="3"/>
      <c r="D453" s="3"/>
      <c r="E453" s="3"/>
      <c r="F453" s="3"/>
      <c r="G453" s="16">
        <f t="shared" si="102"/>
        <v>0</v>
      </c>
      <c r="H453" s="16">
        <f t="shared" si="103"/>
        <v>0</v>
      </c>
      <c r="I453" s="9">
        <f t="shared" si="101"/>
        <v>0</v>
      </c>
      <c r="J453" s="9">
        <f t="shared" si="104"/>
        <v>0</v>
      </c>
      <c r="K453" s="9">
        <f t="shared" si="99"/>
        <v>0</v>
      </c>
      <c r="L453" s="9">
        <f t="shared" si="100"/>
        <v>0</v>
      </c>
      <c r="M453" s="9" t="str">
        <f t="shared" si="105"/>
        <v/>
      </c>
      <c r="N453" s="9" t="str">
        <f t="shared" si="106"/>
        <v/>
      </c>
      <c r="O453" s="9" t="str">
        <f t="shared" si="107"/>
        <v/>
      </c>
      <c r="P453" s="9" t="str">
        <f t="shared" si="108"/>
        <v/>
      </c>
      <c r="Q453" s="9" t="str">
        <f t="shared" si="109"/>
        <v/>
      </c>
      <c r="R453" s="9" t="str">
        <f t="shared" si="110"/>
        <v/>
      </c>
      <c r="S453" s="9" t="str">
        <f t="shared" si="111"/>
        <v/>
      </c>
      <c r="T453" s="9" t="str">
        <f t="shared" si="112"/>
        <v/>
      </c>
      <c r="U453" s="9" t="str">
        <f t="array" ref="U453">IF(AND(F453&lt;&gt;"",F453&lt;&gt;"GR"),IF(COUNTIF($J$2:$J$1000,"&gt;=50")&gt;=10,IF(F453&lt;&gt;"GR",IF(AND(F453&gt;=55,J453&gt;=50),_xlfn.IFS(AND(J453&gt;=$AH$11,J453&gt;$AG$10,J453&gt;$AF$10,J453&gt;$AE$10,J453&gt;$AD$10,J453&gt;$AC$10,J453&gt;$AB$10),"AA",AND(J453&gt;=$AG$11,J453&gt;$AF$10,J453&gt;$AE$10,J453&gt;$AD$10,J453&gt;$AC$10,J453&gt;$AB$10),"BA",AND(J453&gt;=$AF$11,J453&gt;$AE$10,J453&gt;$AD$10,J453&gt;$AC$10,J453&gt;$AB$10),"BB",AND(J453&gt;=$AE$11,J453&gt;$AD$10,J453&gt;$AC$10,J453&gt;$AB$10),"CB",AND(J453&gt;=$AD$11,J453&gt;$AC$10,J453&gt;$AB$10),"CC",AND(J453&gt;=$AC$11,J453&gt;$AB$10),"DC",J453&gt;=50,"DD"),IF(J453&gt;=$AA$9,"FD","FF")),T453),IF(L453&gt;=$Z$32,$Z$30,IF(L453&gt;=$AA$32,$AA$30,IF(L453&gt;=$AB$32,$AB$30,IF(L453&gt;=$AC$32,$AC$30,IF(L453&gt;=$AD$32,$AD$30,IF(L453&gt;=$AE$32,$AE$30,IF(L453&gt;=$AF$32,$AF$30,IF(L453&gt;=$AG$32,$AG$30,$AH$30))))))))),T453)</f>
        <v/>
      </c>
      <c r="V453" s="9" t="str">
        <f t="array" ref="V453">IF(A453&lt;&gt;"",IF(_xlfn.BITOR(F453&lt;&gt;"GR",F453&lt;&gt;""),IF(AND(L453&gt;=50,F453&gt;=55),_xlfn.RANK.EQ(L453,$L$2:$L$1000,0),_xlfn.IFS(U453="FD",999,U453="FF",1000)),IF(AND(L453&gt;=50,H453&gt;=55),_xlfn.RANK.EQ(L453,$L$2:$L$326,0),_xlfn.IFS(U453="FD",999,U453="FF",1000))),"")</f>
        <v/>
      </c>
    </row>
    <row r="454" spans="1:22" x14ac:dyDescent="0.25">
      <c r="A454" s="3"/>
      <c r="B454" s="3"/>
      <c r="C454" s="3"/>
      <c r="D454" s="3"/>
      <c r="E454" s="3"/>
      <c r="F454" s="3"/>
      <c r="G454" s="16">
        <f t="shared" si="102"/>
        <v>0</v>
      </c>
      <c r="H454" s="16">
        <f t="shared" si="103"/>
        <v>0</v>
      </c>
      <c r="I454" s="9">
        <f t="shared" si="101"/>
        <v>0</v>
      </c>
      <c r="J454" s="9">
        <f t="shared" si="104"/>
        <v>0</v>
      </c>
      <c r="K454" s="9">
        <f t="shared" si="99"/>
        <v>0</v>
      </c>
      <c r="L454" s="9">
        <f t="shared" si="100"/>
        <v>0</v>
      </c>
      <c r="M454" s="9" t="str">
        <f t="shared" si="105"/>
        <v/>
      </c>
      <c r="N454" s="9" t="str">
        <f t="shared" si="106"/>
        <v/>
      </c>
      <c r="O454" s="9" t="str">
        <f t="shared" si="107"/>
        <v/>
      </c>
      <c r="P454" s="9" t="str">
        <f t="shared" si="108"/>
        <v/>
      </c>
      <c r="Q454" s="9" t="str">
        <f t="shared" si="109"/>
        <v/>
      </c>
      <c r="R454" s="9" t="str">
        <f t="shared" si="110"/>
        <v/>
      </c>
      <c r="S454" s="9" t="str">
        <f t="shared" si="111"/>
        <v/>
      </c>
      <c r="T454" s="9" t="str">
        <f t="shared" si="112"/>
        <v/>
      </c>
      <c r="U454" s="9" t="str">
        <f t="array" ref="U454">IF(AND(F454&lt;&gt;"",F454&lt;&gt;"GR"),IF(COUNTIF($J$2:$J$1000,"&gt;=50")&gt;=10,IF(F454&lt;&gt;"GR",IF(AND(F454&gt;=55,J454&gt;=50),_xlfn.IFS(AND(J454&gt;=$AH$11,J454&gt;$AG$10,J454&gt;$AF$10,J454&gt;$AE$10,J454&gt;$AD$10,J454&gt;$AC$10,J454&gt;$AB$10),"AA",AND(J454&gt;=$AG$11,J454&gt;$AF$10,J454&gt;$AE$10,J454&gt;$AD$10,J454&gt;$AC$10,J454&gt;$AB$10),"BA",AND(J454&gt;=$AF$11,J454&gt;$AE$10,J454&gt;$AD$10,J454&gt;$AC$10,J454&gt;$AB$10),"BB",AND(J454&gt;=$AE$11,J454&gt;$AD$10,J454&gt;$AC$10,J454&gt;$AB$10),"CB",AND(J454&gt;=$AD$11,J454&gt;$AC$10,J454&gt;$AB$10),"CC",AND(J454&gt;=$AC$11,J454&gt;$AB$10),"DC",J454&gt;=50,"DD"),IF(J454&gt;=$AA$9,"FD","FF")),T454),IF(L454&gt;=$Z$32,$Z$30,IF(L454&gt;=$AA$32,$AA$30,IF(L454&gt;=$AB$32,$AB$30,IF(L454&gt;=$AC$32,$AC$30,IF(L454&gt;=$AD$32,$AD$30,IF(L454&gt;=$AE$32,$AE$30,IF(L454&gt;=$AF$32,$AF$30,IF(L454&gt;=$AG$32,$AG$30,$AH$30))))))))),T454)</f>
        <v/>
      </c>
      <c r="V454" s="9" t="str">
        <f t="array" ref="V454">IF(A454&lt;&gt;"",IF(_xlfn.BITOR(F454&lt;&gt;"GR",F454&lt;&gt;""),IF(AND(L454&gt;=50,F454&gt;=55),_xlfn.RANK.EQ(L454,$L$2:$L$1000,0),_xlfn.IFS(U454="FD",999,U454="FF",1000)),IF(AND(L454&gt;=50,H454&gt;=55),_xlfn.RANK.EQ(L454,$L$2:$L$326,0),_xlfn.IFS(U454="FD",999,U454="FF",1000))),"")</f>
        <v/>
      </c>
    </row>
    <row r="455" spans="1:22" x14ac:dyDescent="0.25">
      <c r="A455" s="3"/>
      <c r="B455" s="3"/>
      <c r="C455" s="3"/>
      <c r="D455" s="3"/>
      <c r="E455" s="3"/>
      <c r="F455" s="3"/>
      <c r="G455" s="16">
        <f t="shared" si="102"/>
        <v>0</v>
      </c>
      <c r="H455" s="16">
        <f t="shared" si="103"/>
        <v>0</v>
      </c>
      <c r="I455" s="9">
        <f t="shared" si="101"/>
        <v>0</v>
      </c>
      <c r="J455" s="9">
        <f t="shared" si="104"/>
        <v>0</v>
      </c>
      <c r="K455" s="9">
        <f t="shared" ref="K455:K518" si="113">ROUND(I455,0)</f>
        <v>0</v>
      </c>
      <c r="L455" s="9">
        <f t="shared" ref="L455:L518" si="114">ROUND(J455,0)</f>
        <v>0</v>
      </c>
      <c r="M455" s="9" t="str">
        <f t="shared" si="105"/>
        <v/>
      </c>
      <c r="N455" s="9" t="str">
        <f t="shared" si="106"/>
        <v/>
      </c>
      <c r="O455" s="9" t="str">
        <f t="shared" si="107"/>
        <v/>
      </c>
      <c r="P455" s="9" t="str">
        <f t="shared" si="108"/>
        <v/>
      </c>
      <c r="Q455" s="9" t="str">
        <f t="shared" si="109"/>
        <v/>
      </c>
      <c r="R455" s="9" t="str">
        <f t="shared" si="110"/>
        <v/>
      </c>
      <c r="S455" s="9" t="str">
        <f t="shared" si="111"/>
        <v/>
      </c>
      <c r="T455" s="9" t="str">
        <f t="shared" si="112"/>
        <v/>
      </c>
      <c r="U455" s="9" t="str">
        <f t="array" ref="U455">IF(AND(F455&lt;&gt;"",F455&lt;&gt;"GR"),IF(COUNTIF($J$2:$J$1000,"&gt;=50")&gt;=10,IF(F455&lt;&gt;"GR",IF(AND(F455&gt;=55,J455&gt;=50),_xlfn.IFS(AND(J455&gt;=$AH$11,J455&gt;$AG$10,J455&gt;$AF$10,J455&gt;$AE$10,J455&gt;$AD$10,J455&gt;$AC$10,J455&gt;$AB$10),"AA",AND(J455&gt;=$AG$11,J455&gt;$AF$10,J455&gt;$AE$10,J455&gt;$AD$10,J455&gt;$AC$10,J455&gt;$AB$10),"BA",AND(J455&gt;=$AF$11,J455&gt;$AE$10,J455&gt;$AD$10,J455&gt;$AC$10,J455&gt;$AB$10),"BB",AND(J455&gt;=$AE$11,J455&gt;$AD$10,J455&gt;$AC$10,J455&gt;$AB$10),"CB",AND(J455&gt;=$AD$11,J455&gt;$AC$10,J455&gt;$AB$10),"CC",AND(J455&gt;=$AC$11,J455&gt;$AB$10),"DC",J455&gt;=50,"DD"),IF(J455&gt;=$AA$9,"FD","FF")),T455),IF(L455&gt;=$Z$32,$Z$30,IF(L455&gt;=$AA$32,$AA$30,IF(L455&gt;=$AB$32,$AB$30,IF(L455&gt;=$AC$32,$AC$30,IF(L455&gt;=$AD$32,$AD$30,IF(L455&gt;=$AE$32,$AE$30,IF(L455&gt;=$AF$32,$AF$30,IF(L455&gt;=$AG$32,$AG$30,$AH$30))))))))),T455)</f>
        <v/>
      </c>
      <c r="V455" s="9" t="str">
        <f t="array" ref="V455">IF(A455&lt;&gt;"",IF(_xlfn.BITOR(F455&lt;&gt;"GR",F455&lt;&gt;""),IF(AND(L455&gt;=50,F455&gt;=55),_xlfn.RANK.EQ(L455,$L$2:$L$1000,0),_xlfn.IFS(U455="FD",999,U455="FF",1000)),IF(AND(L455&gt;=50,H455&gt;=55),_xlfn.RANK.EQ(L455,$L$2:$L$326,0),_xlfn.IFS(U455="FD",999,U455="FF",1000))),"")</f>
        <v/>
      </c>
    </row>
    <row r="456" spans="1:22" x14ac:dyDescent="0.25">
      <c r="A456" s="3"/>
      <c r="B456" s="3"/>
      <c r="C456" s="3"/>
      <c r="D456" s="3"/>
      <c r="E456" s="3"/>
      <c r="F456" s="3"/>
      <c r="G456" s="16">
        <f t="shared" si="102"/>
        <v>0</v>
      </c>
      <c r="H456" s="16">
        <f t="shared" si="103"/>
        <v>0</v>
      </c>
      <c r="I456" s="9">
        <f t="shared" si="101"/>
        <v>0</v>
      </c>
      <c r="J456" s="9">
        <f t="shared" si="104"/>
        <v>0</v>
      </c>
      <c r="K456" s="9">
        <f t="shared" si="113"/>
        <v>0</v>
      </c>
      <c r="L456" s="9">
        <f t="shared" si="114"/>
        <v>0</v>
      </c>
      <c r="M456" s="9" t="str">
        <f t="shared" si="105"/>
        <v/>
      </c>
      <c r="N456" s="9" t="str">
        <f t="shared" si="106"/>
        <v/>
      </c>
      <c r="O456" s="9" t="str">
        <f t="shared" si="107"/>
        <v/>
      </c>
      <c r="P456" s="9" t="str">
        <f t="shared" si="108"/>
        <v/>
      </c>
      <c r="Q456" s="9" t="str">
        <f t="shared" si="109"/>
        <v/>
      </c>
      <c r="R456" s="9" t="str">
        <f t="shared" si="110"/>
        <v/>
      </c>
      <c r="S456" s="9" t="str">
        <f t="shared" si="111"/>
        <v/>
      </c>
      <c r="T456" s="9" t="str">
        <f t="shared" si="112"/>
        <v/>
      </c>
      <c r="U456" s="9" t="str">
        <f t="array" ref="U456">IF(AND(F456&lt;&gt;"",F456&lt;&gt;"GR"),IF(COUNTIF($J$2:$J$1000,"&gt;=50")&gt;=10,IF(F456&lt;&gt;"GR",IF(AND(F456&gt;=55,J456&gt;=50),_xlfn.IFS(AND(J456&gt;=$AH$11,J456&gt;$AG$10,J456&gt;$AF$10,J456&gt;$AE$10,J456&gt;$AD$10,J456&gt;$AC$10,J456&gt;$AB$10),"AA",AND(J456&gt;=$AG$11,J456&gt;$AF$10,J456&gt;$AE$10,J456&gt;$AD$10,J456&gt;$AC$10,J456&gt;$AB$10),"BA",AND(J456&gt;=$AF$11,J456&gt;$AE$10,J456&gt;$AD$10,J456&gt;$AC$10,J456&gt;$AB$10),"BB",AND(J456&gt;=$AE$11,J456&gt;$AD$10,J456&gt;$AC$10,J456&gt;$AB$10),"CB",AND(J456&gt;=$AD$11,J456&gt;$AC$10,J456&gt;$AB$10),"CC",AND(J456&gt;=$AC$11,J456&gt;$AB$10),"DC",J456&gt;=50,"DD"),IF(J456&gt;=$AA$9,"FD","FF")),T456),IF(L456&gt;=$Z$32,$Z$30,IF(L456&gt;=$AA$32,$AA$30,IF(L456&gt;=$AB$32,$AB$30,IF(L456&gt;=$AC$32,$AC$30,IF(L456&gt;=$AD$32,$AD$30,IF(L456&gt;=$AE$32,$AE$30,IF(L456&gt;=$AF$32,$AF$30,IF(L456&gt;=$AG$32,$AG$30,$AH$30))))))))),T456)</f>
        <v/>
      </c>
      <c r="V456" s="9" t="str">
        <f t="array" ref="V456">IF(A456&lt;&gt;"",IF(_xlfn.BITOR(F456&lt;&gt;"GR",F456&lt;&gt;""),IF(AND(L456&gt;=50,F456&gt;=55),_xlfn.RANK.EQ(L456,$L$2:$L$1000,0),_xlfn.IFS(U456="FD",999,U456="FF",1000)),IF(AND(L456&gt;=50,H456&gt;=55),_xlfn.RANK.EQ(L456,$L$2:$L$326,0),_xlfn.IFS(U456="FD",999,U456="FF",1000))),"")</f>
        <v/>
      </c>
    </row>
    <row r="457" spans="1:22" x14ac:dyDescent="0.25">
      <c r="A457" s="3"/>
      <c r="B457" s="3"/>
      <c r="C457" s="3"/>
      <c r="D457" s="3"/>
      <c r="E457" s="3"/>
      <c r="F457" s="3"/>
      <c r="G457" s="16">
        <f t="shared" si="102"/>
        <v>0</v>
      </c>
      <c r="H457" s="16">
        <f t="shared" si="103"/>
        <v>0</v>
      </c>
      <c r="I457" s="9">
        <f t="shared" si="101"/>
        <v>0</v>
      </c>
      <c r="J457" s="9">
        <f t="shared" si="104"/>
        <v>0</v>
      </c>
      <c r="K457" s="9">
        <f t="shared" si="113"/>
        <v>0</v>
      </c>
      <c r="L457" s="9">
        <f t="shared" si="114"/>
        <v>0</v>
      </c>
      <c r="M457" s="9" t="str">
        <f t="shared" si="105"/>
        <v/>
      </c>
      <c r="N457" s="9" t="str">
        <f t="shared" si="106"/>
        <v/>
      </c>
      <c r="O457" s="9" t="str">
        <f t="shared" si="107"/>
        <v/>
      </c>
      <c r="P457" s="9" t="str">
        <f t="shared" si="108"/>
        <v/>
      </c>
      <c r="Q457" s="9" t="str">
        <f t="shared" si="109"/>
        <v/>
      </c>
      <c r="R457" s="9" t="str">
        <f t="shared" si="110"/>
        <v/>
      </c>
      <c r="S457" s="9" t="str">
        <f t="shared" si="111"/>
        <v/>
      </c>
      <c r="T457" s="9" t="str">
        <f t="shared" si="112"/>
        <v/>
      </c>
      <c r="U457" s="9" t="str">
        <f t="array" ref="U457">IF(AND(F457&lt;&gt;"",F457&lt;&gt;"GR"),IF(COUNTIF($J$2:$J$1000,"&gt;=50")&gt;=10,IF(F457&lt;&gt;"GR",IF(AND(F457&gt;=55,J457&gt;=50),_xlfn.IFS(AND(J457&gt;=$AH$11,J457&gt;$AG$10,J457&gt;$AF$10,J457&gt;$AE$10,J457&gt;$AD$10,J457&gt;$AC$10,J457&gt;$AB$10),"AA",AND(J457&gt;=$AG$11,J457&gt;$AF$10,J457&gt;$AE$10,J457&gt;$AD$10,J457&gt;$AC$10,J457&gt;$AB$10),"BA",AND(J457&gt;=$AF$11,J457&gt;$AE$10,J457&gt;$AD$10,J457&gt;$AC$10,J457&gt;$AB$10),"BB",AND(J457&gt;=$AE$11,J457&gt;$AD$10,J457&gt;$AC$10,J457&gt;$AB$10),"CB",AND(J457&gt;=$AD$11,J457&gt;$AC$10,J457&gt;$AB$10),"CC",AND(J457&gt;=$AC$11,J457&gt;$AB$10),"DC",J457&gt;=50,"DD"),IF(J457&gt;=$AA$9,"FD","FF")),T457),IF(L457&gt;=$Z$32,$Z$30,IF(L457&gt;=$AA$32,$AA$30,IF(L457&gt;=$AB$32,$AB$30,IF(L457&gt;=$AC$32,$AC$30,IF(L457&gt;=$AD$32,$AD$30,IF(L457&gt;=$AE$32,$AE$30,IF(L457&gt;=$AF$32,$AF$30,IF(L457&gt;=$AG$32,$AG$30,$AH$30))))))))),T457)</f>
        <v/>
      </c>
      <c r="V457" s="9" t="str">
        <f t="array" ref="V457">IF(A457&lt;&gt;"",IF(_xlfn.BITOR(F457&lt;&gt;"GR",F457&lt;&gt;""),IF(AND(L457&gt;=50,F457&gt;=55),_xlfn.RANK.EQ(L457,$L$2:$L$1000,0),_xlfn.IFS(U457="FD",999,U457="FF",1000)),IF(AND(L457&gt;=50,H457&gt;=55),_xlfn.RANK.EQ(L457,$L$2:$L$326,0),_xlfn.IFS(U457="FD",999,U457="FF",1000))),"")</f>
        <v/>
      </c>
    </row>
    <row r="458" spans="1:22" x14ac:dyDescent="0.25">
      <c r="A458" s="3"/>
      <c r="B458" s="3"/>
      <c r="C458" s="3"/>
      <c r="D458" s="3"/>
      <c r="E458" s="3"/>
      <c r="F458" s="3"/>
      <c r="G458" s="16">
        <f t="shared" si="102"/>
        <v>0</v>
      </c>
      <c r="H458" s="16">
        <f t="shared" si="103"/>
        <v>0</v>
      </c>
      <c r="I458" s="9">
        <f t="shared" si="101"/>
        <v>0</v>
      </c>
      <c r="J458" s="9">
        <f t="shared" si="104"/>
        <v>0</v>
      </c>
      <c r="K458" s="9">
        <f t="shared" si="113"/>
        <v>0</v>
      </c>
      <c r="L458" s="9">
        <f t="shared" si="114"/>
        <v>0</v>
      </c>
      <c r="M458" s="9" t="str">
        <f t="shared" si="105"/>
        <v/>
      </c>
      <c r="N458" s="9" t="str">
        <f t="shared" si="106"/>
        <v/>
      </c>
      <c r="O458" s="9" t="str">
        <f t="shared" si="107"/>
        <v/>
      </c>
      <c r="P458" s="9" t="str">
        <f t="shared" si="108"/>
        <v/>
      </c>
      <c r="Q458" s="9" t="str">
        <f t="shared" si="109"/>
        <v/>
      </c>
      <c r="R458" s="9" t="str">
        <f t="shared" si="110"/>
        <v/>
      </c>
      <c r="S458" s="9" t="str">
        <f t="shared" si="111"/>
        <v/>
      </c>
      <c r="T458" s="9" t="str">
        <f t="shared" si="112"/>
        <v/>
      </c>
      <c r="U458" s="9" t="str">
        <f t="array" ref="U458">IF(AND(F458&lt;&gt;"",F458&lt;&gt;"GR"),IF(COUNTIF($J$2:$J$1000,"&gt;=50")&gt;=10,IF(F458&lt;&gt;"GR",IF(AND(F458&gt;=55,J458&gt;=50),_xlfn.IFS(AND(J458&gt;=$AH$11,J458&gt;$AG$10,J458&gt;$AF$10,J458&gt;$AE$10,J458&gt;$AD$10,J458&gt;$AC$10,J458&gt;$AB$10),"AA",AND(J458&gt;=$AG$11,J458&gt;$AF$10,J458&gt;$AE$10,J458&gt;$AD$10,J458&gt;$AC$10,J458&gt;$AB$10),"BA",AND(J458&gt;=$AF$11,J458&gt;$AE$10,J458&gt;$AD$10,J458&gt;$AC$10,J458&gt;$AB$10),"BB",AND(J458&gt;=$AE$11,J458&gt;$AD$10,J458&gt;$AC$10,J458&gt;$AB$10),"CB",AND(J458&gt;=$AD$11,J458&gt;$AC$10,J458&gt;$AB$10),"CC",AND(J458&gt;=$AC$11,J458&gt;$AB$10),"DC",J458&gt;=50,"DD"),IF(J458&gt;=$AA$9,"FD","FF")),T458),IF(L458&gt;=$Z$32,$Z$30,IF(L458&gt;=$AA$32,$AA$30,IF(L458&gt;=$AB$32,$AB$30,IF(L458&gt;=$AC$32,$AC$30,IF(L458&gt;=$AD$32,$AD$30,IF(L458&gt;=$AE$32,$AE$30,IF(L458&gt;=$AF$32,$AF$30,IF(L458&gt;=$AG$32,$AG$30,$AH$30))))))))),T458)</f>
        <v/>
      </c>
      <c r="V458" s="9" t="str">
        <f t="array" ref="V458">IF(A458&lt;&gt;"",IF(_xlfn.BITOR(F458&lt;&gt;"GR",F458&lt;&gt;""),IF(AND(L458&gt;=50,F458&gt;=55),_xlfn.RANK.EQ(L458,$L$2:$L$1000,0),_xlfn.IFS(U458="FD",999,U458="FF",1000)),IF(AND(L458&gt;=50,H458&gt;=55),_xlfn.RANK.EQ(L458,$L$2:$L$326,0),_xlfn.IFS(U458="FD",999,U458="FF",1000))),"")</f>
        <v/>
      </c>
    </row>
    <row r="459" spans="1:22" x14ac:dyDescent="0.25">
      <c r="A459" s="3"/>
      <c r="B459" s="3"/>
      <c r="C459" s="3"/>
      <c r="D459" s="3"/>
      <c r="E459" s="3"/>
      <c r="F459" s="3"/>
      <c r="G459" s="16">
        <f t="shared" si="102"/>
        <v>0</v>
      </c>
      <c r="H459" s="16">
        <f t="shared" si="103"/>
        <v>0</v>
      </c>
      <c r="I459" s="9">
        <f t="shared" si="101"/>
        <v>0</v>
      </c>
      <c r="J459" s="9">
        <f t="shared" si="104"/>
        <v>0</v>
      </c>
      <c r="K459" s="9">
        <f t="shared" si="113"/>
        <v>0</v>
      </c>
      <c r="L459" s="9">
        <f t="shared" si="114"/>
        <v>0</v>
      </c>
      <c r="M459" s="9" t="str">
        <f t="shared" si="105"/>
        <v/>
      </c>
      <c r="N459" s="9" t="str">
        <f t="shared" si="106"/>
        <v/>
      </c>
      <c r="O459" s="9" t="str">
        <f t="shared" si="107"/>
        <v/>
      </c>
      <c r="P459" s="9" t="str">
        <f t="shared" si="108"/>
        <v/>
      </c>
      <c r="Q459" s="9" t="str">
        <f t="shared" si="109"/>
        <v/>
      </c>
      <c r="R459" s="9" t="str">
        <f t="shared" si="110"/>
        <v/>
      </c>
      <c r="S459" s="9" t="str">
        <f t="shared" si="111"/>
        <v/>
      </c>
      <c r="T459" s="9" t="str">
        <f t="shared" si="112"/>
        <v/>
      </c>
      <c r="U459" s="9" t="str">
        <f t="array" ref="U459">IF(AND(F459&lt;&gt;"",F459&lt;&gt;"GR"),IF(COUNTIF($J$2:$J$1000,"&gt;=50")&gt;=10,IF(F459&lt;&gt;"GR",IF(AND(F459&gt;=55,J459&gt;=50),_xlfn.IFS(AND(J459&gt;=$AH$11,J459&gt;$AG$10,J459&gt;$AF$10,J459&gt;$AE$10,J459&gt;$AD$10,J459&gt;$AC$10,J459&gt;$AB$10),"AA",AND(J459&gt;=$AG$11,J459&gt;$AF$10,J459&gt;$AE$10,J459&gt;$AD$10,J459&gt;$AC$10,J459&gt;$AB$10),"BA",AND(J459&gt;=$AF$11,J459&gt;$AE$10,J459&gt;$AD$10,J459&gt;$AC$10,J459&gt;$AB$10),"BB",AND(J459&gt;=$AE$11,J459&gt;$AD$10,J459&gt;$AC$10,J459&gt;$AB$10),"CB",AND(J459&gt;=$AD$11,J459&gt;$AC$10,J459&gt;$AB$10),"CC",AND(J459&gt;=$AC$11,J459&gt;$AB$10),"DC",J459&gt;=50,"DD"),IF(J459&gt;=$AA$9,"FD","FF")),T459),IF(L459&gt;=$Z$32,$Z$30,IF(L459&gt;=$AA$32,$AA$30,IF(L459&gt;=$AB$32,$AB$30,IF(L459&gt;=$AC$32,$AC$30,IF(L459&gt;=$AD$32,$AD$30,IF(L459&gt;=$AE$32,$AE$30,IF(L459&gt;=$AF$32,$AF$30,IF(L459&gt;=$AG$32,$AG$30,$AH$30))))))))),T459)</f>
        <v/>
      </c>
      <c r="V459" s="9" t="str">
        <f t="array" ref="V459">IF(A459&lt;&gt;"",IF(_xlfn.BITOR(F459&lt;&gt;"GR",F459&lt;&gt;""),IF(AND(L459&gt;=50,F459&gt;=55),_xlfn.RANK.EQ(L459,$L$2:$L$1000,0),_xlfn.IFS(U459="FD",999,U459="FF",1000)),IF(AND(L459&gt;=50,H459&gt;=55),_xlfn.RANK.EQ(L459,$L$2:$L$326,0),_xlfn.IFS(U459="FD",999,U459="FF",1000))),"")</f>
        <v/>
      </c>
    </row>
    <row r="460" spans="1:22" x14ac:dyDescent="0.25">
      <c r="A460" s="3"/>
      <c r="B460" s="3"/>
      <c r="C460" s="3"/>
      <c r="D460" s="3"/>
      <c r="E460" s="3"/>
      <c r="F460" s="3"/>
      <c r="G460" s="16">
        <f t="shared" si="102"/>
        <v>0</v>
      </c>
      <c r="H460" s="16">
        <f t="shared" si="103"/>
        <v>0</v>
      </c>
      <c r="I460" s="9">
        <f t="shared" si="101"/>
        <v>0</v>
      </c>
      <c r="J460" s="9">
        <f t="shared" si="104"/>
        <v>0</v>
      </c>
      <c r="K460" s="9">
        <f t="shared" si="113"/>
        <v>0</v>
      </c>
      <c r="L460" s="9">
        <f t="shared" si="114"/>
        <v>0</v>
      </c>
      <c r="M460" s="9" t="str">
        <f t="shared" si="105"/>
        <v/>
      </c>
      <c r="N460" s="9" t="str">
        <f t="shared" si="106"/>
        <v/>
      </c>
      <c r="O460" s="9" t="str">
        <f t="shared" si="107"/>
        <v/>
      </c>
      <c r="P460" s="9" t="str">
        <f t="shared" si="108"/>
        <v/>
      </c>
      <c r="Q460" s="9" t="str">
        <f t="shared" si="109"/>
        <v/>
      </c>
      <c r="R460" s="9" t="str">
        <f t="shared" si="110"/>
        <v/>
      </c>
      <c r="S460" s="9" t="str">
        <f t="shared" si="111"/>
        <v/>
      </c>
      <c r="T460" s="9" t="str">
        <f t="shared" si="112"/>
        <v/>
      </c>
      <c r="U460" s="9" t="str">
        <f t="array" ref="U460">IF(AND(F460&lt;&gt;"",F460&lt;&gt;"GR"),IF(COUNTIF($J$2:$J$1000,"&gt;=50")&gt;=10,IF(F460&lt;&gt;"GR",IF(AND(F460&gt;=55,J460&gt;=50),_xlfn.IFS(AND(J460&gt;=$AH$11,J460&gt;$AG$10,J460&gt;$AF$10,J460&gt;$AE$10,J460&gt;$AD$10,J460&gt;$AC$10,J460&gt;$AB$10),"AA",AND(J460&gt;=$AG$11,J460&gt;$AF$10,J460&gt;$AE$10,J460&gt;$AD$10,J460&gt;$AC$10,J460&gt;$AB$10),"BA",AND(J460&gt;=$AF$11,J460&gt;$AE$10,J460&gt;$AD$10,J460&gt;$AC$10,J460&gt;$AB$10),"BB",AND(J460&gt;=$AE$11,J460&gt;$AD$10,J460&gt;$AC$10,J460&gt;$AB$10),"CB",AND(J460&gt;=$AD$11,J460&gt;$AC$10,J460&gt;$AB$10),"CC",AND(J460&gt;=$AC$11,J460&gt;$AB$10),"DC",J460&gt;=50,"DD"),IF(J460&gt;=$AA$9,"FD","FF")),T460),IF(L460&gt;=$Z$32,$Z$30,IF(L460&gt;=$AA$32,$AA$30,IF(L460&gt;=$AB$32,$AB$30,IF(L460&gt;=$AC$32,$AC$30,IF(L460&gt;=$AD$32,$AD$30,IF(L460&gt;=$AE$32,$AE$30,IF(L460&gt;=$AF$32,$AF$30,IF(L460&gt;=$AG$32,$AG$30,$AH$30))))))))),T460)</f>
        <v/>
      </c>
      <c r="V460" s="9" t="str">
        <f t="array" ref="V460">IF(A460&lt;&gt;"",IF(_xlfn.BITOR(F460&lt;&gt;"GR",F460&lt;&gt;""),IF(AND(L460&gt;=50,F460&gt;=55),_xlfn.RANK.EQ(L460,$L$2:$L$1000,0),_xlfn.IFS(U460="FD",999,U460="FF",1000)),IF(AND(L460&gt;=50,H460&gt;=55),_xlfn.RANK.EQ(L460,$L$2:$L$326,0),_xlfn.IFS(U460="FD",999,U460="FF",1000))),"")</f>
        <v/>
      </c>
    </row>
    <row r="461" spans="1:22" x14ac:dyDescent="0.25">
      <c r="A461" s="3"/>
      <c r="B461" s="3"/>
      <c r="C461" s="3"/>
      <c r="D461" s="3"/>
      <c r="E461" s="3"/>
      <c r="F461" s="3"/>
      <c r="G461" s="16">
        <f t="shared" si="102"/>
        <v>0</v>
      </c>
      <c r="H461" s="16">
        <f t="shared" si="103"/>
        <v>0</v>
      </c>
      <c r="I461" s="9">
        <f t="shared" si="101"/>
        <v>0</v>
      </c>
      <c r="J461" s="9">
        <f t="shared" si="104"/>
        <v>0</v>
      </c>
      <c r="K461" s="9">
        <f t="shared" si="113"/>
        <v>0</v>
      </c>
      <c r="L461" s="9">
        <f t="shared" si="114"/>
        <v>0</v>
      </c>
      <c r="M461" s="9" t="str">
        <f t="shared" si="105"/>
        <v/>
      </c>
      <c r="N461" s="9" t="str">
        <f t="shared" si="106"/>
        <v/>
      </c>
      <c r="O461" s="9" t="str">
        <f t="shared" si="107"/>
        <v/>
      </c>
      <c r="P461" s="9" t="str">
        <f t="shared" si="108"/>
        <v/>
      </c>
      <c r="Q461" s="9" t="str">
        <f t="shared" si="109"/>
        <v/>
      </c>
      <c r="R461" s="9" t="str">
        <f t="shared" si="110"/>
        <v/>
      </c>
      <c r="S461" s="9" t="str">
        <f t="shared" si="111"/>
        <v/>
      </c>
      <c r="T461" s="9" t="str">
        <f t="shared" si="112"/>
        <v/>
      </c>
      <c r="U461" s="9" t="str">
        <f t="array" ref="U461">IF(AND(F461&lt;&gt;"",F461&lt;&gt;"GR"),IF(COUNTIF($J$2:$J$1000,"&gt;=50")&gt;=10,IF(F461&lt;&gt;"GR",IF(AND(F461&gt;=55,J461&gt;=50),_xlfn.IFS(AND(J461&gt;=$AH$11,J461&gt;$AG$10,J461&gt;$AF$10,J461&gt;$AE$10,J461&gt;$AD$10,J461&gt;$AC$10,J461&gt;$AB$10),"AA",AND(J461&gt;=$AG$11,J461&gt;$AF$10,J461&gt;$AE$10,J461&gt;$AD$10,J461&gt;$AC$10,J461&gt;$AB$10),"BA",AND(J461&gt;=$AF$11,J461&gt;$AE$10,J461&gt;$AD$10,J461&gt;$AC$10,J461&gt;$AB$10),"BB",AND(J461&gt;=$AE$11,J461&gt;$AD$10,J461&gt;$AC$10,J461&gt;$AB$10),"CB",AND(J461&gt;=$AD$11,J461&gt;$AC$10,J461&gt;$AB$10),"CC",AND(J461&gt;=$AC$11,J461&gt;$AB$10),"DC",J461&gt;=50,"DD"),IF(J461&gt;=$AA$9,"FD","FF")),T461),IF(L461&gt;=$Z$32,$Z$30,IF(L461&gt;=$AA$32,$AA$30,IF(L461&gt;=$AB$32,$AB$30,IF(L461&gt;=$AC$32,$AC$30,IF(L461&gt;=$AD$32,$AD$30,IF(L461&gt;=$AE$32,$AE$30,IF(L461&gt;=$AF$32,$AF$30,IF(L461&gt;=$AG$32,$AG$30,$AH$30))))))))),T461)</f>
        <v/>
      </c>
      <c r="V461" s="9" t="str">
        <f t="array" ref="V461">IF(A461&lt;&gt;"",IF(_xlfn.BITOR(F461&lt;&gt;"GR",F461&lt;&gt;""),IF(AND(L461&gt;=50,F461&gt;=55),_xlfn.RANK.EQ(L461,$L$2:$L$1000,0),_xlfn.IFS(U461="FD",999,U461="FF",1000)),IF(AND(L461&gt;=50,H461&gt;=55),_xlfn.RANK.EQ(L461,$L$2:$L$326,0),_xlfn.IFS(U461="FD",999,U461="FF",1000))),"")</f>
        <v/>
      </c>
    </row>
    <row r="462" spans="1:22" x14ac:dyDescent="0.25">
      <c r="A462" s="3"/>
      <c r="B462" s="3"/>
      <c r="C462" s="3"/>
      <c r="D462" s="3"/>
      <c r="E462" s="3"/>
      <c r="F462" s="3"/>
      <c r="G462" s="16">
        <f t="shared" si="102"/>
        <v>0</v>
      </c>
      <c r="H462" s="16">
        <f t="shared" si="103"/>
        <v>0</v>
      </c>
      <c r="I462" s="9">
        <f t="shared" si="101"/>
        <v>0</v>
      </c>
      <c r="J462" s="9">
        <f t="shared" si="104"/>
        <v>0</v>
      </c>
      <c r="K462" s="9">
        <f t="shared" si="113"/>
        <v>0</v>
      </c>
      <c r="L462" s="9">
        <f t="shared" si="114"/>
        <v>0</v>
      </c>
      <c r="M462" s="9" t="str">
        <f t="shared" si="105"/>
        <v/>
      </c>
      <c r="N462" s="9" t="str">
        <f t="shared" si="106"/>
        <v/>
      </c>
      <c r="O462" s="9" t="str">
        <f t="shared" si="107"/>
        <v/>
      </c>
      <c r="P462" s="9" t="str">
        <f t="shared" si="108"/>
        <v/>
      </c>
      <c r="Q462" s="9" t="str">
        <f t="shared" si="109"/>
        <v/>
      </c>
      <c r="R462" s="9" t="str">
        <f t="shared" si="110"/>
        <v/>
      </c>
      <c r="S462" s="9" t="str">
        <f t="shared" si="111"/>
        <v/>
      </c>
      <c r="T462" s="9" t="str">
        <f t="shared" si="112"/>
        <v/>
      </c>
      <c r="U462" s="9" t="str">
        <f t="array" ref="U462">IF(AND(F462&lt;&gt;"",F462&lt;&gt;"GR"),IF(COUNTIF($J$2:$J$1000,"&gt;=50")&gt;=10,IF(F462&lt;&gt;"GR",IF(AND(F462&gt;=55,J462&gt;=50),_xlfn.IFS(AND(J462&gt;=$AH$11,J462&gt;$AG$10,J462&gt;$AF$10,J462&gt;$AE$10,J462&gt;$AD$10,J462&gt;$AC$10,J462&gt;$AB$10),"AA",AND(J462&gt;=$AG$11,J462&gt;$AF$10,J462&gt;$AE$10,J462&gt;$AD$10,J462&gt;$AC$10,J462&gt;$AB$10),"BA",AND(J462&gt;=$AF$11,J462&gt;$AE$10,J462&gt;$AD$10,J462&gt;$AC$10,J462&gt;$AB$10),"BB",AND(J462&gt;=$AE$11,J462&gt;$AD$10,J462&gt;$AC$10,J462&gt;$AB$10),"CB",AND(J462&gt;=$AD$11,J462&gt;$AC$10,J462&gt;$AB$10),"CC",AND(J462&gt;=$AC$11,J462&gt;$AB$10),"DC",J462&gt;=50,"DD"),IF(J462&gt;=$AA$9,"FD","FF")),T462),IF(L462&gt;=$Z$32,$Z$30,IF(L462&gt;=$AA$32,$AA$30,IF(L462&gt;=$AB$32,$AB$30,IF(L462&gt;=$AC$32,$AC$30,IF(L462&gt;=$AD$32,$AD$30,IF(L462&gt;=$AE$32,$AE$30,IF(L462&gt;=$AF$32,$AF$30,IF(L462&gt;=$AG$32,$AG$30,$AH$30))))))))),T462)</f>
        <v/>
      </c>
      <c r="V462" s="9" t="str">
        <f t="array" ref="V462">IF(A462&lt;&gt;"",IF(_xlfn.BITOR(F462&lt;&gt;"GR",F462&lt;&gt;""),IF(AND(L462&gt;=50,F462&gt;=55),_xlfn.RANK.EQ(L462,$L$2:$L$1000,0),_xlfn.IFS(U462="FD",999,U462="FF",1000)),IF(AND(L462&gt;=50,H462&gt;=55),_xlfn.RANK.EQ(L462,$L$2:$L$326,0),_xlfn.IFS(U462="FD",999,U462="FF",1000))),"")</f>
        <v/>
      </c>
    </row>
    <row r="463" spans="1:22" x14ac:dyDescent="0.25">
      <c r="A463" s="3"/>
      <c r="B463" s="3"/>
      <c r="C463" s="3"/>
      <c r="D463" s="3"/>
      <c r="E463" s="3"/>
      <c r="F463" s="3"/>
      <c r="G463" s="16">
        <f t="shared" si="102"/>
        <v>0</v>
      </c>
      <c r="H463" s="16">
        <f t="shared" si="103"/>
        <v>0</v>
      </c>
      <c r="I463" s="9">
        <f t="shared" si="101"/>
        <v>0</v>
      </c>
      <c r="J463" s="9">
        <f t="shared" si="104"/>
        <v>0</v>
      </c>
      <c r="K463" s="9">
        <f t="shared" si="113"/>
        <v>0</v>
      </c>
      <c r="L463" s="9">
        <f t="shared" si="114"/>
        <v>0</v>
      </c>
      <c r="M463" s="9" t="str">
        <f t="shared" si="105"/>
        <v/>
      </c>
      <c r="N463" s="9" t="str">
        <f t="shared" si="106"/>
        <v/>
      </c>
      <c r="O463" s="9" t="str">
        <f t="shared" si="107"/>
        <v/>
      </c>
      <c r="P463" s="9" t="str">
        <f t="shared" si="108"/>
        <v/>
      </c>
      <c r="Q463" s="9" t="str">
        <f t="shared" si="109"/>
        <v/>
      </c>
      <c r="R463" s="9" t="str">
        <f t="shared" si="110"/>
        <v/>
      </c>
      <c r="S463" s="9" t="str">
        <f t="shared" si="111"/>
        <v/>
      </c>
      <c r="T463" s="9" t="str">
        <f t="shared" si="112"/>
        <v/>
      </c>
      <c r="U463" s="9" t="str">
        <f t="array" ref="U463">IF(AND(F463&lt;&gt;"",F463&lt;&gt;"GR"),IF(COUNTIF($J$2:$J$1000,"&gt;=50")&gt;=10,IF(F463&lt;&gt;"GR",IF(AND(F463&gt;=55,J463&gt;=50),_xlfn.IFS(AND(J463&gt;=$AH$11,J463&gt;$AG$10,J463&gt;$AF$10,J463&gt;$AE$10,J463&gt;$AD$10,J463&gt;$AC$10,J463&gt;$AB$10),"AA",AND(J463&gt;=$AG$11,J463&gt;$AF$10,J463&gt;$AE$10,J463&gt;$AD$10,J463&gt;$AC$10,J463&gt;$AB$10),"BA",AND(J463&gt;=$AF$11,J463&gt;$AE$10,J463&gt;$AD$10,J463&gt;$AC$10,J463&gt;$AB$10),"BB",AND(J463&gt;=$AE$11,J463&gt;$AD$10,J463&gt;$AC$10,J463&gt;$AB$10),"CB",AND(J463&gt;=$AD$11,J463&gt;$AC$10,J463&gt;$AB$10),"CC",AND(J463&gt;=$AC$11,J463&gt;$AB$10),"DC",J463&gt;=50,"DD"),IF(J463&gt;=$AA$9,"FD","FF")),T463),IF(L463&gt;=$Z$32,$Z$30,IF(L463&gt;=$AA$32,$AA$30,IF(L463&gt;=$AB$32,$AB$30,IF(L463&gt;=$AC$32,$AC$30,IF(L463&gt;=$AD$32,$AD$30,IF(L463&gt;=$AE$32,$AE$30,IF(L463&gt;=$AF$32,$AF$30,IF(L463&gt;=$AG$32,$AG$30,$AH$30))))))))),T463)</f>
        <v/>
      </c>
      <c r="V463" s="9" t="str">
        <f t="array" ref="V463">IF(A463&lt;&gt;"",IF(_xlfn.BITOR(F463&lt;&gt;"GR",F463&lt;&gt;""),IF(AND(L463&gt;=50,F463&gt;=55),_xlfn.RANK.EQ(L463,$L$2:$L$1000,0),_xlfn.IFS(U463="FD",999,U463="FF",1000)),IF(AND(L463&gt;=50,H463&gt;=55),_xlfn.RANK.EQ(L463,$L$2:$L$326,0),_xlfn.IFS(U463="FD",999,U463="FF",1000))),"")</f>
        <v/>
      </c>
    </row>
    <row r="464" spans="1:22" x14ac:dyDescent="0.25">
      <c r="A464" s="3"/>
      <c r="B464" s="3"/>
      <c r="C464" s="3"/>
      <c r="D464" s="3"/>
      <c r="E464" s="3"/>
      <c r="F464" s="3"/>
      <c r="G464" s="16">
        <f t="shared" si="102"/>
        <v>0</v>
      </c>
      <c r="H464" s="16">
        <f t="shared" si="103"/>
        <v>0</v>
      </c>
      <c r="I464" s="9">
        <f t="shared" si="101"/>
        <v>0</v>
      </c>
      <c r="J464" s="9">
        <f t="shared" si="104"/>
        <v>0</v>
      </c>
      <c r="K464" s="9">
        <f t="shared" si="113"/>
        <v>0</v>
      </c>
      <c r="L464" s="9">
        <f t="shared" si="114"/>
        <v>0</v>
      </c>
      <c r="M464" s="9" t="str">
        <f t="shared" si="105"/>
        <v/>
      </c>
      <c r="N464" s="9" t="str">
        <f t="shared" si="106"/>
        <v/>
      </c>
      <c r="O464" s="9" t="str">
        <f t="shared" si="107"/>
        <v/>
      </c>
      <c r="P464" s="9" t="str">
        <f t="shared" si="108"/>
        <v/>
      </c>
      <c r="Q464" s="9" t="str">
        <f t="shared" si="109"/>
        <v/>
      </c>
      <c r="R464" s="9" t="str">
        <f t="shared" si="110"/>
        <v/>
      </c>
      <c r="S464" s="9" t="str">
        <f t="shared" si="111"/>
        <v/>
      </c>
      <c r="T464" s="9" t="str">
        <f t="shared" si="112"/>
        <v/>
      </c>
      <c r="U464" s="9" t="str">
        <f t="array" ref="U464">IF(AND(F464&lt;&gt;"",F464&lt;&gt;"GR"),IF(COUNTIF($J$2:$J$1000,"&gt;=50")&gt;=10,IF(F464&lt;&gt;"GR",IF(AND(F464&gt;=55,J464&gt;=50),_xlfn.IFS(AND(J464&gt;=$AH$11,J464&gt;$AG$10,J464&gt;$AF$10,J464&gt;$AE$10,J464&gt;$AD$10,J464&gt;$AC$10,J464&gt;$AB$10),"AA",AND(J464&gt;=$AG$11,J464&gt;$AF$10,J464&gt;$AE$10,J464&gt;$AD$10,J464&gt;$AC$10,J464&gt;$AB$10),"BA",AND(J464&gt;=$AF$11,J464&gt;$AE$10,J464&gt;$AD$10,J464&gt;$AC$10,J464&gt;$AB$10),"BB",AND(J464&gt;=$AE$11,J464&gt;$AD$10,J464&gt;$AC$10,J464&gt;$AB$10),"CB",AND(J464&gt;=$AD$11,J464&gt;$AC$10,J464&gt;$AB$10),"CC",AND(J464&gt;=$AC$11,J464&gt;$AB$10),"DC",J464&gt;=50,"DD"),IF(J464&gt;=$AA$9,"FD","FF")),T464),IF(L464&gt;=$Z$32,$Z$30,IF(L464&gt;=$AA$32,$AA$30,IF(L464&gt;=$AB$32,$AB$30,IF(L464&gt;=$AC$32,$AC$30,IF(L464&gt;=$AD$32,$AD$30,IF(L464&gt;=$AE$32,$AE$30,IF(L464&gt;=$AF$32,$AF$30,IF(L464&gt;=$AG$32,$AG$30,$AH$30))))))))),T464)</f>
        <v/>
      </c>
      <c r="V464" s="9" t="str">
        <f t="array" ref="V464">IF(A464&lt;&gt;"",IF(_xlfn.BITOR(F464&lt;&gt;"GR",F464&lt;&gt;""),IF(AND(L464&gt;=50,F464&gt;=55),_xlfn.RANK.EQ(L464,$L$2:$L$1000,0),_xlfn.IFS(U464="FD",999,U464="FF",1000)),IF(AND(L464&gt;=50,H464&gt;=55),_xlfn.RANK.EQ(L464,$L$2:$L$326,0),_xlfn.IFS(U464="FD",999,U464="FF",1000))),"")</f>
        <v/>
      </c>
    </row>
    <row r="465" spans="1:22" x14ac:dyDescent="0.25">
      <c r="A465" s="3"/>
      <c r="B465" s="3"/>
      <c r="C465" s="3"/>
      <c r="D465" s="3"/>
      <c r="E465" s="3"/>
      <c r="F465" s="3"/>
      <c r="G465" s="16">
        <f t="shared" si="102"/>
        <v>0</v>
      </c>
      <c r="H465" s="16">
        <f t="shared" si="103"/>
        <v>0</v>
      </c>
      <c r="I465" s="9">
        <f t="shared" si="101"/>
        <v>0</v>
      </c>
      <c r="J465" s="9">
        <f t="shared" si="104"/>
        <v>0</v>
      </c>
      <c r="K465" s="9">
        <f t="shared" si="113"/>
        <v>0</v>
      </c>
      <c r="L465" s="9">
        <f t="shared" si="114"/>
        <v>0</v>
      </c>
      <c r="M465" s="9" t="str">
        <f t="shared" si="105"/>
        <v/>
      </c>
      <c r="N465" s="9" t="str">
        <f t="shared" si="106"/>
        <v/>
      </c>
      <c r="O465" s="9" t="str">
        <f t="shared" si="107"/>
        <v/>
      </c>
      <c r="P465" s="9" t="str">
        <f t="shared" si="108"/>
        <v/>
      </c>
      <c r="Q465" s="9" t="str">
        <f t="shared" si="109"/>
        <v/>
      </c>
      <c r="R465" s="9" t="str">
        <f t="shared" si="110"/>
        <v/>
      </c>
      <c r="S465" s="9" t="str">
        <f t="shared" si="111"/>
        <v/>
      </c>
      <c r="T465" s="9" t="str">
        <f t="shared" si="112"/>
        <v/>
      </c>
      <c r="U465" s="9" t="str">
        <f t="array" ref="U465">IF(AND(F465&lt;&gt;"",F465&lt;&gt;"GR"),IF(COUNTIF($J$2:$J$1000,"&gt;=50")&gt;=10,IF(F465&lt;&gt;"GR",IF(AND(F465&gt;=55,J465&gt;=50),_xlfn.IFS(AND(J465&gt;=$AH$11,J465&gt;$AG$10,J465&gt;$AF$10,J465&gt;$AE$10,J465&gt;$AD$10,J465&gt;$AC$10,J465&gt;$AB$10),"AA",AND(J465&gt;=$AG$11,J465&gt;$AF$10,J465&gt;$AE$10,J465&gt;$AD$10,J465&gt;$AC$10,J465&gt;$AB$10),"BA",AND(J465&gt;=$AF$11,J465&gt;$AE$10,J465&gt;$AD$10,J465&gt;$AC$10,J465&gt;$AB$10),"BB",AND(J465&gt;=$AE$11,J465&gt;$AD$10,J465&gt;$AC$10,J465&gt;$AB$10),"CB",AND(J465&gt;=$AD$11,J465&gt;$AC$10,J465&gt;$AB$10),"CC",AND(J465&gt;=$AC$11,J465&gt;$AB$10),"DC",J465&gt;=50,"DD"),IF(J465&gt;=$AA$9,"FD","FF")),T465),IF(L465&gt;=$Z$32,$Z$30,IF(L465&gt;=$AA$32,$AA$30,IF(L465&gt;=$AB$32,$AB$30,IF(L465&gt;=$AC$32,$AC$30,IF(L465&gt;=$AD$32,$AD$30,IF(L465&gt;=$AE$32,$AE$30,IF(L465&gt;=$AF$32,$AF$30,IF(L465&gt;=$AG$32,$AG$30,$AH$30))))))))),T465)</f>
        <v/>
      </c>
      <c r="V465" s="9" t="str">
        <f t="array" ref="V465">IF(A465&lt;&gt;"",IF(_xlfn.BITOR(F465&lt;&gt;"GR",F465&lt;&gt;""),IF(AND(L465&gt;=50,F465&gt;=55),_xlfn.RANK.EQ(L465,$L$2:$L$1000,0),_xlfn.IFS(U465="FD",999,U465="FF",1000)),IF(AND(L465&gt;=50,H465&gt;=55),_xlfn.RANK.EQ(L465,$L$2:$L$326,0),_xlfn.IFS(U465="FD",999,U465="FF",1000))),"")</f>
        <v/>
      </c>
    </row>
    <row r="466" spans="1:22" x14ac:dyDescent="0.25">
      <c r="A466" s="3"/>
      <c r="B466" s="3"/>
      <c r="C466" s="3"/>
      <c r="D466" s="3"/>
      <c r="E466" s="3"/>
      <c r="F466" s="3"/>
      <c r="G466" s="16">
        <f t="shared" si="102"/>
        <v>0</v>
      </c>
      <c r="H466" s="16">
        <f t="shared" si="103"/>
        <v>0</v>
      </c>
      <c r="I466" s="9">
        <f t="shared" si="101"/>
        <v>0</v>
      </c>
      <c r="J466" s="9">
        <f t="shared" si="104"/>
        <v>0</v>
      </c>
      <c r="K466" s="9">
        <f t="shared" si="113"/>
        <v>0</v>
      </c>
      <c r="L466" s="9">
        <f t="shared" si="114"/>
        <v>0</v>
      </c>
      <c r="M466" s="9" t="str">
        <f t="shared" si="105"/>
        <v/>
      </c>
      <c r="N466" s="9" t="str">
        <f t="shared" si="106"/>
        <v/>
      </c>
      <c r="O466" s="9" t="str">
        <f t="shared" si="107"/>
        <v/>
      </c>
      <c r="P466" s="9" t="str">
        <f t="shared" si="108"/>
        <v/>
      </c>
      <c r="Q466" s="9" t="str">
        <f t="shared" si="109"/>
        <v/>
      </c>
      <c r="R466" s="9" t="str">
        <f t="shared" si="110"/>
        <v/>
      </c>
      <c r="S466" s="9" t="str">
        <f t="shared" si="111"/>
        <v/>
      </c>
      <c r="T466" s="9" t="str">
        <f t="shared" si="112"/>
        <v/>
      </c>
      <c r="U466" s="9" t="str">
        <f t="array" ref="U466">IF(AND(F466&lt;&gt;"",F466&lt;&gt;"GR"),IF(COUNTIF($J$2:$J$1000,"&gt;=50")&gt;=10,IF(F466&lt;&gt;"GR",IF(AND(F466&gt;=55,J466&gt;=50),_xlfn.IFS(AND(J466&gt;=$AH$11,J466&gt;$AG$10,J466&gt;$AF$10,J466&gt;$AE$10,J466&gt;$AD$10,J466&gt;$AC$10,J466&gt;$AB$10),"AA",AND(J466&gt;=$AG$11,J466&gt;$AF$10,J466&gt;$AE$10,J466&gt;$AD$10,J466&gt;$AC$10,J466&gt;$AB$10),"BA",AND(J466&gt;=$AF$11,J466&gt;$AE$10,J466&gt;$AD$10,J466&gt;$AC$10,J466&gt;$AB$10),"BB",AND(J466&gt;=$AE$11,J466&gt;$AD$10,J466&gt;$AC$10,J466&gt;$AB$10),"CB",AND(J466&gt;=$AD$11,J466&gt;$AC$10,J466&gt;$AB$10),"CC",AND(J466&gt;=$AC$11,J466&gt;$AB$10),"DC",J466&gt;=50,"DD"),IF(J466&gt;=$AA$9,"FD","FF")),T466),IF(L466&gt;=$Z$32,$Z$30,IF(L466&gt;=$AA$32,$AA$30,IF(L466&gt;=$AB$32,$AB$30,IF(L466&gt;=$AC$32,$AC$30,IF(L466&gt;=$AD$32,$AD$30,IF(L466&gt;=$AE$32,$AE$30,IF(L466&gt;=$AF$32,$AF$30,IF(L466&gt;=$AG$32,$AG$30,$AH$30))))))))),T466)</f>
        <v/>
      </c>
      <c r="V466" s="9" t="str">
        <f t="array" ref="V466">IF(A466&lt;&gt;"",IF(_xlfn.BITOR(F466&lt;&gt;"GR",F466&lt;&gt;""),IF(AND(L466&gt;=50,F466&gt;=55),_xlfn.RANK.EQ(L466,$L$2:$L$1000,0),_xlfn.IFS(U466="FD",999,U466="FF",1000)),IF(AND(L466&gt;=50,H466&gt;=55),_xlfn.RANK.EQ(L466,$L$2:$L$326,0),_xlfn.IFS(U466="FD",999,U466="FF",1000))),"")</f>
        <v/>
      </c>
    </row>
    <row r="467" spans="1:22" x14ac:dyDescent="0.25">
      <c r="A467" s="3"/>
      <c r="B467" s="3"/>
      <c r="C467" s="3"/>
      <c r="D467" s="3"/>
      <c r="E467" s="3"/>
      <c r="F467" s="3"/>
      <c r="G467" s="16">
        <f t="shared" si="102"/>
        <v>0</v>
      </c>
      <c r="H467" s="16">
        <f t="shared" si="103"/>
        <v>0</v>
      </c>
      <c r="I467" s="9">
        <f t="shared" si="101"/>
        <v>0</v>
      </c>
      <c r="J467" s="9">
        <f t="shared" si="104"/>
        <v>0</v>
      </c>
      <c r="K467" s="9">
        <f t="shared" si="113"/>
        <v>0</v>
      </c>
      <c r="L467" s="9">
        <f t="shared" si="114"/>
        <v>0</v>
      </c>
      <c r="M467" s="9" t="str">
        <f t="shared" si="105"/>
        <v/>
      </c>
      <c r="N467" s="9" t="str">
        <f t="shared" si="106"/>
        <v/>
      </c>
      <c r="O467" s="9" t="str">
        <f t="shared" si="107"/>
        <v/>
      </c>
      <c r="P467" s="9" t="str">
        <f t="shared" si="108"/>
        <v/>
      </c>
      <c r="Q467" s="9" t="str">
        <f t="shared" si="109"/>
        <v/>
      </c>
      <c r="R467" s="9" t="str">
        <f t="shared" si="110"/>
        <v/>
      </c>
      <c r="S467" s="9" t="str">
        <f t="shared" si="111"/>
        <v/>
      </c>
      <c r="T467" s="9" t="str">
        <f t="shared" si="112"/>
        <v/>
      </c>
      <c r="U467" s="9" t="str">
        <f t="array" ref="U467">IF(AND(F467&lt;&gt;"",F467&lt;&gt;"GR"),IF(COUNTIF($J$2:$J$1000,"&gt;=50")&gt;=10,IF(F467&lt;&gt;"GR",IF(AND(F467&gt;=55,J467&gt;=50),_xlfn.IFS(AND(J467&gt;=$AH$11,J467&gt;$AG$10,J467&gt;$AF$10,J467&gt;$AE$10,J467&gt;$AD$10,J467&gt;$AC$10,J467&gt;$AB$10),"AA",AND(J467&gt;=$AG$11,J467&gt;$AF$10,J467&gt;$AE$10,J467&gt;$AD$10,J467&gt;$AC$10,J467&gt;$AB$10),"BA",AND(J467&gt;=$AF$11,J467&gt;$AE$10,J467&gt;$AD$10,J467&gt;$AC$10,J467&gt;$AB$10),"BB",AND(J467&gt;=$AE$11,J467&gt;$AD$10,J467&gt;$AC$10,J467&gt;$AB$10),"CB",AND(J467&gt;=$AD$11,J467&gt;$AC$10,J467&gt;$AB$10),"CC",AND(J467&gt;=$AC$11,J467&gt;$AB$10),"DC",J467&gt;=50,"DD"),IF(J467&gt;=$AA$9,"FD","FF")),T467),IF(L467&gt;=$Z$32,$Z$30,IF(L467&gt;=$AA$32,$AA$30,IF(L467&gt;=$AB$32,$AB$30,IF(L467&gt;=$AC$32,$AC$30,IF(L467&gt;=$AD$32,$AD$30,IF(L467&gt;=$AE$32,$AE$30,IF(L467&gt;=$AF$32,$AF$30,IF(L467&gt;=$AG$32,$AG$30,$AH$30))))))))),T467)</f>
        <v/>
      </c>
      <c r="V467" s="9" t="str">
        <f t="array" ref="V467">IF(A467&lt;&gt;"",IF(_xlfn.BITOR(F467&lt;&gt;"GR",F467&lt;&gt;""),IF(AND(L467&gt;=50,F467&gt;=55),_xlfn.RANK.EQ(L467,$L$2:$L$1000,0),_xlfn.IFS(U467="FD",999,U467="FF",1000)),IF(AND(L467&gt;=50,H467&gt;=55),_xlfn.RANK.EQ(L467,$L$2:$L$326,0),_xlfn.IFS(U467="FD",999,U467="FF",1000))),"")</f>
        <v/>
      </c>
    </row>
    <row r="468" spans="1:22" x14ac:dyDescent="0.25">
      <c r="A468" s="3"/>
      <c r="B468" s="3"/>
      <c r="C468" s="3"/>
      <c r="D468" s="3"/>
      <c r="E468" s="3"/>
      <c r="F468" s="3"/>
      <c r="G468" s="16">
        <f t="shared" si="102"/>
        <v>0</v>
      </c>
      <c r="H468" s="16">
        <f t="shared" si="103"/>
        <v>0</v>
      </c>
      <c r="I468" s="9">
        <f t="shared" si="101"/>
        <v>0</v>
      </c>
      <c r="J468" s="9">
        <f t="shared" si="104"/>
        <v>0</v>
      </c>
      <c r="K468" s="9">
        <f t="shared" si="113"/>
        <v>0</v>
      </c>
      <c r="L468" s="9">
        <f t="shared" si="114"/>
        <v>0</v>
      </c>
      <c r="M468" s="9" t="str">
        <f t="shared" si="105"/>
        <v/>
      </c>
      <c r="N468" s="9" t="str">
        <f t="shared" si="106"/>
        <v/>
      </c>
      <c r="O468" s="9" t="str">
        <f t="shared" si="107"/>
        <v/>
      </c>
      <c r="P468" s="9" t="str">
        <f t="shared" si="108"/>
        <v/>
      </c>
      <c r="Q468" s="9" t="str">
        <f t="shared" si="109"/>
        <v/>
      </c>
      <c r="R468" s="9" t="str">
        <f t="shared" si="110"/>
        <v/>
      </c>
      <c r="S468" s="9" t="str">
        <f t="shared" si="111"/>
        <v/>
      </c>
      <c r="T468" s="9" t="str">
        <f t="shared" si="112"/>
        <v/>
      </c>
      <c r="U468" s="9" t="str">
        <f t="array" ref="U468">IF(AND(F468&lt;&gt;"",F468&lt;&gt;"GR"),IF(COUNTIF($J$2:$J$1000,"&gt;=50")&gt;=10,IF(F468&lt;&gt;"GR",IF(AND(F468&gt;=55,J468&gt;=50),_xlfn.IFS(AND(J468&gt;=$AH$11,J468&gt;$AG$10,J468&gt;$AF$10,J468&gt;$AE$10,J468&gt;$AD$10,J468&gt;$AC$10,J468&gt;$AB$10),"AA",AND(J468&gt;=$AG$11,J468&gt;$AF$10,J468&gt;$AE$10,J468&gt;$AD$10,J468&gt;$AC$10,J468&gt;$AB$10),"BA",AND(J468&gt;=$AF$11,J468&gt;$AE$10,J468&gt;$AD$10,J468&gt;$AC$10,J468&gt;$AB$10),"BB",AND(J468&gt;=$AE$11,J468&gt;$AD$10,J468&gt;$AC$10,J468&gt;$AB$10),"CB",AND(J468&gt;=$AD$11,J468&gt;$AC$10,J468&gt;$AB$10),"CC",AND(J468&gt;=$AC$11,J468&gt;$AB$10),"DC",J468&gt;=50,"DD"),IF(J468&gt;=$AA$9,"FD","FF")),T468),IF(L468&gt;=$Z$32,$Z$30,IF(L468&gt;=$AA$32,$AA$30,IF(L468&gt;=$AB$32,$AB$30,IF(L468&gt;=$AC$32,$AC$30,IF(L468&gt;=$AD$32,$AD$30,IF(L468&gt;=$AE$32,$AE$30,IF(L468&gt;=$AF$32,$AF$30,IF(L468&gt;=$AG$32,$AG$30,$AH$30))))))))),T468)</f>
        <v/>
      </c>
      <c r="V468" s="9" t="str">
        <f t="array" ref="V468">IF(A468&lt;&gt;"",IF(_xlfn.BITOR(F468&lt;&gt;"GR",F468&lt;&gt;""),IF(AND(L468&gt;=50,F468&gt;=55),_xlfn.RANK.EQ(L468,$L$2:$L$1000,0),_xlfn.IFS(U468="FD",999,U468="FF",1000)),IF(AND(L468&gt;=50,H468&gt;=55),_xlfn.RANK.EQ(L468,$L$2:$L$326,0),_xlfn.IFS(U468="FD",999,U468="FF",1000))),"")</f>
        <v/>
      </c>
    </row>
    <row r="469" spans="1:22" x14ac:dyDescent="0.25">
      <c r="A469" s="3"/>
      <c r="B469" s="3"/>
      <c r="C469" s="3"/>
      <c r="D469" s="3"/>
      <c r="E469" s="3"/>
      <c r="F469" s="3"/>
      <c r="G469" s="16">
        <f t="shared" si="102"/>
        <v>0</v>
      </c>
      <c r="H469" s="16">
        <f t="shared" si="103"/>
        <v>0</v>
      </c>
      <c r="I469" s="9">
        <f t="shared" si="101"/>
        <v>0</v>
      </c>
      <c r="J469" s="9">
        <f t="shared" si="104"/>
        <v>0</v>
      </c>
      <c r="K469" s="9">
        <f t="shared" si="113"/>
        <v>0</v>
      </c>
      <c r="L469" s="9">
        <f t="shared" si="114"/>
        <v>0</v>
      </c>
      <c r="M469" s="9" t="str">
        <f t="shared" si="105"/>
        <v/>
      </c>
      <c r="N469" s="9" t="str">
        <f t="shared" si="106"/>
        <v/>
      </c>
      <c r="O469" s="9" t="str">
        <f t="shared" si="107"/>
        <v/>
      </c>
      <c r="P469" s="9" t="str">
        <f t="shared" si="108"/>
        <v/>
      </c>
      <c r="Q469" s="9" t="str">
        <f t="shared" si="109"/>
        <v/>
      </c>
      <c r="R469" s="9" t="str">
        <f t="shared" si="110"/>
        <v/>
      </c>
      <c r="S469" s="9" t="str">
        <f t="shared" si="111"/>
        <v/>
      </c>
      <c r="T469" s="9" t="str">
        <f t="shared" si="112"/>
        <v/>
      </c>
      <c r="U469" s="9" t="str">
        <f t="array" ref="U469">IF(AND(F469&lt;&gt;"",F469&lt;&gt;"GR"),IF(COUNTIF($J$2:$J$1000,"&gt;=50")&gt;=10,IF(F469&lt;&gt;"GR",IF(AND(F469&gt;=55,J469&gt;=50),_xlfn.IFS(AND(J469&gt;=$AH$11,J469&gt;$AG$10,J469&gt;$AF$10,J469&gt;$AE$10,J469&gt;$AD$10,J469&gt;$AC$10,J469&gt;$AB$10),"AA",AND(J469&gt;=$AG$11,J469&gt;$AF$10,J469&gt;$AE$10,J469&gt;$AD$10,J469&gt;$AC$10,J469&gt;$AB$10),"BA",AND(J469&gt;=$AF$11,J469&gt;$AE$10,J469&gt;$AD$10,J469&gt;$AC$10,J469&gt;$AB$10),"BB",AND(J469&gt;=$AE$11,J469&gt;$AD$10,J469&gt;$AC$10,J469&gt;$AB$10),"CB",AND(J469&gt;=$AD$11,J469&gt;$AC$10,J469&gt;$AB$10),"CC",AND(J469&gt;=$AC$11,J469&gt;$AB$10),"DC",J469&gt;=50,"DD"),IF(J469&gt;=$AA$9,"FD","FF")),T469),IF(L469&gt;=$Z$32,$Z$30,IF(L469&gt;=$AA$32,$AA$30,IF(L469&gt;=$AB$32,$AB$30,IF(L469&gt;=$AC$32,$AC$30,IF(L469&gt;=$AD$32,$AD$30,IF(L469&gt;=$AE$32,$AE$30,IF(L469&gt;=$AF$32,$AF$30,IF(L469&gt;=$AG$32,$AG$30,$AH$30))))))))),T469)</f>
        <v/>
      </c>
      <c r="V469" s="9" t="str">
        <f t="array" ref="V469">IF(A469&lt;&gt;"",IF(_xlfn.BITOR(F469&lt;&gt;"GR",F469&lt;&gt;""),IF(AND(L469&gt;=50,F469&gt;=55),_xlfn.RANK.EQ(L469,$L$2:$L$1000,0),_xlfn.IFS(U469="FD",999,U469="FF",1000)),IF(AND(L469&gt;=50,H469&gt;=55),_xlfn.RANK.EQ(L469,$L$2:$L$326,0),_xlfn.IFS(U469="FD",999,U469="FF",1000))),"")</f>
        <v/>
      </c>
    </row>
    <row r="470" spans="1:22" x14ac:dyDescent="0.25">
      <c r="A470" s="3"/>
      <c r="B470" s="3"/>
      <c r="C470" s="3"/>
      <c r="D470" s="3"/>
      <c r="E470" s="3"/>
      <c r="F470" s="3"/>
      <c r="G470" s="16">
        <f t="shared" si="102"/>
        <v>0</v>
      </c>
      <c r="H470" s="16">
        <f t="shared" si="103"/>
        <v>0</v>
      </c>
      <c r="I470" s="9">
        <f t="shared" si="101"/>
        <v>0</v>
      </c>
      <c r="J470" s="9">
        <f t="shared" si="104"/>
        <v>0</v>
      </c>
      <c r="K470" s="9">
        <f t="shared" si="113"/>
        <v>0</v>
      </c>
      <c r="L470" s="9">
        <f t="shared" si="114"/>
        <v>0</v>
      </c>
      <c r="M470" s="9" t="str">
        <f t="shared" si="105"/>
        <v/>
      </c>
      <c r="N470" s="9" t="str">
        <f t="shared" si="106"/>
        <v/>
      </c>
      <c r="O470" s="9" t="str">
        <f t="shared" si="107"/>
        <v/>
      </c>
      <c r="P470" s="9" t="str">
        <f t="shared" si="108"/>
        <v/>
      </c>
      <c r="Q470" s="9" t="str">
        <f t="shared" si="109"/>
        <v/>
      </c>
      <c r="R470" s="9" t="str">
        <f t="shared" si="110"/>
        <v/>
      </c>
      <c r="S470" s="9" t="str">
        <f t="shared" si="111"/>
        <v/>
      </c>
      <c r="T470" s="9" t="str">
        <f t="shared" si="112"/>
        <v/>
      </c>
      <c r="U470" s="9" t="str">
        <f t="array" ref="U470">IF(AND(F470&lt;&gt;"",F470&lt;&gt;"GR"),IF(COUNTIF($J$2:$J$1000,"&gt;=50")&gt;=10,IF(F470&lt;&gt;"GR",IF(AND(F470&gt;=55,J470&gt;=50),_xlfn.IFS(AND(J470&gt;=$AH$11,J470&gt;$AG$10,J470&gt;$AF$10,J470&gt;$AE$10,J470&gt;$AD$10,J470&gt;$AC$10,J470&gt;$AB$10),"AA",AND(J470&gt;=$AG$11,J470&gt;$AF$10,J470&gt;$AE$10,J470&gt;$AD$10,J470&gt;$AC$10,J470&gt;$AB$10),"BA",AND(J470&gt;=$AF$11,J470&gt;$AE$10,J470&gt;$AD$10,J470&gt;$AC$10,J470&gt;$AB$10),"BB",AND(J470&gt;=$AE$11,J470&gt;$AD$10,J470&gt;$AC$10,J470&gt;$AB$10),"CB",AND(J470&gt;=$AD$11,J470&gt;$AC$10,J470&gt;$AB$10),"CC",AND(J470&gt;=$AC$11,J470&gt;$AB$10),"DC",J470&gt;=50,"DD"),IF(J470&gt;=$AA$9,"FD","FF")),T470),IF(L470&gt;=$Z$32,$Z$30,IF(L470&gt;=$AA$32,$AA$30,IF(L470&gt;=$AB$32,$AB$30,IF(L470&gt;=$AC$32,$AC$30,IF(L470&gt;=$AD$32,$AD$30,IF(L470&gt;=$AE$32,$AE$30,IF(L470&gt;=$AF$32,$AF$30,IF(L470&gt;=$AG$32,$AG$30,$AH$30))))))))),T470)</f>
        <v/>
      </c>
      <c r="V470" s="9" t="str">
        <f t="array" ref="V470">IF(A470&lt;&gt;"",IF(_xlfn.BITOR(F470&lt;&gt;"GR",F470&lt;&gt;""),IF(AND(L470&gt;=50,F470&gt;=55),_xlfn.RANK.EQ(L470,$L$2:$L$1000,0),_xlfn.IFS(U470="FD",999,U470="FF",1000)),IF(AND(L470&gt;=50,H470&gt;=55),_xlfn.RANK.EQ(L470,$L$2:$L$326,0),_xlfn.IFS(U470="FD",999,U470="FF",1000))),"")</f>
        <v/>
      </c>
    </row>
    <row r="471" spans="1:22" x14ac:dyDescent="0.25">
      <c r="A471" s="3"/>
      <c r="B471" s="3"/>
      <c r="C471" s="3"/>
      <c r="D471" s="3"/>
      <c r="E471" s="3"/>
      <c r="F471" s="3"/>
      <c r="G471" s="16">
        <f t="shared" si="102"/>
        <v>0</v>
      </c>
      <c r="H471" s="16">
        <f t="shared" si="103"/>
        <v>0</v>
      </c>
      <c r="I471" s="9">
        <f t="shared" si="101"/>
        <v>0</v>
      </c>
      <c r="J471" s="9">
        <f t="shared" si="104"/>
        <v>0</v>
      </c>
      <c r="K471" s="9">
        <f t="shared" si="113"/>
        <v>0</v>
      </c>
      <c r="L471" s="9">
        <f t="shared" si="114"/>
        <v>0</v>
      </c>
      <c r="M471" s="9" t="str">
        <f t="shared" si="105"/>
        <v/>
      </c>
      <c r="N471" s="9" t="str">
        <f t="shared" si="106"/>
        <v/>
      </c>
      <c r="O471" s="9" t="str">
        <f t="shared" si="107"/>
        <v/>
      </c>
      <c r="P471" s="9" t="str">
        <f t="shared" si="108"/>
        <v/>
      </c>
      <c r="Q471" s="9" t="str">
        <f t="shared" si="109"/>
        <v/>
      </c>
      <c r="R471" s="9" t="str">
        <f t="shared" si="110"/>
        <v/>
      </c>
      <c r="S471" s="9" t="str">
        <f t="shared" si="111"/>
        <v/>
      </c>
      <c r="T471" s="9" t="str">
        <f t="shared" si="112"/>
        <v/>
      </c>
      <c r="U471" s="9" t="str">
        <f t="array" ref="U471">IF(AND(F471&lt;&gt;"",F471&lt;&gt;"GR"),IF(COUNTIF($J$2:$J$1000,"&gt;=50")&gt;=10,IF(F471&lt;&gt;"GR",IF(AND(F471&gt;=55,J471&gt;=50),_xlfn.IFS(AND(J471&gt;=$AH$11,J471&gt;$AG$10,J471&gt;$AF$10,J471&gt;$AE$10,J471&gt;$AD$10,J471&gt;$AC$10,J471&gt;$AB$10),"AA",AND(J471&gt;=$AG$11,J471&gt;$AF$10,J471&gt;$AE$10,J471&gt;$AD$10,J471&gt;$AC$10,J471&gt;$AB$10),"BA",AND(J471&gt;=$AF$11,J471&gt;$AE$10,J471&gt;$AD$10,J471&gt;$AC$10,J471&gt;$AB$10),"BB",AND(J471&gt;=$AE$11,J471&gt;$AD$10,J471&gt;$AC$10,J471&gt;$AB$10),"CB",AND(J471&gt;=$AD$11,J471&gt;$AC$10,J471&gt;$AB$10),"CC",AND(J471&gt;=$AC$11,J471&gt;$AB$10),"DC",J471&gt;=50,"DD"),IF(J471&gt;=$AA$9,"FD","FF")),T471),IF(L471&gt;=$Z$32,$Z$30,IF(L471&gt;=$AA$32,$AA$30,IF(L471&gt;=$AB$32,$AB$30,IF(L471&gt;=$AC$32,$AC$30,IF(L471&gt;=$AD$32,$AD$30,IF(L471&gt;=$AE$32,$AE$30,IF(L471&gt;=$AF$32,$AF$30,IF(L471&gt;=$AG$32,$AG$30,$AH$30))))))))),T471)</f>
        <v/>
      </c>
      <c r="V471" s="9" t="str">
        <f t="array" ref="V471">IF(A471&lt;&gt;"",IF(_xlfn.BITOR(F471&lt;&gt;"GR",F471&lt;&gt;""),IF(AND(L471&gt;=50,F471&gt;=55),_xlfn.RANK.EQ(L471,$L$2:$L$1000,0),_xlfn.IFS(U471="FD",999,U471="FF",1000)),IF(AND(L471&gt;=50,H471&gt;=55),_xlfn.RANK.EQ(L471,$L$2:$L$326,0),_xlfn.IFS(U471="FD",999,U471="FF",1000))),"")</f>
        <v/>
      </c>
    </row>
    <row r="472" spans="1:22" x14ac:dyDescent="0.25">
      <c r="A472" s="3"/>
      <c r="B472" s="3"/>
      <c r="C472" s="3"/>
      <c r="D472" s="3"/>
      <c r="E472" s="3"/>
      <c r="F472" s="3"/>
      <c r="G472" s="16">
        <f t="shared" si="102"/>
        <v>0</v>
      </c>
      <c r="H472" s="16">
        <f t="shared" si="103"/>
        <v>0</v>
      </c>
      <c r="I472" s="9">
        <f t="shared" si="101"/>
        <v>0</v>
      </c>
      <c r="J472" s="9">
        <f t="shared" si="104"/>
        <v>0</v>
      </c>
      <c r="K472" s="9">
        <f t="shared" si="113"/>
        <v>0</v>
      </c>
      <c r="L472" s="9">
        <f t="shared" si="114"/>
        <v>0</v>
      </c>
      <c r="M472" s="9" t="str">
        <f t="shared" si="105"/>
        <v/>
      </c>
      <c r="N472" s="9" t="str">
        <f t="shared" si="106"/>
        <v/>
      </c>
      <c r="O472" s="9" t="str">
        <f t="shared" si="107"/>
        <v/>
      </c>
      <c r="P472" s="9" t="str">
        <f t="shared" si="108"/>
        <v/>
      </c>
      <c r="Q472" s="9" t="str">
        <f t="shared" si="109"/>
        <v/>
      </c>
      <c r="R472" s="9" t="str">
        <f t="shared" si="110"/>
        <v/>
      </c>
      <c r="S472" s="9" t="str">
        <f t="shared" si="111"/>
        <v/>
      </c>
      <c r="T472" s="9" t="str">
        <f t="shared" si="112"/>
        <v/>
      </c>
      <c r="U472" s="9" t="str">
        <f t="array" ref="U472">IF(AND(F472&lt;&gt;"",F472&lt;&gt;"GR"),IF(COUNTIF($J$2:$J$1000,"&gt;=50")&gt;=10,IF(F472&lt;&gt;"GR",IF(AND(F472&gt;=55,J472&gt;=50),_xlfn.IFS(AND(J472&gt;=$AH$11,J472&gt;$AG$10,J472&gt;$AF$10,J472&gt;$AE$10,J472&gt;$AD$10,J472&gt;$AC$10,J472&gt;$AB$10),"AA",AND(J472&gt;=$AG$11,J472&gt;$AF$10,J472&gt;$AE$10,J472&gt;$AD$10,J472&gt;$AC$10,J472&gt;$AB$10),"BA",AND(J472&gt;=$AF$11,J472&gt;$AE$10,J472&gt;$AD$10,J472&gt;$AC$10,J472&gt;$AB$10),"BB",AND(J472&gt;=$AE$11,J472&gt;$AD$10,J472&gt;$AC$10,J472&gt;$AB$10),"CB",AND(J472&gt;=$AD$11,J472&gt;$AC$10,J472&gt;$AB$10),"CC",AND(J472&gt;=$AC$11,J472&gt;$AB$10),"DC",J472&gt;=50,"DD"),IF(J472&gt;=$AA$9,"FD","FF")),T472),IF(L472&gt;=$Z$32,$Z$30,IF(L472&gt;=$AA$32,$AA$30,IF(L472&gt;=$AB$32,$AB$30,IF(L472&gt;=$AC$32,$AC$30,IF(L472&gt;=$AD$32,$AD$30,IF(L472&gt;=$AE$32,$AE$30,IF(L472&gt;=$AF$32,$AF$30,IF(L472&gt;=$AG$32,$AG$30,$AH$30))))))))),T472)</f>
        <v/>
      </c>
      <c r="V472" s="9" t="str">
        <f t="array" ref="V472">IF(A472&lt;&gt;"",IF(_xlfn.BITOR(F472&lt;&gt;"GR",F472&lt;&gt;""),IF(AND(L472&gt;=50,F472&gt;=55),_xlfn.RANK.EQ(L472,$L$2:$L$1000,0),_xlfn.IFS(U472="FD",999,U472="FF",1000)),IF(AND(L472&gt;=50,H472&gt;=55),_xlfn.RANK.EQ(L472,$L$2:$L$326,0),_xlfn.IFS(U472="FD",999,U472="FF",1000))),"")</f>
        <v/>
      </c>
    </row>
    <row r="473" spans="1:22" x14ac:dyDescent="0.25">
      <c r="A473" s="3"/>
      <c r="B473" s="3"/>
      <c r="C473" s="3"/>
      <c r="D473" s="3"/>
      <c r="E473" s="3"/>
      <c r="F473" s="3"/>
      <c r="G473" s="16">
        <f t="shared" si="102"/>
        <v>0</v>
      </c>
      <c r="H473" s="16">
        <f t="shared" si="103"/>
        <v>0</v>
      </c>
      <c r="I473" s="9">
        <f t="shared" si="101"/>
        <v>0</v>
      </c>
      <c r="J473" s="9">
        <f t="shared" si="104"/>
        <v>0</v>
      </c>
      <c r="K473" s="9">
        <f t="shared" si="113"/>
        <v>0</v>
      </c>
      <c r="L473" s="9">
        <f t="shared" si="114"/>
        <v>0</v>
      </c>
      <c r="M473" s="9" t="str">
        <f t="shared" si="105"/>
        <v/>
      </c>
      <c r="N473" s="9" t="str">
        <f t="shared" si="106"/>
        <v/>
      </c>
      <c r="O473" s="9" t="str">
        <f t="shared" si="107"/>
        <v/>
      </c>
      <c r="P473" s="9" t="str">
        <f t="shared" si="108"/>
        <v/>
      </c>
      <c r="Q473" s="9" t="str">
        <f t="shared" si="109"/>
        <v/>
      </c>
      <c r="R473" s="9" t="str">
        <f t="shared" si="110"/>
        <v/>
      </c>
      <c r="S473" s="9" t="str">
        <f t="shared" si="111"/>
        <v/>
      </c>
      <c r="T473" s="9" t="str">
        <f t="shared" si="112"/>
        <v/>
      </c>
      <c r="U473" s="9" t="str">
        <f t="array" ref="U473">IF(AND(F473&lt;&gt;"",F473&lt;&gt;"GR"),IF(COUNTIF($J$2:$J$1000,"&gt;=50")&gt;=10,IF(F473&lt;&gt;"GR",IF(AND(F473&gt;=55,J473&gt;=50),_xlfn.IFS(AND(J473&gt;=$AH$11,J473&gt;$AG$10,J473&gt;$AF$10,J473&gt;$AE$10,J473&gt;$AD$10,J473&gt;$AC$10,J473&gt;$AB$10),"AA",AND(J473&gt;=$AG$11,J473&gt;$AF$10,J473&gt;$AE$10,J473&gt;$AD$10,J473&gt;$AC$10,J473&gt;$AB$10),"BA",AND(J473&gt;=$AF$11,J473&gt;$AE$10,J473&gt;$AD$10,J473&gt;$AC$10,J473&gt;$AB$10),"BB",AND(J473&gt;=$AE$11,J473&gt;$AD$10,J473&gt;$AC$10,J473&gt;$AB$10),"CB",AND(J473&gt;=$AD$11,J473&gt;$AC$10,J473&gt;$AB$10),"CC",AND(J473&gt;=$AC$11,J473&gt;$AB$10),"DC",J473&gt;=50,"DD"),IF(J473&gt;=$AA$9,"FD","FF")),T473),IF(L473&gt;=$Z$32,$Z$30,IF(L473&gt;=$AA$32,$AA$30,IF(L473&gt;=$AB$32,$AB$30,IF(L473&gt;=$AC$32,$AC$30,IF(L473&gt;=$AD$32,$AD$30,IF(L473&gt;=$AE$32,$AE$30,IF(L473&gt;=$AF$32,$AF$30,IF(L473&gt;=$AG$32,$AG$30,$AH$30))))))))),T473)</f>
        <v/>
      </c>
      <c r="V473" s="9" t="str">
        <f t="array" ref="V473">IF(A473&lt;&gt;"",IF(_xlfn.BITOR(F473&lt;&gt;"GR",F473&lt;&gt;""),IF(AND(L473&gt;=50,F473&gt;=55),_xlfn.RANK.EQ(L473,$L$2:$L$1000,0),_xlfn.IFS(U473="FD",999,U473="FF",1000)),IF(AND(L473&gt;=50,H473&gt;=55),_xlfn.RANK.EQ(L473,$L$2:$L$326,0),_xlfn.IFS(U473="FD",999,U473="FF",1000))),"")</f>
        <v/>
      </c>
    </row>
    <row r="474" spans="1:22" x14ac:dyDescent="0.25">
      <c r="A474" s="3"/>
      <c r="B474" s="3"/>
      <c r="C474" s="3"/>
      <c r="D474" s="3"/>
      <c r="E474" s="3"/>
      <c r="F474" s="3"/>
      <c r="G474" s="16">
        <f t="shared" si="102"/>
        <v>0</v>
      </c>
      <c r="H474" s="16">
        <f t="shared" si="103"/>
        <v>0</v>
      </c>
      <c r="I474" s="9">
        <f t="shared" si="101"/>
        <v>0</v>
      </c>
      <c r="J474" s="9">
        <f t="shared" si="104"/>
        <v>0</v>
      </c>
      <c r="K474" s="9">
        <f t="shared" si="113"/>
        <v>0</v>
      </c>
      <c r="L474" s="9">
        <f t="shared" si="114"/>
        <v>0</v>
      </c>
      <c r="M474" s="9" t="str">
        <f t="shared" si="105"/>
        <v/>
      </c>
      <c r="N474" s="9" t="str">
        <f t="shared" si="106"/>
        <v/>
      </c>
      <c r="O474" s="9" t="str">
        <f t="shared" si="107"/>
        <v/>
      </c>
      <c r="P474" s="9" t="str">
        <f t="shared" si="108"/>
        <v/>
      </c>
      <c r="Q474" s="9" t="str">
        <f t="shared" si="109"/>
        <v/>
      </c>
      <c r="R474" s="9" t="str">
        <f t="shared" si="110"/>
        <v/>
      </c>
      <c r="S474" s="9" t="str">
        <f t="shared" si="111"/>
        <v/>
      </c>
      <c r="T474" s="9" t="str">
        <f t="shared" si="112"/>
        <v/>
      </c>
      <c r="U474" s="9" t="str">
        <f t="array" ref="U474">IF(AND(F474&lt;&gt;"",F474&lt;&gt;"GR"),IF(COUNTIF($J$2:$J$1000,"&gt;=50")&gt;=10,IF(F474&lt;&gt;"GR",IF(AND(F474&gt;=55,J474&gt;=50),_xlfn.IFS(AND(J474&gt;=$AH$11,J474&gt;$AG$10,J474&gt;$AF$10,J474&gt;$AE$10,J474&gt;$AD$10,J474&gt;$AC$10,J474&gt;$AB$10),"AA",AND(J474&gt;=$AG$11,J474&gt;$AF$10,J474&gt;$AE$10,J474&gt;$AD$10,J474&gt;$AC$10,J474&gt;$AB$10),"BA",AND(J474&gt;=$AF$11,J474&gt;$AE$10,J474&gt;$AD$10,J474&gt;$AC$10,J474&gt;$AB$10),"BB",AND(J474&gt;=$AE$11,J474&gt;$AD$10,J474&gt;$AC$10,J474&gt;$AB$10),"CB",AND(J474&gt;=$AD$11,J474&gt;$AC$10,J474&gt;$AB$10),"CC",AND(J474&gt;=$AC$11,J474&gt;$AB$10),"DC",J474&gt;=50,"DD"),IF(J474&gt;=$AA$9,"FD","FF")),T474),IF(L474&gt;=$Z$32,$Z$30,IF(L474&gt;=$AA$32,$AA$30,IF(L474&gt;=$AB$32,$AB$30,IF(L474&gt;=$AC$32,$AC$30,IF(L474&gt;=$AD$32,$AD$30,IF(L474&gt;=$AE$32,$AE$30,IF(L474&gt;=$AF$32,$AF$30,IF(L474&gt;=$AG$32,$AG$30,$AH$30))))))))),T474)</f>
        <v/>
      </c>
      <c r="V474" s="9" t="str">
        <f t="array" ref="V474">IF(A474&lt;&gt;"",IF(_xlfn.BITOR(F474&lt;&gt;"GR",F474&lt;&gt;""),IF(AND(L474&gt;=50,F474&gt;=55),_xlfn.RANK.EQ(L474,$L$2:$L$1000,0),_xlfn.IFS(U474="FD",999,U474="FF",1000)),IF(AND(L474&gt;=50,H474&gt;=55),_xlfn.RANK.EQ(L474,$L$2:$L$326,0),_xlfn.IFS(U474="FD",999,U474="FF",1000))),"")</f>
        <v/>
      </c>
    </row>
    <row r="475" spans="1:22" x14ac:dyDescent="0.25">
      <c r="A475" s="3"/>
      <c r="B475" s="3"/>
      <c r="C475" s="3"/>
      <c r="D475" s="3"/>
      <c r="E475" s="3"/>
      <c r="F475" s="3"/>
      <c r="G475" s="16">
        <f t="shared" si="102"/>
        <v>0</v>
      </c>
      <c r="H475" s="16">
        <f t="shared" si="103"/>
        <v>0</v>
      </c>
      <c r="I475" s="9">
        <f t="shared" si="101"/>
        <v>0</v>
      </c>
      <c r="J475" s="9">
        <f t="shared" si="104"/>
        <v>0</v>
      </c>
      <c r="K475" s="9">
        <f t="shared" si="113"/>
        <v>0</v>
      </c>
      <c r="L475" s="9">
        <f t="shared" si="114"/>
        <v>0</v>
      </c>
      <c r="M475" s="9" t="str">
        <f t="shared" si="105"/>
        <v/>
      </c>
      <c r="N475" s="9" t="str">
        <f t="shared" si="106"/>
        <v/>
      </c>
      <c r="O475" s="9" t="str">
        <f t="shared" si="107"/>
        <v/>
      </c>
      <c r="P475" s="9" t="str">
        <f t="shared" si="108"/>
        <v/>
      </c>
      <c r="Q475" s="9" t="str">
        <f t="shared" si="109"/>
        <v/>
      </c>
      <c r="R475" s="9" t="str">
        <f t="shared" si="110"/>
        <v/>
      </c>
      <c r="S475" s="9" t="str">
        <f t="shared" si="111"/>
        <v/>
      </c>
      <c r="T475" s="9" t="str">
        <f t="shared" si="112"/>
        <v/>
      </c>
      <c r="U475" s="9" t="str">
        <f t="array" ref="U475">IF(AND(F475&lt;&gt;"",F475&lt;&gt;"GR"),IF(COUNTIF($J$2:$J$1000,"&gt;=50")&gt;=10,IF(F475&lt;&gt;"GR",IF(AND(F475&gt;=55,J475&gt;=50),_xlfn.IFS(AND(J475&gt;=$AH$11,J475&gt;$AG$10,J475&gt;$AF$10,J475&gt;$AE$10,J475&gt;$AD$10,J475&gt;$AC$10,J475&gt;$AB$10),"AA",AND(J475&gt;=$AG$11,J475&gt;$AF$10,J475&gt;$AE$10,J475&gt;$AD$10,J475&gt;$AC$10,J475&gt;$AB$10),"BA",AND(J475&gt;=$AF$11,J475&gt;$AE$10,J475&gt;$AD$10,J475&gt;$AC$10,J475&gt;$AB$10),"BB",AND(J475&gt;=$AE$11,J475&gt;$AD$10,J475&gt;$AC$10,J475&gt;$AB$10),"CB",AND(J475&gt;=$AD$11,J475&gt;$AC$10,J475&gt;$AB$10),"CC",AND(J475&gt;=$AC$11,J475&gt;$AB$10),"DC",J475&gt;=50,"DD"),IF(J475&gt;=$AA$9,"FD","FF")),T475),IF(L475&gt;=$Z$32,$Z$30,IF(L475&gt;=$AA$32,$AA$30,IF(L475&gt;=$AB$32,$AB$30,IF(L475&gt;=$AC$32,$AC$30,IF(L475&gt;=$AD$32,$AD$30,IF(L475&gt;=$AE$32,$AE$30,IF(L475&gt;=$AF$32,$AF$30,IF(L475&gt;=$AG$32,$AG$30,$AH$30))))))))),T475)</f>
        <v/>
      </c>
      <c r="V475" s="9" t="str">
        <f t="array" ref="V475">IF(A475&lt;&gt;"",IF(_xlfn.BITOR(F475&lt;&gt;"GR",F475&lt;&gt;""),IF(AND(L475&gt;=50,F475&gt;=55),_xlfn.RANK.EQ(L475,$L$2:$L$1000,0),_xlfn.IFS(U475="FD",999,U475="FF",1000)),IF(AND(L475&gt;=50,H475&gt;=55),_xlfn.RANK.EQ(L475,$L$2:$L$326,0),_xlfn.IFS(U475="FD",999,U475="FF",1000))),"")</f>
        <v/>
      </c>
    </row>
    <row r="476" spans="1:22" x14ac:dyDescent="0.25">
      <c r="A476" s="3"/>
      <c r="B476" s="3"/>
      <c r="C476" s="3"/>
      <c r="D476" s="3"/>
      <c r="E476" s="3"/>
      <c r="F476" s="3"/>
      <c r="G476" s="16">
        <f t="shared" si="102"/>
        <v>0</v>
      </c>
      <c r="H476" s="16">
        <f t="shared" si="103"/>
        <v>0</v>
      </c>
      <c r="I476" s="9">
        <f t="shared" si="101"/>
        <v>0</v>
      </c>
      <c r="J476" s="9">
        <f t="shared" si="104"/>
        <v>0</v>
      </c>
      <c r="K476" s="9">
        <f t="shared" si="113"/>
        <v>0</v>
      </c>
      <c r="L476" s="9">
        <f t="shared" si="114"/>
        <v>0</v>
      </c>
      <c r="M476" s="9" t="str">
        <f t="shared" si="105"/>
        <v/>
      </c>
      <c r="N476" s="9" t="str">
        <f t="shared" si="106"/>
        <v/>
      </c>
      <c r="O476" s="9" t="str">
        <f t="shared" si="107"/>
        <v/>
      </c>
      <c r="P476" s="9" t="str">
        <f t="shared" si="108"/>
        <v/>
      </c>
      <c r="Q476" s="9" t="str">
        <f t="shared" si="109"/>
        <v/>
      </c>
      <c r="R476" s="9" t="str">
        <f t="shared" si="110"/>
        <v/>
      </c>
      <c r="S476" s="9" t="str">
        <f t="shared" si="111"/>
        <v/>
      </c>
      <c r="T476" s="9" t="str">
        <f t="shared" si="112"/>
        <v/>
      </c>
      <c r="U476" s="9" t="str">
        <f t="array" ref="U476">IF(AND(F476&lt;&gt;"",F476&lt;&gt;"GR"),IF(COUNTIF($J$2:$J$1000,"&gt;=50")&gt;=10,IF(F476&lt;&gt;"GR",IF(AND(F476&gt;=55,J476&gt;=50),_xlfn.IFS(AND(J476&gt;=$AH$11,J476&gt;$AG$10,J476&gt;$AF$10,J476&gt;$AE$10,J476&gt;$AD$10,J476&gt;$AC$10,J476&gt;$AB$10),"AA",AND(J476&gt;=$AG$11,J476&gt;$AF$10,J476&gt;$AE$10,J476&gt;$AD$10,J476&gt;$AC$10,J476&gt;$AB$10),"BA",AND(J476&gt;=$AF$11,J476&gt;$AE$10,J476&gt;$AD$10,J476&gt;$AC$10,J476&gt;$AB$10),"BB",AND(J476&gt;=$AE$11,J476&gt;$AD$10,J476&gt;$AC$10,J476&gt;$AB$10),"CB",AND(J476&gt;=$AD$11,J476&gt;$AC$10,J476&gt;$AB$10),"CC",AND(J476&gt;=$AC$11,J476&gt;$AB$10),"DC",J476&gt;=50,"DD"),IF(J476&gt;=$AA$9,"FD","FF")),T476),IF(L476&gt;=$Z$32,$Z$30,IF(L476&gt;=$AA$32,$AA$30,IF(L476&gt;=$AB$32,$AB$30,IF(L476&gt;=$AC$32,$AC$30,IF(L476&gt;=$AD$32,$AD$30,IF(L476&gt;=$AE$32,$AE$30,IF(L476&gt;=$AF$32,$AF$30,IF(L476&gt;=$AG$32,$AG$30,$AH$30))))))))),T476)</f>
        <v/>
      </c>
      <c r="V476" s="9" t="str">
        <f t="array" ref="V476">IF(A476&lt;&gt;"",IF(_xlfn.BITOR(F476&lt;&gt;"GR",F476&lt;&gt;""),IF(AND(L476&gt;=50,F476&gt;=55),_xlfn.RANK.EQ(L476,$L$2:$L$1000,0),_xlfn.IFS(U476="FD",999,U476="FF",1000)),IF(AND(L476&gt;=50,H476&gt;=55),_xlfn.RANK.EQ(L476,$L$2:$L$326,0),_xlfn.IFS(U476="FD",999,U476="FF",1000))),"")</f>
        <v/>
      </c>
    </row>
    <row r="477" spans="1:22" x14ac:dyDescent="0.25">
      <c r="A477" s="3"/>
      <c r="B477" s="3"/>
      <c r="C477" s="3"/>
      <c r="D477" s="3"/>
      <c r="E477" s="3"/>
      <c r="F477" s="3"/>
      <c r="G477" s="16">
        <f t="shared" si="102"/>
        <v>0</v>
      </c>
      <c r="H477" s="16">
        <f t="shared" si="103"/>
        <v>0</v>
      </c>
      <c r="I477" s="9">
        <f t="shared" si="101"/>
        <v>0</v>
      </c>
      <c r="J477" s="9">
        <f t="shared" si="104"/>
        <v>0</v>
      </c>
      <c r="K477" s="9">
        <f t="shared" si="113"/>
        <v>0</v>
      </c>
      <c r="L477" s="9">
        <f t="shared" si="114"/>
        <v>0</v>
      </c>
      <c r="M477" s="9" t="str">
        <f t="shared" si="105"/>
        <v/>
      </c>
      <c r="N477" s="9" t="str">
        <f t="shared" si="106"/>
        <v/>
      </c>
      <c r="O477" s="9" t="str">
        <f t="shared" si="107"/>
        <v/>
      </c>
      <c r="P477" s="9" t="str">
        <f t="shared" si="108"/>
        <v/>
      </c>
      <c r="Q477" s="9" t="str">
        <f t="shared" si="109"/>
        <v/>
      </c>
      <c r="R477" s="9" t="str">
        <f t="shared" si="110"/>
        <v/>
      </c>
      <c r="S477" s="9" t="str">
        <f t="shared" si="111"/>
        <v/>
      </c>
      <c r="T477" s="9" t="str">
        <f t="shared" si="112"/>
        <v/>
      </c>
      <c r="U477" s="9" t="str">
        <f t="array" ref="U477">IF(AND(F477&lt;&gt;"",F477&lt;&gt;"GR"),IF(COUNTIF($J$2:$J$1000,"&gt;=50")&gt;=10,IF(F477&lt;&gt;"GR",IF(AND(F477&gt;=55,J477&gt;=50),_xlfn.IFS(AND(J477&gt;=$AH$11,J477&gt;$AG$10,J477&gt;$AF$10,J477&gt;$AE$10,J477&gt;$AD$10,J477&gt;$AC$10,J477&gt;$AB$10),"AA",AND(J477&gt;=$AG$11,J477&gt;$AF$10,J477&gt;$AE$10,J477&gt;$AD$10,J477&gt;$AC$10,J477&gt;$AB$10),"BA",AND(J477&gt;=$AF$11,J477&gt;$AE$10,J477&gt;$AD$10,J477&gt;$AC$10,J477&gt;$AB$10),"BB",AND(J477&gt;=$AE$11,J477&gt;$AD$10,J477&gt;$AC$10,J477&gt;$AB$10),"CB",AND(J477&gt;=$AD$11,J477&gt;$AC$10,J477&gt;$AB$10),"CC",AND(J477&gt;=$AC$11,J477&gt;$AB$10),"DC",J477&gt;=50,"DD"),IF(J477&gt;=$AA$9,"FD","FF")),T477),IF(L477&gt;=$Z$32,$Z$30,IF(L477&gt;=$AA$32,$AA$30,IF(L477&gt;=$AB$32,$AB$30,IF(L477&gt;=$AC$32,$AC$30,IF(L477&gt;=$AD$32,$AD$30,IF(L477&gt;=$AE$32,$AE$30,IF(L477&gt;=$AF$32,$AF$30,IF(L477&gt;=$AG$32,$AG$30,$AH$30))))))))),T477)</f>
        <v/>
      </c>
      <c r="V477" s="9" t="str">
        <f t="array" ref="V477">IF(A477&lt;&gt;"",IF(_xlfn.BITOR(F477&lt;&gt;"GR",F477&lt;&gt;""),IF(AND(L477&gt;=50,F477&gt;=55),_xlfn.RANK.EQ(L477,$L$2:$L$1000,0),_xlfn.IFS(U477="FD",999,U477="FF",1000)),IF(AND(L477&gt;=50,H477&gt;=55),_xlfn.RANK.EQ(L477,$L$2:$L$326,0),_xlfn.IFS(U477="FD",999,U477="FF",1000))),"")</f>
        <v/>
      </c>
    </row>
    <row r="478" spans="1:22" x14ac:dyDescent="0.25">
      <c r="A478" s="3"/>
      <c r="B478" s="3"/>
      <c r="C478" s="3"/>
      <c r="D478" s="3"/>
      <c r="E478" s="3"/>
      <c r="F478" s="3"/>
      <c r="G478" s="16">
        <f t="shared" si="102"/>
        <v>0</v>
      </c>
      <c r="H478" s="16">
        <f t="shared" si="103"/>
        <v>0</v>
      </c>
      <c r="I478" s="9">
        <f t="shared" si="101"/>
        <v>0</v>
      </c>
      <c r="J478" s="9">
        <f t="shared" si="104"/>
        <v>0</v>
      </c>
      <c r="K478" s="9">
        <f t="shared" si="113"/>
        <v>0</v>
      </c>
      <c r="L478" s="9">
        <f t="shared" si="114"/>
        <v>0</v>
      </c>
      <c r="M478" s="9" t="str">
        <f t="shared" si="105"/>
        <v/>
      </c>
      <c r="N478" s="9" t="str">
        <f t="shared" si="106"/>
        <v/>
      </c>
      <c r="O478" s="9" t="str">
        <f t="shared" si="107"/>
        <v/>
      </c>
      <c r="P478" s="9" t="str">
        <f t="shared" si="108"/>
        <v/>
      </c>
      <c r="Q478" s="9" t="str">
        <f t="shared" si="109"/>
        <v/>
      </c>
      <c r="R478" s="9" t="str">
        <f t="shared" si="110"/>
        <v/>
      </c>
      <c r="S478" s="9" t="str">
        <f t="shared" si="111"/>
        <v/>
      </c>
      <c r="T478" s="9" t="str">
        <f t="shared" si="112"/>
        <v/>
      </c>
      <c r="U478" s="9" t="str">
        <f t="array" ref="U478">IF(AND(F478&lt;&gt;"",F478&lt;&gt;"GR"),IF(COUNTIF($J$2:$J$1000,"&gt;=50")&gt;=10,IF(F478&lt;&gt;"GR",IF(AND(F478&gt;=55,J478&gt;=50),_xlfn.IFS(AND(J478&gt;=$AH$11,J478&gt;$AG$10,J478&gt;$AF$10,J478&gt;$AE$10,J478&gt;$AD$10,J478&gt;$AC$10,J478&gt;$AB$10),"AA",AND(J478&gt;=$AG$11,J478&gt;$AF$10,J478&gt;$AE$10,J478&gt;$AD$10,J478&gt;$AC$10,J478&gt;$AB$10),"BA",AND(J478&gt;=$AF$11,J478&gt;$AE$10,J478&gt;$AD$10,J478&gt;$AC$10,J478&gt;$AB$10),"BB",AND(J478&gt;=$AE$11,J478&gt;$AD$10,J478&gt;$AC$10,J478&gt;$AB$10),"CB",AND(J478&gt;=$AD$11,J478&gt;$AC$10,J478&gt;$AB$10),"CC",AND(J478&gt;=$AC$11,J478&gt;$AB$10),"DC",J478&gt;=50,"DD"),IF(J478&gt;=$AA$9,"FD","FF")),T478),IF(L478&gt;=$Z$32,$Z$30,IF(L478&gt;=$AA$32,$AA$30,IF(L478&gt;=$AB$32,$AB$30,IF(L478&gt;=$AC$32,$AC$30,IF(L478&gt;=$AD$32,$AD$30,IF(L478&gt;=$AE$32,$AE$30,IF(L478&gt;=$AF$32,$AF$30,IF(L478&gt;=$AG$32,$AG$30,$AH$30))))))))),T478)</f>
        <v/>
      </c>
      <c r="V478" s="9" t="str">
        <f t="array" ref="V478">IF(A478&lt;&gt;"",IF(_xlfn.BITOR(F478&lt;&gt;"GR",F478&lt;&gt;""),IF(AND(L478&gt;=50,F478&gt;=55),_xlfn.RANK.EQ(L478,$L$2:$L$1000,0),_xlfn.IFS(U478="FD",999,U478="FF",1000)),IF(AND(L478&gt;=50,H478&gt;=55),_xlfn.RANK.EQ(L478,$L$2:$L$326,0),_xlfn.IFS(U478="FD",999,U478="FF",1000))),"")</f>
        <v/>
      </c>
    </row>
    <row r="479" spans="1:22" x14ac:dyDescent="0.25">
      <c r="A479" s="3"/>
      <c r="B479" s="3"/>
      <c r="C479" s="3"/>
      <c r="D479" s="3"/>
      <c r="E479" s="3"/>
      <c r="F479" s="3"/>
      <c r="G479" s="16">
        <f t="shared" si="102"/>
        <v>0</v>
      </c>
      <c r="H479" s="16">
        <f t="shared" si="103"/>
        <v>0</v>
      </c>
      <c r="I479" s="9">
        <f t="shared" si="101"/>
        <v>0</v>
      </c>
      <c r="J479" s="9">
        <f t="shared" si="104"/>
        <v>0</v>
      </c>
      <c r="K479" s="9">
        <f t="shared" si="113"/>
        <v>0</v>
      </c>
      <c r="L479" s="9">
        <f t="shared" si="114"/>
        <v>0</v>
      </c>
      <c r="M479" s="9" t="str">
        <f t="shared" si="105"/>
        <v/>
      </c>
      <c r="N479" s="9" t="str">
        <f t="shared" si="106"/>
        <v/>
      </c>
      <c r="O479" s="9" t="str">
        <f t="shared" si="107"/>
        <v/>
      </c>
      <c r="P479" s="9" t="str">
        <f t="shared" si="108"/>
        <v/>
      </c>
      <c r="Q479" s="9" t="str">
        <f t="shared" si="109"/>
        <v/>
      </c>
      <c r="R479" s="9" t="str">
        <f t="shared" si="110"/>
        <v/>
      </c>
      <c r="S479" s="9" t="str">
        <f t="shared" si="111"/>
        <v/>
      </c>
      <c r="T479" s="9" t="str">
        <f t="shared" si="112"/>
        <v/>
      </c>
      <c r="U479" s="9" t="str">
        <f t="array" ref="U479">IF(AND(F479&lt;&gt;"",F479&lt;&gt;"GR"),IF(COUNTIF($J$2:$J$1000,"&gt;=50")&gt;=10,IF(F479&lt;&gt;"GR",IF(AND(F479&gt;=55,J479&gt;=50),_xlfn.IFS(AND(J479&gt;=$AH$11,J479&gt;$AG$10,J479&gt;$AF$10,J479&gt;$AE$10,J479&gt;$AD$10,J479&gt;$AC$10,J479&gt;$AB$10),"AA",AND(J479&gt;=$AG$11,J479&gt;$AF$10,J479&gt;$AE$10,J479&gt;$AD$10,J479&gt;$AC$10,J479&gt;$AB$10),"BA",AND(J479&gt;=$AF$11,J479&gt;$AE$10,J479&gt;$AD$10,J479&gt;$AC$10,J479&gt;$AB$10),"BB",AND(J479&gt;=$AE$11,J479&gt;$AD$10,J479&gt;$AC$10,J479&gt;$AB$10),"CB",AND(J479&gt;=$AD$11,J479&gt;$AC$10,J479&gt;$AB$10),"CC",AND(J479&gt;=$AC$11,J479&gt;$AB$10),"DC",J479&gt;=50,"DD"),IF(J479&gt;=$AA$9,"FD","FF")),T479),IF(L479&gt;=$Z$32,$Z$30,IF(L479&gt;=$AA$32,$AA$30,IF(L479&gt;=$AB$32,$AB$30,IF(L479&gt;=$AC$32,$AC$30,IF(L479&gt;=$AD$32,$AD$30,IF(L479&gt;=$AE$32,$AE$30,IF(L479&gt;=$AF$32,$AF$30,IF(L479&gt;=$AG$32,$AG$30,$AH$30))))))))),T479)</f>
        <v/>
      </c>
      <c r="V479" s="9" t="str">
        <f t="array" ref="V479">IF(A479&lt;&gt;"",IF(_xlfn.BITOR(F479&lt;&gt;"GR",F479&lt;&gt;""),IF(AND(L479&gt;=50,F479&gt;=55),_xlfn.RANK.EQ(L479,$L$2:$L$1000,0),_xlfn.IFS(U479="FD",999,U479="FF",1000)),IF(AND(L479&gt;=50,H479&gt;=55),_xlfn.RANK.EQ(L479,$L$2:$L$326,0),_xlfn.IFS(U479="FD",999,U479="FF",1000))),"")</f>
        <v/>
      </c>
    </row>
    <row r="480" spans="1:22" x14ac:dyDescent="0.25">
      <c r="A480" s="3"/>
      <c r="B480" s="3"/>
      <c r="C480" s="3"/>
      <c r="D480" s="3"/>
      <c r="E480" s="3"/>
      <c r="F480" s="3"/>
      <c r="G480" s="16">
        <f t="shared" si="102"/>
        <v>0</v>
      </c>
      <c r="H480" s="16">
        <f t="shared" si="103"/>
        <v>0</v>
      </c>
      <c r="I480" s="9">
        <f t="shared" si="101"/>
        <v>0</v>
      </c>
      <c r="J480" s="9">
        <f t="shared" si="104"/>
        <v>0</v>
      </c>
      <c r="K480" s="9">
        <f t="shared" si="113"/>
        <v>0</v>
      </c>
      <c r="L480" s="9">
        <f t="shared" si="114"/>
        <v>0</v>
      </c>
      <c r="M480" s="9" t="str">
        <f t="shared" si="105"/>
        <v/>
      </c>
      <c r="N480" s="9" t="str">
        <f t="shared" si="106"/>
        <v/>
      </c>
      <c r="O480" s="9" t="str">
        <f t="shared" si="107"/>
        <v/>
      </c>
      <c r="P480" s="9" t="str">
        <f t="shared" si="108"/>
        <v/>
      </c>
      <c r="Q480" s="9" t="str">
        <f t="shared" si="109"/>
        <v/>
      </c>
      <c r="R480" s="9" t="str">
        <f t="shared" si="110"/>
        <v/>
      </c>
      <c r="S480" s="9" t="str">
        <f t="shared" si="111"/>
        <v/>
      </c>
      <c r="T480" s="9" t="str">
        <f t="shared" si="112"/>
        <v/>
      </c>
      <c r="U480" s="9" t="str">
        <f t="array" ref="U480">IF(AND(F480&lt;&gt;"",F480&lt;&gt;"GR"),IF(COUNTIF($J$2:$J$1000,"&gt;=50")&gt;=10,IF(F480&lt;&gt;"GR",IF(AND(F480&gt;=55,J480&gt;=50),_xlfn.IFS(AND(J480&gt;=$AH$11,J480&gt;$AG$10,J480&gt;$AF$10,J480&gt;$AE$10,J480&gt;$AD$10,J480&gt;$AC$10,J480&gt;$AB$10),"AA",AND(J480&gt;=$AG$11,J480&gt;$AF$10,J480&gt;$AE$10,J480&gt;$AD$10,J480&gt;$AC$10,J480&gt;$AB$10),"BA",AND(J480&gt;=$AF$11,J480&gt;$AE$10,J480&gt;$AD$10,J480&gt;$AC$10,J480&gt;$AB$10),"BB",AND(J480&gt;=$AE$11,J480&gt;$AD$10,J480&gt;$AC$10,J480&gt;$AB$10),"CB",AND(J480&gt;=$AD$11,J480&gt;$AC$10,J480&gt;$AB$10),"CC",AND(J480&gt;=$AC$11,J480&gt;$AB$10),"DC",J480&gt;=50,"DD"),IF(J480&gt;=$AA$9,"FD","FF")),T480),IF(L480&gt;=$Z$32,$Z$30,IF(L480&gt;=$AA$32,$AA$30,IF(L480&gt;=$AB$32,$AB$30,IF(L480&gt;=$AC$32,$AC$30,IF(L480&gt;=$AD$32,$AD$30,IF(L480&gt;=$AE$32,$AE$30,IF(L480&gt;=$AF$32,$AF$30,IF(L480&gt;=$AG$32,$AG$30,$AH$30))))))))),T480)</f>
        <v/>
      </c>
      <c r="V480" s="9" t="str">
        <f t="array" ref="V480">IF(A480&lt;&gt;"",IF(_xlfn.BITOR(F480&lt;&gt;"GR",F480&lt;&gt;""),IF(AND(L480&gt;=50,F480&gt;=55),_xlfn.RANK.EQ(L480,$L$2:$L$1000,0),_xlfn.IFS(U480="FD",999,U480="FF",1000)),IF(AND(L480&gt;=50,H480&gt;=55),_xlfn.RANK.EQ(L480,$L$2:$L$326,0),_xlfn.IFS(U480="FD",999,U480="FF",1000))),"")</f>
        <v/>
      </c>
    </row>
    <row r="481" spans="1:22" x14ac:dyDescent="0.25">
      <c r="A481" s="3"/>
      <c r="B481" s="3"/>
      <c r="C481" s="3"/>
      <c r="D481" s="3"/>
      <c r="E481" s="3"/>
      <c r="F481" s="3"/>
      <c r="G481" s="16">
        <f t="shared" si="102"/>
        <v>0</v>
      </c>
      <c r="H481" s="16">
        <f t="shared" si="103"/>
        <v>0</v>
      </c>
      <c r="I481" s="9">
        <f t="shared" si="101"/>
        <v>0</v>
      </c>
      <c r="J481" s="9">
        <f t="shared" si="104"/>
        <v>0</v>
      </c>
      <c r="K481" s="9">
        <f t="shared" si="113"/>
        <v>0</v>
      </c>
      <c r="L481" s="9">
        <f t="shared" si="114"/>
        <v>0</v>
      </c>
      <c r="M481" s="9" t="str">
        <f t="shared" si="105"/>
        <v/>
      </c>
      <c r="N481" s="9" t="str">
        <f t="shared" si="106"/>
        <v/>
      </c>
      <c r="O481" s="9" t="str">
        <f t="shared" si="107"/>
        <v/>
      </c>
      <c r="P481" s="9" t="str">
        <f t="shared" si="108"/>
        <v/>
      </c>
      <c r="Q481" s="9" t="str">
        <f t="shared" si="109"/>
        <v/>
      </c>
      <c r="R481" s="9" t="str">
        <f t="shared" si="110"/>
        <v/>
      </c>
      <c r="S481" s="9" t="str">
        <f t="shared" si="111"/>
        <v/>
      </c>
      <c r="T481" s="9" t="str">
        <f t="shared" si="112"/>
        <v/>
      </c>
      <c r="U481" s="9" t="str">
        <f t="array" ref="U481">IF(AND(F481&lt;&gt;"",F481&lt;&gt;"GR"),IF(COUNTIF($J$2:$J$1000,"&gt;=50")&gt;=10,IF(F481&lt;&gt;"GR",IF(AND(F481&gt;=55,J481&gt;=50),_xlfn.IFS(AND(J481&gt;=$AH$11,J481&gt;$AG$10,J481&gt;$AF$10,J481&gt;$AE$10,J481&gt;$AD$10,J481&gt;$AC$10,J481&gt;$AB$10),"AA",AND(J481&gt;=$AG$11,J481&gt;$AF$10,J481&gt;$AE$10,J481&gt;$AD$10,J481&gt;$AC$10,J481&gt;$AB$10),"BA",AND(J481&gt;=$AF$11,J481&gt;$AE$10,J481&gt;$AD$10,J481&gt;$AC$10,J481&gt;$AB$10),"BB",AND(J481&gt;=$AE$11,J481&gt;$AD$10,J481&gt;$AC$10,J481&gt;$AB$10),"CB",AND(J481&gt;=$AD$11,J481&gt;$AC$10,J481&gt;$AB$10),"CC",AND(J481&gt;=$AC$11,J481&gt;$AB$10),"DC",J481&gt;=50,"DD"),IF(J481&gt;=$AA$9,"FD","FF")),T481),IF(L481&gt;=$Z$32,$Z$30,IF(L481&gt;=$AA$32,$AA$30,IF(L481&gt;=$AB$32,$AB$30,IF(L481&gt;=$AC$32,$AC$30,IF(L481&gt;=$AD$32,$AD$30,IF(L481&gt;=$AE$32,$AE$30,IF(L481&gt;=$AF$32,$AF$30,IF(L481&gt;=$AG$32,$AG$30,$AH$30))))))))),T481)</f>
        <v/>
      </c>
      <c r="V481" s="9" t="str">
        <f t="array" ref="V481">IF(A481&lt;&gt;"",IF(_xlfn.BITOR(F481&lt;&gt;"GR",F481&lt;&gt;""),IF(AND(L481&gt;=50,F481&gt;=55),_xlfn.RANK.EQ(L481,$L$2:$L$1000,0),_xlfn.IFS(U481="FD",999,U481="FF",1000)),IF(AND(L481&gt;=50,H481&gt;=55),_xlfn.RANK.EQ(L481,$L$2:$L$326,0),_xlfn.IFS(U481="FD",999,U481="FF",1000))),"")</f>
        <v/>
      </c>
    </row>
    <row r="482" spans="1:22" x14ac:dyDescent="0.25">
      <c r="A482" s="3"/>
      <c r="B482" s="3"/>
      <c r="C482" s="3"/>
      <c r="D482" s="3"/>
      <c r="E482" s="3"/>
      <c r="F482" s="3"/>
      <c r="G482" s="16">
        <f t="shared" si="102"/>
        <v>0</v>
      </c>
      <c r="H482" s="16">
        <f t="shared" si="103"/>
        <v>0</v>
      </c>
      <c r="I482" s="9">
        <f t="shared" si="101"/>
        <v>0</v>
      </c>
      <c r="J482" s="9">
        <f t="shared" si="104"/>
        <v>0</v>
      </c>
      <c r="K482" s="9">
        <f t="shared" si="113"/>
        <v>0</v>
      </c>
      <c r="L482" s="9">
        <f t="shared" si="114"/>
        <v>0</v>
      </c>
      <c r="M482" s="9" t="str">
        <f t="shared" si="105"/>
        <v/>
      </c>
      <c r="N482" s="9" t="str">
        <f t="shared" si="106"/>
        <v/>
      </c>
      <c r="O482" s="9" t="str">
        <f t="shared" si="107"/>
        <v/>
      </c>
      <c r="P482" s="9" t="str">
        <f t="shared" si="108"/>
        <v/>
      </c>
      <c r="Q482" s="9" t="str">
        <f t="shared" si="109"/>
        <v/>
      </c>
      <c r="R482" s="9" t="str">
        <f t="shared" si="110"/>
        <v/>
      </c>
      <c r="S482" s="9" t="str">
        <f t="shared" si="111"/>
        <v/>
      </c>
      <c r="T482" s="9" t="str">
        <f t="shared" si="112"/>
        <v/>
      </c>
      <c r="U482" s="9" t="str">
        <f t="array" ref="U482">IF(AND(F482&lt;&gt;"",F482&lt;&gt;"GR"),IF(COUNTIF($J$2:$J$1000,"&gt;=50")&gt;=10,IF(F482&lt;&gt;"GR",IF(AND(F482&gt;=55,J482&gt;=50),_xlfn.IFS(AND(J482&gt;=$AH$11,J482&gt;$AG$10,J482&gt;$AF$10,J482&gt;$AE$10,J482&gt;$AD$10,J482&gt;$AC$10,J482&gt;$AB$10),"AA",AND(J482&gt;=$AG$11,J482&gt;$AF$10,J482&gt;$AE$10,J482&gt;$AD$10,J482&gt;$AC$10,J482&gt;$AB$10),"BA",AND(J482&gt;=$AF$11,J482&gt;$AE$10,J482&gt;$AD$10,J482&gt;$AC$10,J482&gt;$AB$10),"BB",AND(J482&gt;=$AE$11,J482&gt;$AD$10,J482&gt;$AC$10,J482&gt;$AB$10),"CB",AND(J482&gt;=$AD$11,J482&gt;$AC$10,J482&gt;$AB$10),"CC",AND(J482&gt;=$AC$11,J482&gt;$AB$10),"DC",J482&gt;=50,"DD"),IF(J482&gt;=$AA$9,"FD","FF")),T482),IF(L482&gt;=$Z$32,$Z$30,IF(L482&gt;=$AA$32,$AA$30,IF(L482&gt;=$AB$32,$AB$30,IF(L482&gt;=$AC$32,$AC$30,IF(L482&gt;=$AD$32,$AD$30,IF(L482&gt;=$AE$32,$AE$30,IF(L482&gt;=$AF$32,$AF$30,IF(L482&gt;=$AG$32,$AG$30,$AH$30))))))))),T482)</f>
        <v/>
      </c>
      <c r="V482" s="9" t="str">
        <f t="array" ref="V482">IF(A482&lt;&gt;"",IF(_xlfn.BITOR(F482&lt;&gt;"GR",F482&lt;&gt;""),IF(AND(L482&gt;=50,F482&gt;=55),_xlfn.RANK.EQ(L482,$L$2:$L$1000,0),_xlfn.IFS(U482="FD",999,U482="FF",1000)),IF(AND(L482&gt;=50,H482&gt;=55),_xlfn.RANK.EQ(L482,$L$2:$L$326,0),_xlfn.IFS(U482="FD",999,U482="FF",1000))),"")</f>
        <v/>
      </c>
    </row>
    <row r="483" spans="1:22" x14ac:dyDescent="0.25">
      <c r="A483" s="3"/>
      <c r="B483" s="3"/>
      <c r="C483" s="3"/>
      <c r="D483" s="3"/>
      <c r="E483" s="3"/>
      <c r="F483" s="3"/>
      <c r="G483" s="16">
        <f t="shared" si="102"/>
        <v>0</v>
      </c>
      <c r="H483" s="16">
        <f t="shared" si="103"/>
        <v>0</v>
      </c>
      <c r="I483" s="9">
        <f t="shared" si="101"/>
        <v>0</v>
      </c>
      <c r="J483" s="9">
        <f t="shared" si="104"/>
        <v>0</v>
      </c>
      <c r="K483" s="9">
        <f t="shared" si="113"/>
        <v>0</v>
      </c>
      <c r="L483" s="9">
        <f t="shared" si="114"/>
        <v>0</v>
      </c>
      <c r="M483" s="9" t="str">
        <f t="shared" si="105"/>
        <v/>
      </c>
      <c r="N483" s="9" t="str">
        <f t="shared" si="106"/>
        <v/>
      </c>
      <c r="O483" s="9" t="str">
        <f t="shared" si="107"/>
        <v/>
      </c>
      <c r="P483" s="9" t="str">
        <f t="shared" si="108"/>
        <v/>
      </c>
      <c r="Q483" s="9" t="str">
        <f t="shared" si="109"/>
        <v/>
      </c>
      <c r="R483" s="9" t="str">
        <f t="shared" si="110"/>
        <v/>
      </c>
      <c r="S483" s="9" t="str">
        <f t="shared" si="111"/>
        <v/>
      </c>
      <c r="T483" s="9" t="str">
        <f t="shared" si="112"/>
        <v/>
      </c>
      <c r="U483" s="9" t="str">
        <f t="array" ref="U483">IF(AND(F483&lt;&gt;"",F483&lt;&gt;"GR"),IF(COUNTIF($J$2:$J$1000,"&gt;=50")&gt;=10,IF(F483&lt;&gt;"GR",IF(AND(F483&gt;=55,J483&gt;=50),_xlfn.IFS(AND(J483&gt;=$AH$11,J483&gt;$AG$10,J483&gt;$AF$10,J483&gt;$AE$10,J483&gt;$AD$10,J483&gt;$AC$10,J483&gt;$AB$10),"AA",AND(J483&gt;=$AG$11,J483&gt;$AF$10,J483&gt;$AE$10,J483&gt;$AD$10,J483&gt;$AC$10,J483&gt;$AB$10),"BA",AND(J483&gt;=$AF$11,J483&gt;$AE$10,J483&gt;$AD$10,J483&gt;$AC$10,J483&gt;$AB$10),"BB",AND(J483&gt;=$AE$11,J483&gt;$AD$10,J483&gt;$AC$10,J483&gt;$AB$10),"CB",AND(J483&gt;=$AD$11,J483&gt;$AC$10,J483&gt;$AB$10),"CC",AND(J483&gt;=$AC$11,J483&gt;$AB$10),"DC",J483&gt;=50,"DD"),IF(J483&gt;=$AA$9,"FD","FF")),T483),IF(L483&gt;=$Z$32,$Z$30,IF(L483&gt;=$AA$32,$AA$30,IF(L483&gt;=$AB$32,$AB$30,IF(L483&gt;=$AC$32,$AC$30,IF(L483&gt;=$AD$32,$AD$30,IF(L483&gt;=$AE$32,$AE$30,IF(L483&gt;=$AF$32,$AF$30,IF(L483&gt;=$AG$32,$AG$30,$AH$30))))))))),T483)</f>
        <v/>
      </c>
      <c r="V483" s="9" t="str">
        <f t="array" ref="V483">IF(A483&lt;&gt;"",IF(_xlfn.BITOR(F483&lt;&gt;"GR",F483&lt;&gt;""),IF(AND(L483&gt;=50,F483&gt;=55),_xlfn.RANK.EQ(L483,$L$2:$L$1000,0),_xlfn.IFS(U483="FD",999,U483="FF",1000)),IF(AND(L483&gt;=50,H483&gt;=55),_xlfn.RANK.EQ(L483,$L$2:$L$326,0),_xlfn.IFS(U483="FD",999,U483="FF",1000))),"")</f>
        <v/>
      </c>
    </row>
    <row r="484" spans="1:22" x14ac:dyDescent="0.25">
      <c r="A484" s="3"/>
      <c r="B484" s="3"/>
      <c r="C484" s="3"/>
      <c r="D484" s="3"/>
      <c r="E484" s="3"/>
      <c r="F484" s="3"/>
      <c r="G484" s="16">
        <f t="shared" si="102"/>
        <v>0</v>
      </c>
      <c r="H484" s="16">
        <f t="shared" si="103"/>
        <v>0</v>
      </c>
      <c r="I484" s="9">
        <f t="shared" si="101"/>
        <v>0</v>
      </c>
      <c r="J484" s="9">
        <f t="shared" si="104"/>
        <v>0</v>
      </c>
      <c r="K484" s="9">
        <f t="shared" si="113"/>
        <v>0</v>
      </c>
      <c r="L484" s="9">
        <f t="shared" si="114"/>
        <v>0</v>
      </c>
      <c r="M484" s="9" t="str">
        <f t="shared" si="105"/>
        <v/>
      </c>
      <c r="N484" s="9" t="str">
        <f t="shared" si="106"/>
        <v/>
      </c>
      <c r="O484" s="9" t="str">
        <f t="shared" si="107"/>
        <v/>
      </c>
      <c r="P484" s="9" t="str">
        <f t="shared" si="108"/>
        <v/>
      </c>
      <c r="Q484" s="9" t="str">
        <f t="shared" si="109"/>
        <v/>
      </c>
      <c r="R484" s="9" t="str">
        <f t="shared" si="110"/>
        <v/>
      </c>
      <c r="S484" s="9" t="str">
        <f t="shared" si="111"/>
        <v/>
      </c>
      <c r="T484" s="9" t="str">
        <f t="shared" si="112"/>
        <v/>
      </c>
      <c r="U484" s="9" t="str">
        <f t="array" ref="U484">IF(AND(F484&lt;&gt;"",F484&lt;&gt;"GR"),IF(COUNTIF($J$2:$J$1000,"&gt;=50")&gt;=10,IF(F484&lt;&gt;"GR",IF(AND(F484&gt;=55,J484&gt;=50),_xlfn.IFS(AND(J484&gt;=$AH$11,J484&gt;$AG$10,J484&gt;$AF$10,J484&gt;$AE$10,J484&gt;$AD$10,J484&gt;$AC$10,J484&gt;$AB$10),"AA",AND(J484&gt;=$AG$11,J484&gt;$AF$10,J484&gt;$AE$10,J484&gt;$AD$10,J484&gt;$AC$10,J484&gt;$AB$10),"BA",AND(J484&gt;=$AF$11,J484&gt;$AE$10,J484&gt;$AD$10,J484&gt;$AC$10,J484&gt;$AB$10),"BB",AND(J484&gt;=$AE$11,J484&gt;$AD$10,J484&gt;$AC$10,J484&gt;$AB$10),"CB",AND(J484&gt;=$AD$11,J484&gt;$AC$10,J484&gt;$AB$10),"CC",AND(J484&gt;=$AC$11,J484&gt;$AB$10),"DC",J484&gt;=50,"DD"),IF(J484&gt;=$AA$9,"FD","FF")),T484),IF(L484&gt;=$Z$32,$Z$30,IF(L484&gt;=$AA$32,$AA$30,IF(L484&gt;=$AB$32,$AB$30,IF(L484&gt;=$AC$32,$AC$30,IF(L484&gt;=$AD$32,$AD$30,IF(L484&gt;=$AE$32,$AE$30,IF(L484&gt;=$AF$32,$AF$30,IF(L484&gt;=$AG$32,$AG$30,$AH$30))))))))),T484)</f>
        <v/>
      </c>
      <c r="V484" s="9" t="str">
        <f t="array" ref="V484">IF(A484&lt;&gt;"",IF(_xlfn.BITOR(F484&lt;&gt;"GR",F484&lt;&gt;""),IF(AND(L484&gt;=50,F484&gt;=55),_xlfn.RANK.EQ(L484,$L$2:$L$1000,0),_xlfn.IFS(U484="FD",999,U484="FF",1000)),IF(AND(L484&gt;=50,H484&gt;=55),_xlfn.RANK.EQ(L484,$L$2:$L$326,0),_xlfn.IFS(U484="FD",999,U484="FF",1000))),"")</f>
        <v/>
      </c>
    </row>
    <row r="485" spans="1:22" x14ac:dyDescent="0.25">
      <c r="A485" s="3"/>
      <c r="B485" s="3"/>
      <c r="C485" s="3"/>
      <c r="D485" s="3"/>
      <c r="E485" s="3"/>
      <c r="F485" s="3"/>
      <c r="G485" s="16">
        <f t="shared" si="102"/>
        <v>0</v>
      </c>
      <c r="H485" s="16">
        <f t="shared" si="103"/>
        <v>0</v>
      </c>
      <c r="I485" s="9">
        <f t="shared" si="101"/>
        <v>0</v>
      </c>
      <c r="J485" s="9">
        <f t="shared" si="104"/>
        <v>0</v>
      </c>
      <c r="K485" s="9">
        <f t="shared" si="113"/>
        <v>0</v>
      </c>
      <c r="L485" s="9">
        <f t="shared" si="114"/>
        <v>0</v>
      </c>
      <c r="M485" s="9" t="str">
        <f t="shared" si="105"/>
        <v/>
      </c>
      <c r="N485" s="9" t="str">
        <f t="shared" si="106"/>
        <v/>
      </c>
      <c r="O485" s="9" t="str">
        <f t="shared" si="107"/>
        <v/>
      </c>
      <c r="P485" s="9" t="str">
        <f t="shared" si="108"/>
        <v/>
      </c>
      <c r="Q485" s="9" t="str">
        <f t="shared" si="109"/>
        <v/>
      </c>
      <c r="R485" s="9" t="str">
        <f t="shared" si="110"/>
        <v/>
      </c>
      <c r="S485" s="9" t="str">
        <f t="shared" si="111"/>
        <v/>
      </c>
      <c r="T485" s="9" t="str">
        <f t="shared" si="112"/>
        <v/>
      </c>
      <c r="U485" s="9" t="str">
        <f t="array" ref="U485">IF(AND(F485&lt;&gt;"",F485&lt;&gt;"GR"),IF(COUNTIF($J$2:$J$1000,"&gt;=50")&gt;=10,IF(F485&lt;&gt;"GR",IF(AND(F485&gt;=55,J485&gt;=50),_xlfn.IFS(AND(J485&gt;=$AH$11,J485&gt;$AG$10,J485&gt;$AF$10,J485&gt;$AE$10,J485&gt;$AD$10,J485&gt;$AC$10,J485&gt;$AB$10),"AA",AND(J485&gt;=$AG$11,J485&gt;$AF$10,J485&gt;$AE$10,J485&gt;$AD$10,J485&gt;$AC$10,J485&gt;$AB$10),"BA",AND(J485&gt;=$AF$11,J485&gt;$AE$10,J485&gt;$AD$10,J485&gt;$AC$10,J485&gt;$AB$10),"BB",AND(J485&gt;=$AE$11,J485&gt;$AD$10,J485&gt;$AC$10,J485&gt;$AB$10),"CB",AND(J485&gt;=$AD$11,J485&gt;$AC$10,J485&gt;$AB$10),"CC",AND(J485&gt;=$AC$11,J485&gt;$AB$10),"DC",J485&gt;=50,"DD"),IF(J485&gt;=$AA$9,"FD","FF")),T485),IF(L485&gt;=$Z$32,$Z$30,IF(L485&gt;=$AA$32,$AA$30,IF(L485&gt;=$AB$32,$AB$30,IF(L485&gt;=$AC$32,$AC$30,IF(L485&gt;=$AD$32,$AD$30,IF(L485&gt;=$AE$32,$AE$30,IF(L485&gt;=$AF$32,$AF$30,IF(L485&gt;=$AG$32,$AG$30,$AH$30))))))))),T485)</f>
        <v/>
      </c>
      <c r="V485" s="9" t="str">
        <f t="array" ref="V485">IF(A485&lt;&gt;"",IF(_xlfn.BITOR(F485&lt;&gt;"GR",F485&lt;&gt;""),IF(AND(L485&gt;=50,F485&gt;=55),_xlfn.RANK.EQ(L485,$L$2:$L$1000,0),_xlfn.IFS(U485="FD",999,U485="FF",1000)),IF(AND(L485&gt;=50,H485&gt;=55),_xlfn.RANK.EQ(L485,$L$2:$L$326,0),_xlfn.IFS(U485="FD",999,U485="FF",1000))),"")</f>
        <v/>
      </c>
    </row>
    <row r="486" spans="1:22" x14ac:dyDescent="0.25">
      <c r="A486" s="3"/>
      <c r="B486" s="3"/>
      <c r="C486" s="3"/>
      <c r="D486" s="3"/>
      <c r="E486" s="3"/>
      <c r="F486" s="3"/>
      <c r="G486" s="16">
        <f t="shared" si="102"/>
        <v>0</v>
      </c>
      <c r="H486" s="16">
        <f t="shared" si="103"/>
        <v>0</v>
      </c>
      <c r="I486" s="9">
        <f t="shared" si="101"/>
        <v>0</v>
      </c>
      <c r="J486" s="9">
        <f t="shared" si="104"/>
        <v>0</v>
      </c>
      <c r="K486" s="9">
        <f t="shared" si="113"/>
        <v>0</v>
      </c>
      <c r="L486" s="9">
        <f t="shared" si="114"/>
        <v>0</v>
      </c>
      <c r="M486" s="9" t="str">
        <f t="shared" si="105"/>
        <v/>
      </c>
      <c r="N486" s="9" t="str">
        <f t="shared" si="106"/>
        <v/>
      </c>
      <c r="O486" s="9" t="str">
        <f t="shared" si="107"/>
        <v/>
      </c>
      <c r="P486" s="9" t="str">
        <f t="shared" si="108"/>
        <v/>
      </c>
      <c r="Q486" s="9" t="str">
        <f t="shared" si="109"/>
        <v/>
      </c>
      <c r="R486" s="9" t="str">
        <f t="shared" si="110"/>
        <v/>
      </c>
      <c r="S486" s="9" t="str">
        <f t="shared" si="111"/>
        <v/>
      </c>
      <c r="T486" s="9" t="str">
        <f t="shared" si="112"/>
        <v/>
      </c>
      <c r="U486" s="9" t="str">
        <f t="array" ref="U486">IF(AND(F486&lt;&gt;"",F486&lt;&gt;"GR"),IF(COUNTIF($J$2:$J$1000,"&gt;=50")&gt;=10,IF(F486&lt;&gt;"GR",IF(AND(F486&gt;=55,J486&gt;=50),_xlfn.IFS(AND(J486&gt;=$AH$11,J486&gt;$AG$10,J486&gt;$AF$10,J486&gt;$AE$10,J486&gt;$AD$10,J486&gt;$AC$10,J486&gt;$AB$10),"AA",AND(J486&gt;=$AG$11,J486&gt;$AF$10,J486&gt;$AE$10,J486&gt;$AD$10,J486&gt;$AC$10,J486&gt;$AB$10),"BA",AND(J486&gt;=$AF$11,J486&gt;$AE$10,J486&gt;$AD$10,J486&gt;$AC$10,J486&gt;$AB$10),"BB",AND(J486&gt;=$AE$11,J486&gt;$AD$10,J486&gt;$AC$10,J486&gt;$AB$10),"CB",AND(J486&gt;=$AD$11,J486&gt;$AC$10,J486&gt;$AB$10),"CC",AND(J486&gt;=$AC$11,J486&gt;$AB$10),"DC",J486&gt;=50,"DD"),IF(J486&gt;=$AA$9,"FD","FF")),T486),IF(L486&gt;=$Z$32,$Z$30,IF(L486&gt;=$AA$32,$AA$30,IF(L486&gt;=$AB$32,$AB$30,IF(L486&gt;=$AC$32,$AC$30,IF(L486&gt;=$AD$32,$AD$30,IF(L486&gt;=$AE$32,$AE$30,IF(L486&gt;=$AF$32,$AF$30,IF(L486&gt;=$AG$32,$AG$30,$AH$30))))))))),T486)</f>
        <v/>
      </c>
      <c r="V486" s="9" t="str">
        <f t="array" ref="V486">IF(A486&lt;&gt;"",IF(_xlfn.BITOR(F486&lt;&gt;"GR",F486&lt;&gt;""),IF(AND(L486&gt;=50,F486&gt;=55),_xlfn.RANK.EQ(L486,$L$2:$L$1000,0),_xlfn.IFS(U486="FD",999,U486="FF",1000)),IF(AND(L486&gt;=50,H486&gt;=55),_xlfn.RANK.EQ(L486,$L$2:$L$326,0),_xlfn.IFS(U486="FD",999,U486="FF",1000))),"")</f>
        <v/>
      </c>
    </row>
    <row r="487" spans="1:22" x14ac:dyDescent="0.25">
      <c r="A487" s="3"/>
      <c r="B487" s="3"/>
      <c r="C487" s="3"/>
      <c r="D487" s="3"/>
      <c r="E487" s="3"/>
      <c r="F487" s="3"/>
      <c r="G487" s="16">
        <f t="shared" si="102"/>
        <v>0</v>
      </c>
      <c r="H487" s="16">
        <f t="shared" si="103"/>
        <v>0</v>
      </c>
      <c r="I487" s="9">
        <f t="shared" si="101"/>
        <v>0</v>
      </c>
      <c r="J487" s="9">
        <f t="shared" si="104"/>
        <v>0</v>
      </c>
      <c r="K487" s="9">
        <f t="shared" si="113"/>
        <v>0</v>
      </c>
      <c r="L487" s="9">
        <f t="shared" si="114"/>
        <v>0</v>
      </c>
      <c r="M487" s="9" t="str">
        <f t="shared" si="105"/>
        <v/>
      </c>
      <c r="N487" s="9" t="str">
        <f t="shared" si="106"/>
        <v/>
      </c>
      <c r="O487" s="9" t="str">
        <f t="shared" si="107"/>
        <v/>
      </c>
      <c r="P487" s="9" t="str">
        <f t="shared" si="108"/>
        <v/>
      </c>
      <c r="Q487" s="9" t="str">
        <f t="shared" si="109"/>
        <v/>
      </c>
      <c r="R487" s="9" t="str">
        <f t="shared" si="110"/>
        <v/>
      </c>
      <c r="S487" s="9" t="str">
        <f t="shared" si="111"/>
        <v/>
      </c>
      <c r="T487" s="9" t="str">
        <f t="shared" si="112"/>
        <v/>
      </c>
      <c r="U487" s="9" t="str">
        <f t="array" ref="U487">IF(AND(F487&lt;&gt;"",F487&lt;&gt;"GR"),IF(COUNTIF($J$2:$J$1000,"&gt;=50")&gt;=10,IF(F487&lt;&gt;"GR",IF(AND(F487&gt;=55,J487&gt;=50),_xlfn.IFS(AND(J487&gt;=$AH$11,J487&gt;$AG$10,J487&gt;$AF$10,J487&gt;$AE$10,J487&gt;$AD$10,J487&gt;$AC$10,J487&gt;$AB$10),"AA",AND(J487&gt;=$AG$11,J487&gt;$AF$10,J487&gt;$AE$10,J487&gt;$AD$10,J487&gt;$AC$10,J487&gt;$AB$10),"BA",AND(J487&gt;=$AF$11,J487&gt;$AE$10,J487&gt;$AD$10,J487&gt;$AC$10,J487&gt;$AB$10),"BB",AND(J487&gt;=$AE$11,J487&gt;$AD$10,J487&gt;$AC$10,J487&gt;$AB$10),"CB",AND(J487&gt;=$AD$11,J487&gt;$AC$10,J487&gt;$AB$10),"CC",AND(J487&gt;=$AC$11,J487&gt;$AB$10),"DC",J487&gt;=50,"DD"),IF(J487&gt;=$AA$9,"FD","FF")),T487),IF(L487&gt;=$Z$32,$Z$30,IF(L487&gt;=$AA$32,$AA$30,IF(L487&gt;=$AB$32,$AB$30,IF(L487&gt;=$AC$32,$AC$30,IF(L487&gt;=$AD$32,$AD$30,IF(L487&gt;=$AE$32,$AE$30,IF(L487&gt;=$AF$32,$AF$30,IF(L487&gt;=$AG$32,$AG$30,$AH$30))))))))),T487)</f>
        <v/>
      </c>
      <c r="V487" s="9" t="str">
        <f t="array" ref="V487">IF(A487&lt;&gt;"",IF(_xlfn.BITOR(F487&lt;&gt;"GR",F487&lt;&gt;""),IF(AND(L487&gt;=50,F487&gt;=55),_xlfn.RANK.EQ(L487,$L$2:$L$1000,0),_xlfn.IFS(U487="FD",999,U487="FF",1000)),IF(AND(L487&gt;=50,H487&gt;=55),_xlfn.RANK.EQ(L487,$L$2:$L$326,0),_xlfn.IFS(U487="FD",999,U487="FF",1000))),"")</f>
        <v/>
      </c>
    </row>
    <row r="488" spans="1:22" x14ac:dyDescent="0.25">
      <c r="A488" s="3"/>
      <c r="B488" s="3"/>
      <c r="C488" s="3"/>
      <c r="D488" s="3"/>
      <c r="E488" s="3"/>
      <c r="F488" s="3"/>
      <c r="G488" s="16">
        <f t="shared" si="102"/>
        <v>0</v>
      </c>
      <c r="H488" s="16">
        <f t="shared" si="103"/>
        <v>0</v>
      </c>
      <c r="I488" s="9">
        <f t="shared" si="101"/>
        <v>0</v>
      </c>
      <c r="J488" s="9">
        <f t="shared" si="104"/>
        <v>0</v>
      </c>
      <c r="K488" s="9">
        <f t="shared" si="113"/>
        <v>0</v>
      </c>
      <c r="L488" s="9">
        <f t="shared" si="114"/>
        <v>0</v>
      </c>
      <c r="M488" s="9" t="str">
        <f t="shared" si="105"/>
        <v/>
      </c>
      <c r="N488" s="9" t="str">
        <f t="shared" si="106"/>
        <v/>
      </c>
      <c r="O488" s="9" t="str">
        <f t="shared" si="107"/>
        <v/>
      </c>
      <c r="P488" s="9" t="str">
        <f t="shared" si="108"/>
        <v/>
      </c>
      <c r="Q488" s="9" t="str">
        <f t="shared" si="109"/>
        <v/>
      </c>
      <c r="R488" s="9" t="str">
        <f t="shared" si="110"/>
        <v/>
      </c>
      <c r="S488" s="9" t="str">
        <f t="shared" si="111"/>
        <v/>
      </c>
      <c r="T488" s="9" t="str">
        <f t="shared" si="112"/>
        <v/>
      </c>
      <c r="U488" s="9" t="str">
        <f t="array" ref="U488">IF(AND(F488&lt;&gt;"",F488&lt;&gt;"GR"),IF(COUNTIF($J$2:$J$1000,"&gt;=50")&gt;=10,IF(F488&lt;&gt;"GR",IF(AND(F488&gt;=55,J488&gt;=50),_xlfn.IFS(AND(J488&gt;=$AH$11,J488&gt;$AG$10,J488&gt;$AF$10,J488&gt;$AE$10,J488&gt;$AD$10,J488&gt;$AC$10,J488&gt;$AB$10),"AA",AND(J488&gt;=$AG$11,J488&gt;$AF$10,J488&gt;$AE$10,J488&gt;$AD$10,J488&gt;$AC$10,J488&gt;$AB$10),"BA",AND(J488&gt;=$AF$11,J488&gt;$AE$10,J488&gt;$AD$10,J488&gt;$AC$10,J488&gt;$AB$10),"BB",AND(J488&gt;=$AE$11,J488&gt;$AD$10,J488&gt;$AC$10,J488&gt;$AB$10),"CB",AND(J488&gt;=$AD$11,J488&gt;$AC$10,J488&gt;$AB$10),"CC",AND(J488&gt;=$AC$11,J488&gt;$AB$10),"DC",J488&gt;=50,"DD"),IF(J488&gt;=$AA$9,"FD","FF")),T488),IF(L488&gt;=$Z$32,$Z$30,IF(L488&gt;=$AA$32,$AA$30,IF(L488&gt;=$AB$32,$AB$30,IF(L488&gt;=$AC$32,$AC$30,IF(L488&gt;=$AD$32,$AD$30,IF(L488&gt;=$AE$32,$AE$30,IF(L488&gt;=$AF$32,$AF$30,IF(L488&gt;=$AG$32,$AG$30,$AH$30))))))))),T488)</f>
        <v/>
      </c>
      <c r="V488" s="9" t="str">
        <f t="array" ref="V488">IF(A488&lt;&gt;"",IF(_xlfn.BITOR(F488&lt;&gt;"GR",F488&lt;&gt;""),IF(AND(L488&gt;=50,F488&gt;=55),_xlfn.RANK.EQ(L488,$L$2:$L$1000,0),_xlfn.IFS(U488="FD",999,U488="FF",1000)),IF(AND(L488&gt;=50,H488&gt;=55),_xlfn.RANK.EQ(L488,$L$2:$L$326,0),_xlfn.IFS(U488="FD",999,U488="FF",1000))),"")</f>
        <v/>
      </c>
    </row>
    <row r="489" spans="1:22" x14ac:dyDescent="0.25">
      <c r="A489" s="3"/>
      <c r="B489" s="3"/>
      <c r="C489" s="3"/>
      <c r="D489" s="3"/>
      <c r="E489" s="3"/>
      <c r="F489" s="3"/>
      <c r="G489" s="16">
        <f t="shared" si="102"/>
        <v>0</v>
      </c>
      <c r="H489" s="16">
        <f t="shared" si="103"/>
        <v>0</v>
      </c>
      <c r="I489" s="9">
        <f t="shared" si="101"/>
        <v>0</v>
      </c>
      <c r="J489" s="9">
        <f t="shared" si="104"/>
        <v>0</v>
      </c>
      <c r="K489" s="9">
        <f t="shared" si="113"/>
        <v>0</v>
      </c>
      <c r="L489" s="9">
        <f t="shared" si="114"/>
        <v>0</v>
      </c>
      <c r="M489" s="9" t="str">
        <f t="shared" si="105"/>
        <v/>
      </c>
      <c r="N489" s="9" t="str">
        <f t="shared" si="106"/>
        <v/>
      </c>
      <c r="O489" s="9" t="str">
        <f t="shared" si="107"/>
        <v/>
      </c>
      <c r="P489" s="9" t="str">
        <f t="shared" si="108"/>
        <v/>
      </c>
      <c r="Q489" s="9" t="str">
        <f t="shared" si="109"/>
        <v/>
      </c>
      <c r="R489" s="9" t="str">
        <f t="shared" si="110"/>
        <v/>
      </c>
      <c r="S489" s="9" t="str">
        <f t="shared" si="111"/>
        <v/>
      </c>
      <c r="T489" s="9" t="str">
        <f t="shared" si="112"/>
        <v/>
      </c>
      <c r="U489" s="9" t="str">
        <f t="array" ref="U489">IF(AND(F489&lt;&gt;"",F489&lt;&gt;"GR"),IF(COUNTIF($J$2:$J$1000,"&gt;=50")&gt;=10,IF(F489&lt;&gt;"GR",IF(AND(F489&gt;=55,J489&gt;=50),_xlfn.IFS(AND(J489&gt;=$AH$11,J489&gt;$AG$10,J489&gt;$AF$10,J489&gt;$AE$10,J489&gt;$AD$10,J489&gt;$AC$10,J489&gt;$AB$10),"AA",AND(J489&gt;=$AG$11,J489&gt;$AF$10,J489&gt;$AE$10,J489&gt;$AD$10,J489&gt;$AC$10,J489&gt;$AB$10),"BA",AND(J489&gt;=$AF$11,J489&gt;$AE$10,J489&gt;$AD$10,J489&gt;$AC$10,J489&gt;$AB$10),"BB",AND(J489&gt;=$AE$11,J489&gt;$AD$10,J489&gt;$AC$10,J489&gt;$AB$10),"CB",AND(J489&gt;=$AD$11,J489&gt;$AC$10,J489&gt;$AB$10),"CC",AND(J489&gt;=$AC$11,J489&gt;$AB$10),"DC",J489&gt;=50,"DD"),IF(J489&gt;=$AA$9,"FD","FF")),T489),IF(L489&gt;=$Z$32,$Z$30,IF(L489&gt;=$AA$32,$AA$30,IF(L489&gt;=$AB$32,$AB$30,IF(L489&gt;=$AC$32,$AC$30,IF(L489&gt;=$AD$32,$AD$30,IF(L489&gt;=$AE$32,$AE$30,IF(L489&gt;=$AF$32,$AF$30,IF(L489&gt;=$AG$32,$AG$30,$AH$30))))))))),T489)</f>
        <v/>
      </c>
      <c r="V489" s="9" t="str">
        <f t="array" ref="V489">IF(A489&lt;&gt;"",IF(_xlfn.BITOR(F489&lt;&gt;"GR",F489&lt;&gt;""),IF(AND(L489&gt;=50,F489&gt;=55),_xlfn.RANK.EQ(L489,$L$2:$L$1000,0),_xlfn.IFS(U489="FD",999,U489="FF",1000)),IF(AND(L489&gt;=50,H489&gt;=55),_xlfn.RANK.EQ(L489,$L$2:$L$326,0),_xlfn.IFS(U489="FD",999,U489="FF",1000))),"")</f>
        <v/>
      </c>
    </row>
    <row r="490" spans="1:22" x14ac:dyDescent="0.25">
      <c r="A490" s="3"/>
      <c r="B490" s="3"/>
      <c r="C490" s="3"/>
      <c r="D490" s="3"/>
      <c r="E490" s="3"/>
      <c r="F490" s="3"/>
      <c r="G490" s="16">
        <f t="shared" si="102"/>
        <v>0</v>
      </c>
      <c r="H490" s="16">
        <f t="shared" si="103"/>
        <v>0</v>
      </c>
      <c r="I490" s="9">
        <f t="shared" si="101"/>
        <v>0</v>
      </c>
      <c r="J490" s="9">
        <f t="shared" si="104"/>
        <v>0</v>
      </c>
      <c r="K490" s="9">
        <f t="shared" si="113"/>
        <v>0</v>
      </c>
      <c r="L490" s="9">
        <f t="shared" si="114"/>
        <v>0</v>
      </c>
      <c r="M490" s="9" t="str">
        <f t="shared" si="105"/>
        <v/>
      </c>
      <c r="N490" s="9" t="str">
        <f t="shared" si="106"/>
        <v/>
      </c>
      <c r="O490" s="9" t="str">
        <f t="shared" si="107"/>
        <v/>
      </c>
      <c r="P490" s="9" t="str">
        <f t="shared" si="108"/>
        <v/>
      </c>
      <c r="Q490" s="9" t="str">
        <f t="shared" si="109"/>
        <v/>
      </c>
      <c r="R490" s="9" t="str">
        <f t="shared" si="110"/>
        <v/>
      </c>
      <c r="S490" s="9" t="str">
        <f t="shared" si="111"/>
        <v/>
      </c>
      <c r="T490" s="9" t="str">
        <f t="shared" si="112"/>
        <v/>
      </c>
      <c r="U490" s="9" t="str">
        <f t="array" ref="U490">IF(AND(F490&lt;&gt;"",F490&lt;&gt;"GR"),IF(COUNTIF($J$2:$J$1000,"&gt;=50")&gt;=10,IF(F490&lt;&gt;"GR",IF(AND(F490&gt;=55,J490&gt;=50),_xlfn.IFS(AND(J490&gt;=$AH$11,J490&gt;$AG$10,J490&gt;$AF$10,J490&gt;$AE$10,J490&gt;$AD$10,J490&gt;$AC$10,J490&gt;$AB$10),"AA",AND(J490&gt;=$AG$11,J490&gt;$AF$10,J490&gt;$AE$10,J490&gt;$AD$10,J490&gt;$AC$10,J490&gt;$AB$10),"BA",AND(J490&gt;=$AF$11,J490&gt;$AE$10,J490&gt;$AD$10,J490&gt;$AC$10,J490&gt;$AB$10),"BB",AND(J490&gt;=$AE$11,J490&gt;$AD$10,J490&gt;$AC$10,J490&gt;$AB$10),"CB",AND(J490&gt;=$AD$11,J490&gt;$AC$10,J490&gt;$AB$10),"CC",AND(J490&gt;=$AC$11,J490&gt;$AB$10),"DC",J490&gt;=50,"DD"),IF(J490&gt;=$AA$9,"FD","FF")),T490),IF(L490&gt;=$Z$32,$Z$30,IF(L490&gt;=$AA$32,$AA$30,IF(L490&gt;=$AB$32,$AB$30,IF(L490&gt;=$AC$32,$AC$30,IF(L490&gt;=$AD$32,$AD$30,IF(L490&gt;=$AE$32,$AE$30,IF(L490&gt;=$AF$32,$AF$30,IF(L490&gt;=$AG$32,$AG$30,$AH$30))))))))),T490)</f>
        <v/>
      </c>
      <c r="V490" s="9" t="str">
        <f t="array" ref="V490">IF(A490&lt;&gt;"",IF(_xlfn.BITOR(F490&lt;&gt;"GR",F490&lt;&gt;""),IF(AND(L490&gt;=50,F490&gt;=55),_xlfn.RANK.EQ(L490,$L$2:$L$1000,0),_xlfn.IFS(U490="FD",999,U490="FF",1000)),IF(AND(L490&gt;=50,H490&gt;=55),_xlfn.RANK.EQ(L490,$L$2:$L$326,0),_xlfn.IFS(U490="FD",999,U490="FF",1000))),"")</f>
        <v/>
      </c>
    </row>
    <row r="491" spans="1:22" x14ac:dyDescent="0.25">
      <c r="A491" s="3"/>
      <c r="B491" s="3"/>
      <c r="C491" s="3"/>
      <c r="D491" s="3"/>
      <c r="E491" s="3"/>
      <c r="F491" s="3"/>
      <c r="G491" s="16">
        <f t="shared" si="102"/>
        <v>0</v>
      </c>
      <c r="H491" s="16">
        <f t="shared" si="103"/>
        <v>0</v>
      </c>
      <c r="I491" s="9">
        <f t="shared" si="101"/>
        <v>0</v>
      </c>
      <c r="J491" s="9">
        <f t="shared" si="104"/>
        <v>0</v>
      </c>
      <c r="K491" s="9">
        <f t="shared" si="113"/>
        <v>0</v>
      </c>
      <c r="L491" s="9">
        <f t="shared" si="114"/>
        <v>0</v>
      </c>
      <c r="M491" s="9" t="str">
        <f t="shared" si="105"/>
        <v/>
      </c>
      <c r="N491" s="9" t="str">
        <f t="shared" si="106"/>
        <v/>
      </c>
      <c r="O491" s="9" t="str">
        <f t="shared" si="107"/>
        <v/>
      </c>
      <c r="P491" s="9" t="str">
        <f t="shared" si="108"/>
        <v/>
      </c>
      <c r="Q491" s="9" t="str">
        <f t="shared" si="109"/>
        <v/>
      </c>
      <c r="R491" s="9" t="str">
        <f t="shared" si="110"/>
        <v/>
      </c>
      <c r="S491" s="9" t="str">
        <f t="shared" si="111"/>
        <v/>
      </c>
      <c r="T491" s="9" t="str">
        <f t="shared" si="112"/>
        <v/>
      </c>
      <c r="U491" s="9" t="str">
        <f t="array" ref="U491">IF(AND(F491&lt;&gt;"",F491&lt;&gt;"GR"),IF(COUNTIF($J$2:$J$1000,"&gt;=50")&gt;=10,IF(F491&lt;&gt;"GR",IF(AND(F491&gt;=55,J491&gt;=50),_xlfn.IFS(AND(J491&gt;=$AH$11,J491&gt;$AG$10,J491&gt;$AF$10,J491&gt;$AE$10,J491&gt;$AD$10,J491&gt;$AC$10,J491&gt;$AB$10),"AA",AND(J491&gt;=$AG$11,J491&gt;$AF$10,J491&gt;$AE$10,J491&gt;$AD$10,J491&gt;$AC$10,J491&gt;$AB$10),"BA",AND(J491&gt;=$AF$11,J491&gt;$AE$10,J491&gt;$AD$10,J491&gt;$AC$10,J491&gt;$AB$10),"BB",AND(J491&gt;=$AE$11,J491&gt;$AD$10,J491&gt;$AC$10,J491&gt;$AB$10),"CB",AND(J491&gt;=$AD$11,J491&gt;$AC$10,J491&gt;$AB$10),"CC",AND(J491&gt;=$AC$11,J491&gt;$AB$10),"DC",J491&gt;=50,"DD"),IF(J491&gt;=$AA$9,"FD","FF")),T491),IF(L491&gt;=$Z$32,$Z$30,IF(L491&gt;=$AA$32,$AA$30,IF(L491&gt;=$AB$32,$AB$30,IF(L491&gt;=$AC$32,$AC$30,IF(L491&gt;=$AD$32,$AD$30,IF(L491&gt;=$AE$32,$AE$30,IF(L491&gt;=$AF$32,$AF$30,IF(L491&gt;=$AG$32,$AG$30,$AH$30))))))))),T491)</f>
        <v/>
      </c>
      <c r="V491" s="9" t="str">
        <f t="array" ref="V491">IF(A491&lt;&gt;"",IF(_xlfn.BITOR(F491&lt;&gt;"GR",F491&lt;&gt;""),IF(AND(L491&gt;=50,F491&gt;=55),_xlfn.RANK.EQ(L491,$L$2:$L$1000,0),_xlfn.IFS(U491="FD",999,U491="FF",1000)),IF(AND(L491&gt;=50,H491&gt;=55),_xlfn.RANK.EQ(L491,$L$2:$L$326,0),_xlfn.IFS(U491="FD",999,U491="FF",1000))),"")</f>
        <v/>
      </c>
    </row>
    <row r="492" spans="1:22" x14ac:dyDescent="0.25">
      <c r="A492" s="3"/>
      <c r="B492" s="3"/>
      <c r="C492" s="3"/>
      <c r="D492" s="3"/>
      <c r="E492" s="3"/>
      <c r="F492" s="3"/>
      <c r="G492" s="16">
        <f t="shared" si="102"/>
        <v>0</v>
      </c>
      <c r="H492" s="16">
        <f t="shared" si="103"/>
        <v>0</v>
      </c>
      <c r="I492" s="9">
        <f t="shared" si="101"/>
        <v>0</v>
      </c>
      <c r="J492" s="9">
        <f t="shared" si="104"/>
        <v>0</v>
      </c>
      <c r="K492" s="9">
        <f t="shared" si="113"/>
        <v>0</v>
      </c>
      <c r="L492" s="9">
        <f t="shared" si="114"/>
        <v>0</v>
      </c>
      <c r="M492" s="9" t="str">
        <f t="shared" si="105"/>
        <v/>
      </c>
      <c r="N492" s="9" t="str">
        <f t="shared" si="106"/>
        <v/>
      </c>
      <c r="O492" s="9" t="str">
        <f t="shared" si="107"/>
        <v/>
      </c>
      <c r="P492" s="9" t="str">
        <f t="shared" si="108"/>
        <v/>
      </c>
      <c r="Q492" s="9" t="str">
        <f t="shared" si="109"/>
        <v/>
      </c>
      <c r="R492" s="9" t="str">
        <f t="shared" si="110"/>
        <v/>
      </c>
      <c r="S492" s="9" t="str">
        <f t="shared" si="111"/>
        <v/>
      </c>
      <c r="T492" s="9" t="str">
        <f t="shared" si="112"/>
        <v/>
      </c>
      <c r="U492" s="9" t="str">
        <f t="array" ref="U492">IF(AND(F492&lt;&gt;"",F492&lt;&gt;"GR"),IF(COUNTIF($J$2:$J$1000,"&gt;=50")&gt;=10,IF(F492&lt;&gt;"GR",IF(AND(F492&gt;=55,J492&gt;=50),_xlfn.IFS(AND(J492&gt;=$AH$11,J492&gt;$AG$10,J492&gt;$AF$10,J492&gt;$AE$10,J492&gt;$AD$10,J492&gt;$AC$10,J492&gt;$AB$10),"AA",AND(J492&gt;=$AG$11,J492&gt;$AF$10,J492&gt;$AE$10,J492&gt;$AD$10,J492&gt;$AC$10,J492&gt;$AB$10),"BA",AND(J492&gt;=$AF$11,J492&gt;$AE$10,J492&gt;$AD$10,J492&gt;$AC$10,J492&gt;$AB$10),"BB",AND(J492&gt;=$AE$11,J492&gt;$AD$10,J492&gt;$AC$10,J492&gt;$AB$10),"CB",AND(J492&gt;=$AD$11,J492&gt;$AC$10,J492&gt;$AB$10),"CC",AND(J492&gt;=$AC$11,J492&gt;$AB$10),"DC",J492&gt;=50,"DD"),IF(J492&gt;=$AA$9,"FD","FF")),T492),IF(L492&gt;=$Z$32,$Z$30,IF(L492&gt;=$AA$32,$AA$30,IF(L492&gt;=$AB$32,$AB$30,IF(L492&gt;=$AC$32,$AC$30,IF(L492&gt;=$AD$32,$AD$30,IF(L492&gt;=$AE$32,$AE$30,IF(L492&gt;=$AF$32,$AF$30,IF(L492&gt;=$AG$32,$AG$30,$AH$30))))))))),T492)</f>
        <v/>
      </c>
      <c r="V492" s="9" t="str">
        <f t="array" ref="V492">IF(A492&lt;&gt;"",IF(_xlfn.BITOR(F492&lt;&gt;"GR",F492&lt;&gt;""),IF(AND(L492&gt;=50,F492&gt;=55),_xlfn.RANK.EQ(L492,$L$2:$L$1000,0),_xlfn.IFS(U492="FD",999,U492="FF",1000)),IF(AND(L492&gt;=50,H492&gt;=55),_xlfn.RANK.EQ(L492,$L$2:$L$326,0),_xlfn.IFS(U492="FD",999,U492="FF",1000))),"")</f>
        <v/>
      </c>
    </row>
    <row r="493" spans="1:22" x14ac:dyDescent="0.25">
      <c r="A493" s="3"/>
      <c r="B493" s="3"/>
      <c r="C493" s="3"/>
      <c r="D493" s="3"/>
      <c r="E493" s="3"/>
      <c r="F493" s="3"/>
      <c r="G493" s="16">
        <f t="shared" si="102"/>
        <v>0</v>
      </c>
      <c r="H493" s="16">
        <f t="shared" si="103"/>
        <v>0</v>
      </c>
      <c r="I493" s="9">
        <f t="shared" si="101"/>
        <v>0</v>
      </c>
      <c r="J493" s="9">
        <f t="shared" si="104"/>
        <v>0</v>
      </c>
      <c r="K493" s="9">
        <f t="shared" si="113"/>
        <v>0</v>
      </c>
      <c r="L493" s="9">
        <f t="shared" si="114"/>
        <v>0</v>
      </c>
      <c r="M493" s="9" t="str">
        <f t="shared" si="105"/>
        <v/>
      </c>
      <c r="N493" s="9" t="str">
        <f t="shared" si="106"/>
        <v/>
      </c>
      <c r="O493" s="9" t="str">
        <f t="shared" si="107"/>
        <v/>
      </c>
      <c r="P493" s="9" t="str">
        <f t="shared" si="108"/>
        <v/>
      </c>
      <c r="Q493" s="9" t="str">
        <f t="shared" si="109"/>
        <v/>
      </c>
      <c r="R493" s="9" t="str">
        <f t="shared" si="110"/>
        <v/>
      </c>
      <c r="S493" s="9" t="str">
        <f t="shared" si="111"/>
        <v/>
      </c>
      <c r="T493" s="9" t="str">
        <f t="shared" si="112"/>
        <v/>
      </c>
      <c r="U493" s="9" t="str">
        <f t="array" ref="U493">IF(AND(F493&lt;&gt;"",F493&lt;&gt;"GR"),IF(COUNTIF($J$2:$J$1000,"&gt;=50")&gt;=10,IF(F493&lt;&gt;"GR",IF(AND(F493&gt;=55,J493&gt;=50),_xlfn.IFS(AND(J493&gt;=$AH$11,J493&gt;$AG$10,J493&gt;$AF$10,J493&gt;$AE$10,J493&gt;$AD$10,J493&gt;$AC$10,J493&gt;$AB$10),"AA",AND(J493&gt;=$AG$11,J493&gt;$AF$10,J493&gt;$AE$10,J493&gt;$AD$10,J493&gt;$AC$10,J493&gt;$AB$10),"BA",AND(J493&gt;=$AF$11,J493&gt;$AE$10,J493&gt;$AD$10,J493&gt;$AC$10,J493&gt;$AB$10),"BB",AND(J493&gt;=$AE$11,J493&gt;$AD$10,J493&gt;$AC$10,J493&gt;$AB$10),"CB",AND(J493&gt;=$AD$11,J493&gt;$AC$10,J493&gt;$AB$10),"CC",AND(J493&gt;=$AC$11,J493&gt;$AB$10),"DC",J493&gt;=50,"DD"),IF(J493&gt;=$AA$9,"FD","FF")),T493),IF(L493&gt;=$Z$32,$Z$30,IF(L493&gt;=$AA$32,$AA$30,IF(L493&gt;=$AB$32,$AB$30,IF(L493&gt;=$AC$32,$AC$30,IF(L493&gt;=$AD$32,$AD$30,IF(L493&gt;=$AE$32,$AE$30,IF(L493&gt;=$AF$32,$AF$30,IF(L493&gt;=$AG$32,$AG$30,$AH$30))))))))),T493)</f>
        <v/>
      </c>
      <c r="V493" s="9" t="str">
        <f t="array" ref="V493">IF(A493&lt;&gt;"",IF(_xlfn.BITOR(F493&lt;&gt;"GR",F493&lt;&gt;""),IF(AND(L493&gt;=50,F493&gt;=55),_xlfn.RANK.EQ(L493,$L$2:$L$1000,0),_xlfn.IFS(U493="FD",999,U493="FF",1000)),IF(AND(L493&gt;=50,H493&gt;=55),_xlfn.RANK.EQ(L493,$L$2:$L$326,0),_xlfn.IFS(U493="FD",999,U493="FF",1000))),"")</f>
        <v/>
      </c>
    </row>
    <row r="494" spans="1:22" x14ac:dyDescent="0.25">
      <c r="A494" s="3"/>
      <c r="B494" s="3"/>
      <c r="C494" s="3"/>
      <c r="D494" s="3"/>
      <c r="E494" s="3"/>
      <c r="F494" s="3"/>
      <c r="G494" s="16">
        <f t="shared" si="102"/>
        <v>0</v>
      </c>
      <c r="H494" s="16">
        <f t="shared" si="103"/>
        <v>0</v>
      </c>
      <c r="I494" s="9">
        <f t="shared" si="101"/>
        <v>0</v>
      </c>
      <c r="J494" s="9">
        <f t="shared" si="104"/>
        <v>0</v>
      </c>
      <c r="K494" s="9">
        <f t="shared" si="113"/>
        <v>0</v>
      </c>
      <c r="L494" s="9">
        <f t="shared" si="114"/>
        <v>0</v>
      </c>
      <c r="M494" s="9" t="str">
        <f t="shared" si="105"/>
        <v/>
      </c>
      <c r="N494" s="9" t="str">
        <f t="shared" si="106"/>
        <v/>
      </c>
      <c r="O494" s="9" t="str">
        <f t="shared" si="107"/>
        <v/>
      </c>
      <c r="P494" s="9" t="str">
        <f t="shared" si="108"/>
        <v/>
      </c>
      <c r="Q494" s="9" t="str">
        <f t="shared" si="109"/>
        <v/>
      </c>
      <c r="R494" s="9" t="str">
        <f t="shared" si="110"/>
        <v/>
      </c>
      <c r="S494" s="9" t="str">
        <f t="shared" si="111"/>
        <v/>
      </c>
      <c r="T494" s="9" t="str">
        <f t="shared" si="112"/>
        <v/>
      </c>
      <c r="U494" s="9" t="str">
        <f t="array" ref="U494">IF(AND(F494&lt;&gt;"",F494&lt;&gt;"GR"),IF(COUNTIF($J$2:$J$1000,"&gt;=50")&gt;=10,IF(F494&lt;&gt;"GR",IF(AND(F494&gt;=55,J494&gt;=50),_xlfn.IFS(AND(J494&gt;=$AH$11,J494&gt;$AG$10,J494&gt;$AF$10,J494&gt;$AE$10,J494&gt;$AD$10,J494&gt;$AC$10,J494&gt;$AB$10),"AA",AND(J494&gt;=$AG$11,J494&gt;$AF$10,J494&gt;$AE$10,J494&gt;$AD$10,J494&gt;$AC$10,J494&gt;$AB$10),"BA",AND(J494&gt;=$AF$11,J494&gt;$AE$10,J494&gt;$AD$10,J494&gt;$AC$10,J494&gt;$AB$10),"BB",AND(J494&gt;=$AE$11,J494&gt;$AD$10,J494&gt;$AC$10,J494&gt;$AB$10),"CB",AND(J494&gt;=$AD$11,J494&gt;$AC$10,J494&gt;$AB$10),"CC",AND(J494&gt;=$AC$11,J494&gt;$AB$10),"DC",J494&gt;=50,"DD"),IF(J494&gt;=$AA$9,"FD","FF")),T494),IF(L494&gt;=$Z$32,$Z$30,IF(L494&gt;=$AA$32,$AA$30,IF(L494&gt;=$AB$32,$AB$30,IF(L494&gt;=$AC$32,$AC$30,IF(L494&gt;=$AD$32,$AD$30,IF(L494&gt;=$AE$32,$AE$30,IF(L494&gt;=$AF$32,$AF$30,IF(L494&gt;=$AG$32,$AG$30,$AH$30))))))))),T494)</f>
        <v/>
      </c>
      <c r="V494" s="9" t="str">
        <f t="array" ref="V494">IF(A494&lt;&gt;"",IF(_xlfn.BITOR(F494&lt;&gt;"GR",F494&lt;&gt;""),IF(AND(L494&gt;=50,F494&gt;=55),_xlfn.RANK.EQ(L494,$L$2:$L$1000,0),_xlfn.IFS(U494="FD",999,U494="FF",1000)),IF(AND(L494&gt;=50,H494&gt;=55),_xlfn.RANK.EQ(L494,$L$2:$L$326,0),_xlfn.IFS(U494="FD",999,U494="FF",1000))),"")</f>
        <v/>
      </c>
    </row>
    <row r="495" spans="1:22" x14ac:dyDescent="0.25">
      <c r="A495" s="3"/>
      <c r="B495" s="3"/>
      <c r="C495" s="3"/>
      <c r="D495" s="3"/>
      <c r="E495" s="3"/>
      <c r="F495" s="3"/>
      <c r="G495" s="16">
        <f t="shared" si="102"/>
        <v>0</v>
      </c>
      <c r="H495" s="16">
        <f t="shared" si="103"/>
        <v>0</v>
      </c>
      <c r="I495" s="9">
        <f t="shared" si="101"/>
        <v>0</v>
      </c>
      <c r="J495" s="9">
        <f t="shared" si="104"/>
        <v>0</v>
      </c>
      <c r="K495" s="9">
        <f t="shared" si="113"/>
        <v>0</v>
      </c>
      <c r="L495" s="9">
        <f t="shared" si="114"/>
        <v>0</v>
      </c>
      <c r="M495" s="9" t="str">
        <f t="shared" si="105"/>
        <v/>
      </c>
      <c r="N495" s="9" t="str">
        <f t="shared" si="106"/>
        <v/>
      </c>
      <c r="O495" s="9" t="str">
        <f t="shared" si="107"/>
        <v/>
      </c>
      <c r="P495" s="9" t="str">
        <f t="shared" si="108"/>
        <v/>
      </c>
      <c r="Q495" s="9" t="str">
        <f t="shared" si="109"/>
        <v/>
      </c>
      <c r="R495" s="9" t="str">
        <f t="shared" si="110"/>
        <v/>
      </c>
      <c r="S495" s="9" t="str">
        <f t="shared" si="111"/>
        <v/>
      </c>
      <c r="T495" s="9" t="str">
        <f t="shared" si="112"/>
        <v/>
      </c>
      <c r="U495" s="9" t="str">
        <f t="array" ref="U495">IF(AND(F495&lt;&gt;"",F495&lt;&gt;"GR"),IF(COUNTIF($J$2:$J$1000,"&gt;=50")&gt;=10,IF(F495&lt;&gt;"GR",IF(AND(F495&gt;=55,J495&gt;=50),_xlfn.IFS(AND(J495&gt;=$AH$11,J495&gt;$AG$10,J495&gt;$AF$10,J495&gt;$AE$10,J495&gt;$AD$10,J495&gt;$AC$10,J495&gt;$AB$10),"AA",AND(J495&gt;=$AG$11,J495&gt;$AF$10,J495&gt;$AE$10,J495&gt;$AD$10,J495&gt;$AC$10,J495&gt;$AB$10),"BA",AND(J495&gt;=$AF$11,J495&gt;$AE$10,J495&gt;$AD$10,J495&gt;$AC$10,J495&gt;$AB$10),"BB",AND(J495&gt;=$AE$11,J495&gt;$AD$10,J495&gt;$AC$10,J495&gt;$AB$10),"CB",AND(J495&gt;=$AD$11,J495&gt;$AC$10,J495&gt;$AB$10),"CC",AND(J495&gt;=$AC$11,J495&gt;$AB$10),"DC",J495&gt;=50,"DD"),IF(J495&gt;=$AA$9,"FD","FF")),T495),IF(L495&gt;=$Z$32,$Z$30,IF(L495&gt;=$AA$32,$AA$30,IF(L495&gt;=$AB$32,$AB$30,IF(L495&gt;=$AC$32,$AC$30,IF(L495&gt;=$AD$32,$AD$30,IF(L495&gt;=$AE$32,$AE$30,IF(L495&gt;=$AF$32,$AF$30,IF(L495&gt;=$AG$32,$AG$30,$AH$30))))))))),T495)</f>
        <v/>
      </c>
      <c r="V495" s="9" t="str">
        <f t="array" ref="V495">IF(A495&lt;&gt;"",IF(_xlfn.BITOR(F495&lt;&gt;"GR",F495&lt;&gt;""),IF(AND(L495&gt;=50,F495&gt;=55),_xlfn.RANK.EQ(L495,$L$2:$L$1000,0),_xlfn.IFS(U495="FD",999,U495="FF",1000)),IF(AND(L495&gt;=50,H495&gt;=55),_xlfn.RANK.EQ(L495,$L$2:$L$326,0),_xlfn.IFS(U495="FD",999,U495="FF",1000))),"")</f>
        <v/>
      </c>
    </row>
    <row r="496" spans="1:22" x14ac:dyDescent="0.25">
      <c r="A496" s="3"/>
      <c r="B496" s="3"/>
      <c r="C496" s="3"/>
      <c r="D496" s="3"/>
      <c r="E496" s="3"/>
      <c r="F496" s="3"/>
      <c r="G496" s="16">
        <f t="shared" si="102"/>
        <v>0</v>
      </c>
      <c r="H496" s="16">
        <f t="shared" si="103"/>
        <v>0</v>
      </c>
      <c r="I496" s="9">
        <f t="shared" si="101"/>
        <v>0</v>
      </c>
      <c r="J496" s="9">
        <f t="shared" si="104"/>
        <v>0</v>
      </c>
      <c r="K496" s="9">
        <f t="shared" si="113"/>
        <v>0</v>
      </c>
      <c r="L496" s="9">
        <f t="shared" si="114"/>
        <v>0</v>
      </c>
      <c r="M496" s="9" t="str">
        <f t="shared" si="105"/>
        <v/>
      </c>
      <c r="N496" s="9" t="str">
        <f t="shared" si="106"/>
        <v/>
      </c>
      <c r="O496" s="9" t="str">
        <f t="shared" si="107"/>
        <v/>
      </c>
      <c r="P496" s="9" t="str">
        <f t="shared" si="108"/>
        <v/>
      </c>
      <c r="Q496" s="9" t="str">
        <f t="shared" si="109"/>
        <v/>
      </c>
      <c r="R496" s="9" t="str">
        <f t="shared" si="110"/>
        <v/>
      </c>
      <c r="S496" s="9" t="str">
        <f t="shared" si="111"/>
        <v/>
      </c>
      <c r="T496" s="9" t="str">
        <f t="shared" si="112"/>
        <v/>
      </c>
      <c r="U496" s="9" t="str">
        <f t="array" ref="U496">IF(AND(F496&lt;&gt;"",F496&lt;&gt;"GR"),IF(COUNTIF($J$2:$J$1000,"&gt;=50")&gt;=10,IF(F496&lt;&gt;"GR",IF(AND(F496&gt;=55,J496&gt;=50),_xlfn.IFS(AND(J496&gt;=$AH$11,J496&gt;$AG$10,J496&gt;$AF$10,J496&gt;$AE$10,J496&gt;$AD$10,J496&gt;$AC$10,J496&gt;$AB$10),"AA",AND(J496&gt;=$AG$11,J496&gt;$AF$10,J496&gt;$AE$10,J496&gt;$AD$10,J496&gt;$AC$10,J496&gt;$AB$10),"BA",AND(J496&gt;=$AF$11,J496&gt;$AE$10,J496&gt;$AD$10,J496&gt;$AC$10,J496&gt;$AB$10),"BB",AND(J496&gt;=$AE$11,J496&gt;$AD$10,J496&gt;$AC$10,J496&gt;$AB$10),"CB",AND(J496&gt;=$AD$11,J496&gt;$AC$10,J496&gt;$AB$10),"CC",AND(J496&gt;=$AC$11,J496&gt;$AB$10),"DC",J496&gt;=50,"DD"),IF(J496&gt;=$AA$9,"FD","FF")),T496),IF(L496&gt;=$Z$32,$Z$30,IF(L496&gt;=$AA$32,$AA$30,IF(L496&gt;=$AB$32,$AB$30,IF(L496&gt;=$AC$32,$AC$30,IF(L496&gt;=$AD$32,$AD$30,IF(L496&gt;=$AE$32,$AE$30,IF(L496&gt;=$AF$32,$AF$30,IF(L496&gt;=$AG$32,$AG$30,$AH$30))))))))),T496)</f>
        <v/>
      </c>
      <c r="V496" s="9" t="str">
        <f t="array" ref="V496">IF(A496&lt;&gt;"",IF(_xlfn.BITOR(F496&lt;&gt;"GR",F496&lt;&gt;""),IF(AND(L496&gt;=50,F496&gt;=55),_xlfn.RANK.EQ(L496,$L$2:$L$1000,0),_xlfn.IFS(U496="FD",999,U496="FF",1000)),IF(AND(L496&gt;=50,H496&gt;=55),_xlfn.RANK.EQ(L496,$L$2:$L$326,0),_xlfn.IFS(U496="FD",999,U496="FF",1000))),"")</f>
        <v/>
      </c>
    </row>
    <row r="497" spans="1:22" x14ac:dyDescent="0.25">
      <c r="A497" s="3"/>
      <c r="B497" s="3"/>
      <c r="C497" s="3"/>
      <c r="D497" s="3"/>
      <c r="E497" s="3"/>
      <c r="F497" s="3"/>
      <c r="G497" s="16">
        <f t="shared" si="102"/>
        <v>0</v>
      </c>
      <c r="H497" s="16">
        <f t="shared" si="103"/>
        <v>0</v>
      </c>
      <c r="I497" s="9">
        <f t="shared" si="101"/>
        <v>0</v>
      </c>
      <c r="J497" s="9">
        <f t="shared" si="104"/>
        <v>0</v>
      </c>
      <c r="K497" s="9">
        <f t="shared" si="113"/>
        <v>0</v>
      </c>
      <c r="L497" s="9">
        <f t="shared" si="114"/>
        <v>0</v>
      </c>
      <c r="M497" s="9" t="str">
        <f t="shared" si="105"/>
        <v/>
      </c>
      <c r="N497" s="9" t="str">
        <f t="shared" si="106"/>
        <v/>
      </c>
      <c r="O497" s="9" t="str">
        <f t="shared" si="107"/>
        <v/>
      </c>
      <c r="P497" s="9" t="str">
        <f t="shared" si="108"/>
        <v/>
      </c>
      <c r="Q497" s="9" t="str">
        <f t="shared" si="109"/>
        <v/>
      </c>
      <c r="R497" s="9" t="str">
        <f t="shared" si="110"/>
        <v/>
      </c>
      <c r="S497" s="9" t="str">
        <f t="shared" si="111"/>
        <v/>
      </c>
      <c r="T497" s="9" t="str">
        <f t="shared" si="112"/>
        <v/>
      </c>
      <c r="U497" s="9" t="str">
        <f t="array" ref="U497">IF(AND(F497&lt;&gt;"",F497&lt;&gt;"GR"),IF(COUNTIF($J$2:$J$1000,"&gt;=50")&gt;=10,IF(F497&lt;&gt;"GR",IF(AND(F497&gt;=55,J497&gt;=50),_xlfn.IFS(AND(J497&gt;=$AH$11,J497&gt;$AG$10,J497&gt;$AF$10,J497&gt;$AE$10,J497&gt;$AD$10,J497&gt;$AC$10,J497&gt;$AB$10),"AA",AND(J497&gt;=$AG$11,J497&gt;$AF$10,J497&gt;$AE$10,J497&gt;$AD$10,J497&gt;$AC$10,J497&gt;$AB$10),"BA",AND(J497&gt;=$AF$11,J497&gt;$AE$10,J497&gt;$AD$10,J497&gt;$AC$10,J497&gt;$AB$10),"BB",AND(J497&gt;=$AE$11,J497&gt;$AD$10,J497&gt;$AC$10,J497&gt;$AB$10),"CB",AND(J497&gt;=$AD$11,J497&gt;$AC$10,J497&gt;$AB$10),"CC",AND(J497&gt;=$AC$11,J497&gt;$AB$10),"DC",J497&gt;=50,"DD"),IF(J497&gt;=$AA$9,"FD","FF")),T497),IF(L497&gt;=$Z$32,$Z$30,IF(L497&gt;=$AA$32,$AA$30,IF(L497&gt;=$AB$32,$AB$30,IF(L497&gt;=$AC$32,$AC$30,IF(L497&gt;=$AD$32,$AD$30,IF(L497&gt;=$AE$32,$AE$30,IF(L497&gt;=$AF$32,$AF$30,IF(L497&gt;=$AG$32,$AG$30,$AH$30))))))))),T497)</f>
        <v/>
      </c>
      <c r="V497" s="9" t="str">
        <f t="array" ref="V497">IF(A497&lt;&gt;"",IF(_xlfn.BITOR(F497&lt;&gt;"GR",F497&lt;&gt;""),IF(AND(L497&gt;=50,F497&gt;=55),_xlfn.RANK.EQ(L497,$L$2:$L$1000,0),_xlfn.IFS(U497="FD",999,U497="FF",1000)),IF(AND(L497&gt;=50,H497&gt;=55),_xlfn.RANK.EQ(L497,$L$2:$L$326,0),_xlfn.IFS(U497="FD",999,U497="FF",1000))),"")</f>
        <v/>
      </c>
    </row>
    <row r="498" spans="1:22" x14ac:dyDescent="0.25">
      <c r="A498" s="3"/>
      <c r="B498" s="3"/>
      <c r="C498" s="3"/>
      <c r="D498" s="3"/>
      <c r="E498" s="3"/>
      <c r="F498" s="3"/>
      <c r="G498" s="16">
        <f t="shared" si="102"/>
        <v>0</v>
      </c>
      <c r="H498" s="16">
        <f t="shared" si="103"/>
        <v>0</v>
      </c>
      <c r="I498" s="9">
        <f t="shared" si="101"/>
        <v>0</v>
      </c>
      <c r="J498" s="9">
        <f t="shared" si="104"/>
        <v>0</v>
      </c>
      <c r="K498" s="9">
        <f t="shared" si="113"/>
        <v>0</v>
      </c>
      <c r="L498" s="9">
        <f t="shared" si="114"/>
        <v>0</v>
      </c>
      <c r="M498" s="9" t="str">
        <f t="shared" si="105"/>
        <v/>
      </c>
      <c r="N498" s="9" t="str">
        <f t="shared" si="106"/>
        <v/>
      </c>
      <c r="O498" s="9" t="str">
        <f t="shared" si="107"/>
        <v/>
      </c>
      <c r="P498" s="9" t="str">
        <f t="shared" si="108"/>
        <v/>
      </c>
      <c r="Q498" s="9" t="str">
        <f t="shared" si="109"/>
        <v/>
      </c>
      <c r="R498" s="9" t="str">
        <f t="shared" si="110"/>
        <v/>
      </c>
      <c r="S498" s="9" t="str">
        <f t="shared" si="111"/>
        <v/>
      </c>
      <c r="T498" s="9" t="str">
        <f t="shared" si="112"/>
        <v/>
      </c>
      <c r="U498" s="9" t="str">
        <f t="array" ref="U498">IF(AND(F498&lt;&gt;"",F498&lt;&gt;"GR"),IF(COUNTIF($J$2:$J$1000,"&gt;=50")&gt;=10,IF(F498&lt;&gt;"GR",IF(AND(F498&gt;=55,J498&gt;=50),_xlfn.IFS(AND(J498&gt;=$AH$11,J498&gt;$AG$10,J498&gt;$AF$10,J498&gt;$AE$10,J498&gt;$AD$10,J498&gt;$AC$10,J498&gt;$AB$10),"AA",AND(J498&gt;=$AG$11,J498&gt;$AF$10,J498&gt;$AE$10,J498&gt;$AD$10,J498&gt;$AC$10,J498&gt;$AB$10),"BA",AND(J498&gt;=$AF$11,J498&gt;$AE$10,J498&gt;$AD$10,J498&gt;$AC$10,J498&gt;$AB$10),"BB",AND(J498&gt;=$AE$11,J498&gt;$AD$10,J498&gt;$AC$10,J498&gt;$AB$10),"CB",AND(J498&gt;=$AD$11,J498&gt;$AC$10,J498&gt;$AB$10),"CC",AND(J498&gt;=$AC$11,J498&gt;$AB$10),"DC",J498&gt;=50,"DD"),IF(J498&gt;=$AA$9,"FD","FF")),T498),IF(L498&gt;=$Z$32,$Z$30,IF(L498&gt;=$AA$32,$AA$30,IF(L498&gt;=$AB$32,$AB$30,IF(L498&gt;=$AC$32,$AC$30,IF(L498&gt;=$AD$32,$AD$30,IF(L498&gt;=$AE$32,$AE$30,IF(L498&gt;=$AF$32,$AF$30,IF(L498&gt;=$AG$32,$AG$30,$AH$30))))))))),T498)</f>
        <v/>
      </c>
      <c r="V498" s="9" t="str">
        <f t="array" ref="V498">IF(A498&lt;&gt;"",IF(_xlfn.BITOR(F498&lt;&gt;"GR",F498&lt;&gt;""),IF(AND(L498&gt;=50,F498&gt;=55),_xlfn.RANK.EQ(L498,$L$2:$L$1000,0),_xlfn.IFS(U498="FD",999,U498="FF",1000)),IF(AND(L498&gt;=50,H498&gt;=55),_xlfn.RANK.EQ(L498,$L$2:$L$326,0),_xlfn.IFS(U498="FD",999,U498="FF",1000))),"")</f>
        <v/>
      </c>
    </row>
    <row r="499" spans="1:22" x14ac:dyDescent="0.25">
      <c r="A499" s="3"/>
      <c r="B499" s="3"/>
      <c r="C499" s="3"/>
      <c r="D499" s="3"/>
      <c r="E499" s="3"/>
      <c r="F499" s="3"/>
      <c r="G499" s="16">
        <f t="shared" si="102"/>
        <v>0</v>
      </c>
      <c r="H499" s="16">
        <f t="shared" si="103"/>
        <v>0</v>
      </c>
      <c r="I499" s="9">
        <f t="shared" si="101"/>
        <v>0</v>
      </c>
      <c r="J499" s="9">
        <f t="shared" si="104"/>
        <v>0</v>
      </c>
      <c r="K499" s="9">
        <f t="shared" si="113"/>
        <v>0</v>
      </c>
      <c r="L499" s="9">
        <f t="shared" si="114"/>
        <v>0</v>
      </c>
      <c r="M499" s="9" t="str">
        <f t="shared" si="105"/>
        <v/>
      </c>
      <c r="N499" s="9" t="str">
        <f t="shared" si="106"/>
        <v/>
      </c>
      <c r="O499" s="9" t="str">
        <f t="shared" si="107"/>
        <v/>
      </c>
      <c r="P499" s="9" t="str">
        <f t="shared" si="108"/>
        <v/>
      </c>
      <c r="Q499" s="9" t="str">
        <f t="shared" si="109"/>
        <v/>
      </c>
      <c r="R499" s="9" t="str">
        <f t="shared" si="110"/>
        <v/>
      </c>
      <c r="S499" s="9" t="str">
        <f t="shared" si="111"/>
        <v/>
      </c>
      <c r="T499" s="9" t="str">
        <f t="shared" si="112"/>
        <v/>
      </c>
      <c r="U499" s="9" t="str">
        <f t="array" ref="U499">IF(AND(F499&lt;&gt;"",F499&lt;&gt;"GR"),IF(COUNTIF($J$2:$J$1000,"&gt;=50")&gt;=10,IF(F499&lt;&gt;"GR",IF(AND(F499&gt;=55,J499&gt;=50),_xlfn.IFS(AND(J499&gt;=$AH$11,J499&gt;$AG$10,J499&gt;$AF$10,J499&gt;$AE$10,J499&gt;$AD$10,J499&gt;$AC$10,J499&gt;$AB$10),"AA",AND(J499&gt;=$AG$11,J499&gt;$AF$10,J499&gt;$AE$10,J499&gt;$AD$10,J499&gt;$AC$10,J499&gt;$AB$10),"BA",AND(J499&gt;=$AF$11,J499&gt;$AE$10,J499&gt;$AD$10,J499&gt;$AC$10,J499&gt;$AB$10),"BB",AND(J499&gt;=$AE$11,J499&gt;$AD$10,J499&gt;$AC$10,J499&gt;$AB$10),"CB",AND(J499&gt;=$AD$11,J499&gt;$AC$10,J499&gt;$AB$10),"CC",AND(J499&gt;=$AC$11,J499&gt;$AB$10),"DC",J499&gt;=50,"DD"),IF(J499&gt;=$AA$9,"FD","FF")),T499),IF(L499&gt;=$Z$32,$Z$30,IF(L499&gt;=$AA$32,$AA$30,IF(L499&gt;=$AB$32,$AB$30,IF(L499&gt;=$AC$32,$AC$30,IF(L499&gt;=$AD$32,$AD$30,IF(L499&gt;=$AE$32,$AE$30,IF(L499&gt;=$AF$32,$AF$30,IF(L499&gt;=$AG$32,$AG$30,$AH$30))))))))),T499)</f>
        <v/>
      </c>
      <c r="V499" s="9" t="str">
        <f t="array" ref="V499">IF(A499&lt;&gt;"",IF(_xlfn.BITOR(F499&lt;&gt;"GR",F499&lt;&gt;""),IF(AND(L499&gt;=50,F499&gt;=55),_xlfn.RANK.EQ(L499,$L$2:$L$1000,0),_xlfn.IFS(U499="FD",999,U499="FF",1000)),IF(AND(L499&gt;=50,H499&gt;=55),_xlfn.RANK.EQ(L499,$L$2:$L$326,0),_xlfn.IFS(U499="FD",999,U499="FF",1000))),"")</f>
        <v/>
      </c>
    </row>
    <row r="500" spans="1:22" x14ac:dyDescent="0.25">
      <c r="A500" s="3"/>
      <c r="B500" s="3"/>
      <c r="C500" s="3"/>
      <c r="D500" s="3"/>
      <c r="E500" s="3"/>
      <c r="F500" s="3"/>
      <c r="G500" s="16">
        <f t="shared" si="102"/>
        <v>0</v>
      </c>
      <c r="H500" s="16">
        <f t="shared" si="103"/>
        <v>0</v>
      </c>
      <c r="I500" s="9">
        <f t="shared" si="101"/>
        <v>0</v>
      </c>
      <c r="J500" s="9">
        <f t="shared" si="104"/>
        <v>0</v>
      </c>
      <c r="K500" s="9">
        <f t="shared" si="113"/>
        <v>0</v>
      </c>
      <c r="L500" s="9">
        <f t="shared" si="114"/>
        <v>0</v>
      </c>
      <c r="M500" s="9" t="str">
        <f t="shared" si="105"/>
        <v/>
      </c>
      <c r="N500" s="9" t="str">
        <f t="shared" si="106"/>
        <v/>
      </c>
      <c r="O500" s="9" t="str">
        <f t="shared" si="107"/>
        <v/>
      </c>
      <c r="P500" s="9" t="str">
        <f t="shared" si="108"/>
        <v/>
      </c>
      <c r="Q500" s="9" t="str">
        <f t="shared" si="109"/>
        <v/>
      </c>
      <c r="R500" s="9" t="str">
        <f t="shared" si="110"/>
        <v/>
      </c>
      <c r="S500" s="9" t="str">
        <f t="shared" si="111"/>
        <v/>
      </c>
      <c r="T500" s="9" t="str">
        <f t="shared" si="112"/>
        <v/>
      </c>
      <c r="U500" s="9" t="str">
        <f t="array" ref="U500">IF(AND(F500&lt;&gt;"",F500&lt;&gt;"GR"),IF(COUNTIF($J$2:$J$1000,"&gt;=50")&gt;=10,IF(F500&lt;&gt;"GR",IF(AND(F500&gt;=55,J500&gt;=50),_xlfn.IFS(AND(J500&gt;=$AH$11,J500&gt;$AG$10,J500&gt;$AF$10,J500&gt;$AE$10,J500&gt;$AD$10,J500&gt;$AC$10,J500&gt;$AB$10),"AA",AND(J500&gt;=$AG$11,J500&gt;$AF$10,J500&gt;$AE$10,J500&gt;$AD$10,J500&gt;$AC$10,J500&gt;$AB$10),"BA",AND(J500&gt;=$AF$11,J500&gt;$AE$10,J500&gt;$AD$10,J500&gt;$AC$10,J500&gt;$AB$10),"BB",AND(J500&gt;=$AE$11,J500&gt;$AD$10,J500&gt;$AC$10,J500&gt;$AB$10),"CB",AND(J500&gt;=$AD$11,J500&gt;$AC$10,J500&gt;$AB$10),"CC",AND(J500&gt;=$AC$11,J500&gt;$AB$10),"DC",J500&gt;=50,"DD"),IF(J500&gt;=$AA$9,"FD","FF")),T500),IF(L500&gt;=$Z$32,$Z$30,IF(L500&gt;=$AA$32,$AA$30,IF(L500&gt;=$AB$32,$AB$30,IF(L500&gt;=$AC$32,$AC$30,IF(L500&gt;=$AD$32,$AD$30,IF(L500&gt;=$AE$32,$AE$30,IF(L500&gt;=$AF$32,$AF$30,IF(L500&gt;=$AG$32,$AG$30,$AH$30))))))))),T500)</f>
        <v/>
      </c>
      <c r="V500" s="9" t="str">
        <f t="array" ref="V500">IF(A500&lt;&gt;"",IF(_xlfn.BITOR(F500&lt;&gt;"GR",F500&lt;&gt;""),IF(AND(L500&gt;=50,F500&gt;=55),_xlfn.RANK.EQ(L500,$L$2:$L$1000,0),_xlfn.IFS(U500="FD",999,U500="FF",1000)),IF(AND(L500&gt;=50,H500&gt;=55),_xlfn.RANK.EQ(L500,$L$2:$L$326,0),_xlfn.IFS(U500="FD",999,U500="FF",1000))),"")</f>
        <v/>
      </c>
    </row>
    <row r="501" spans="1:22" x14ac:dyDescent="0.25">
      <c r="A501" s="3"/>
      <c r="B501" s="3"/>
      <c r="C501" s="3"/>
      <c r="D501" s="3"/>
      <c r="E501" s="3"/>
      <c r="F501" s="3"/>
      <c r="G501" s="16">
        <f t="shared" si="102"/>
        <v>0</v>
      </c>
      <c r="H501" s="16">
        <f t="shared" si="103"/>
        <v>0</v>
      </c>
      <c r="I501" s="9">
        <f t="shared" si="101"/>
        <v>0</v>
      </c>
      <c r="J501" s="9">
        <f t="shared" si="104"/>
        <v>0</v>
      </c>
      <c r="K501" s="9">
        <f t="shared" si="113"/>
        <v>0</v>
      </c>
      <c r="L501" s="9">
        <f t="shared" si="114"/>
        <v>0</v>
      </c>
      <c r="M501" s="9" t="str">
        <f t="shared" si="105"/>
        <v/>
      </c>
      <c r="N501" s="9" t="str">
        <f t="shared" si="106"/>
        <v/>
      </c>
      <c r="O501" s="9" t="str">
        <f t="shared" si="107"/>
        <v/>
      </c>
      <c r="P501" s="9" t="str">
        <f t="shared" si="108"/>
        <v/>
      </c>
      <c r="Q501" s="9" t="str">
        <f t="shared" si="109"/>
        <v/>
      </c>
      <c r="R501" s="9" t="str">
        <f t="shared" si="110"/>
        <v/>
      </c>
      <c r="S501" s="9" t="str">
        <f t="shared" si="111"/>
        <v/>
      </c>
      <c r="T501" s="9" t="str">
        <f t="shared" si="112"/>
        <v/>
      </c>
      <c r="U501" s="9" t="str">
        <f t="array" ref="U501">IF(AND(F501&lt;&gt;"",F501&lt;&gt;"GR"),IF(COUNTIF($J$2:$J$1000,"&gt;=50")&gt;=10,IF(F501&lt;&gt;"GR",IF(AND(F501&gt;=55,J501&gt;=50),_xlfn.IFS(AND(J501&gt;=$AH$11,J501&gt;$AG$10,J501&gt;$AF$10,J501&gt;$AE$10,J501&gt;$AD$10,J501&gt;$AC$10,J501&gt;$AB$10),"AA",AND(J501&gt;=$AG$11,J501&gt;$AF$10,J501&gt;$AE$10,J501&gt;$AD$10,J501&gt;$AC$10,J501&gt;$AB$10),"BA",AND(J501&gt;=$AF$11,J501&gt;$AE$10,J501&gt;$AD$10,J501&gt;$AC$10,J501&gt;$AB$10),"BB",AND(J501&gt;=$AE$11,J501&gt;$AD$10,J501&gt;$AC$10,J501&gt;$AB$10),"CB",AND(J501&gt;=$AD$11,J501&gt;$AC$10,J501&gt;$AB$10),"CC",AND(J501&gt;=$AC$11,J501&gt;$AB$10),"DC",J501&gt;=50,"DD"),IF(J501&gt;=$AA$9,"FD","FF")),T501),IF(L501&gt;=$Z$32,$Z$30,IF(L501&gt;=$AA$32,$AA$30,IF(L501&gt;=$AB$32,$AB$30,IF(L501&gt;=$AC$32,$AC$30,IF(L501&gt;=$AD$32,$AD$30,IF(L501&gt;=$AE$32,$AE$30,IF(L501&gt;=$AF$32,$AF$30,IF(L501&gt;=$AG$32,$AG$30,$AH$30))))))))),T501)</f>
        <v/>
      </c>
      <c r="V501" s="9" t="str">
        <f t="array" ref="V501">IF(A501&lt;&gt;"",IF(_xlfn.BITOR(F501&lt;&gt;"GR",F501&lt;&gt;""),IF(AND(L501&gt;=50,F501&gt;=55),_xlfn.RANK.EQ(L501,$L$2:$L$1000,0),_xlfn.IFS(U501="FD",999,U501="FF",1000)),IF(AND(L501&gt;=50,H501&gt;=55),_xlfn.RANK.EQ(L501,$L$2:$L$326,0),_xlfn.IFS(U501="FD",999,U501="FF",1000))),"")</f>
        <v/>
      </c>
    </row>
    <row r="502" spans="1:22" x14ac:dyDescent="0.25">
      <c r="A502" s="3"/>
      <c r="B502" s="3"/>
      <c r="C502" s="3"/>
      <c r="D502" s="3"/>
      <c r="E502" s="3"/>
      <c r="F502" s="3"/>
      <c r="G502" s="16">
        <f t="shared" si="102"/>
        <v>0</v>
      </c>
      <c r="H502" s="16">
        <f t="shared" si="103"/>
        <v>0</v>
      </c>
      <c r="I502" s="9">
        <f t="shared" si="101"/>
        <v>0</v>
      </c>
      <c r="J502" s="9">
        <f t="shared" si="104"/>
        <v>0</v>
      </c>
      <c r="K502" s="9">
        <f t="shared" si="113"/>
        <v>0</v>
      </c>
      <c r="L502" s="9">
        <f t="shared" si="114"/>
        <v>0</v>
      </c>
      <c r="M502" s="9" t="str">
        <f t="shared" si="105"/>
        <v/>
      </c>
      <c r="N502" s="9" t="str">
        <f t="shared" si="106"/>
        <v/>
      </c>
      <c r="O502" s="9" t="str">
        <f t="shared" si="107"/>
        <v/>
      </c>
      <c r="P502" s="9" t="str">
        <f t="shared" si="108"/>
        <v/>
      </c>
      <c r="Q502" s="9" t="str">
        <f t="shared" si="109"/>
        <v/>
      </c>
      <c r="R502" s="9" t="str">
        <f t="shared" si="110"/>
        <v/>
      </c>
      <c r="S502" s="9" t="str">
        <f t="shared" si="111"/>
        <v/>
      </c>
      <c r="T502" s="9" t="str">
        <f t="shared" si="112"/>
        <v/>
      </c>
      <c r="U502" s="9" t="str">
        <f t="array" ref="U502">IF(AND(F502&lt;&gt;"",F502&lt;&gt;"GR"),IF(COUNTIF($J$2:$J$1000,"&gt;=50")&gt;=10,IF(F502&lt;&gt;"GR",IF(AND(F502&gt;=55,J502&gt;=50),_xlfn.IFS(AND(J502&gt;=$AH$11,J502&gt;$AG$10,J502&gt;$AF$10,J502&gt;$AE$10,J502&gt;$AD$10,J502&gt;$AC$10,J502&gt;$AB$10),"AA",AND(J502&gt;=$AG$11,J502&gt;$AF$10,J502&gt;$AE$10,J502&gt;$AD$10,J502&gt;$AC$10,J502&gt;$AB$10),"BA",AND(J502&gt;=$AF$11,J502&gt;$AE$10,J502&gt;$AD$10,J502&gt;$AC$10,J502&gt;$AB$10),"BB",AND(J502&gt;=$AE$11,J502&gt;$AD$10,J502&gt;$AC$10,J502&gt;$AB$10),"CB",AND(J502&gt;=$AD$11,J502&gt;$AC$10,J502&gt;$AB$10),"CC",AND(J502&gt;=$AC$11,J502&gt;$AB$10),"DC",J502&gt;=50,"DD"),IF(J502&gt;=$AA$9,"FD","FF")),T502),IF(L502&gt;=$Z$32,$Z$30,IF(L502&gt;=$AA$32,$AA$30,IF(L502&gt;=$AB$32,$AB$30,IF(L502&gt;=$AC$32,$AC$30,IF(L502&gt;=$AD$32,$AD$30,IF(L502&gt;=$AE$32,$AE$30,IF(L502&gt;=$AF$32,$AF$30,IF(L502&gt;=$AG$32,$AG$30,$AH$30))))))))),T502)</f>
        <v/>
      </c>
      <c r="V502" s="9" t="str">
        <f t="array" ref="V502">IF(A502&lt;&gt;"",IF(_xlfn.BITOR(F502&lt;&gt;"GR",F502&lt;&gt;""),IF(AND(L502&gt;=50,F502&gt;=55),_xlfn.RANK.EQ(L502,$L$2:$L$1000,0),_xlfn.IFS(U502="FD",999,U502="FF",1000)),IF(AND(L502&gt;=50,H502&gt;=55),_xlfn.RANK.EQ(L502,$L$2:$L$326,0),_xlfn.IFS(U502="FD",999,U502="FF",1000))),"")</f>
        <v/>
      </c>
    </row>
    <row r="503" spans="1:22" x14ac:dyDescent="0.25">
      <c r="A503" s="3"/>
      <c r="B503" s="3"/>
      <c r="C503" s="3"/>
      <c r="D503" s="3"/>
      <c r="E503" s="3"/>
      <c r="F503" s="3"/>
      <c r="G503" s="16">
        <f t="shared" si="102"/>
        <v>0</v>
      </c>
      <c r="H503" s="16">
        <f t="shared" si="103"/>
        <v>0</v>
      </c>
      <c r="I503" s="9">
        <f t="shared" si="101"/>
        <v>0</v>
      </c>
      <c r="J503" s="9">
        <f t="shared" si="104"/>
        <v>0</v>
      </c>
      <c r="K503" s="9">
        <f t="shared" si="113"/>
        <v>0</v>
      </c>
      <c r="L503" s="9">
        <f t="shared" si="114"/>
        <v>0</v>
      </c>
      <c r="M503" s="9" t="str">
        <f t="shared" si="105"/>
        <v/>
      </c>
      <c r="N503" s="9" t="str">
        <f t="shared" si="106"/>
        <v/>
      </c>
      <c r="O503" s="9" t="str">
        <f t="shared" si="107"/>
        <v/>
      </c>
      <c r="P503" s="9" t="str">
        <f t="shared" si="108"/>
        <v/>
      </c>
      <c r="Q503" s="9" t="str">
        <f t="shared" si="109"/>
        <v/>
      </c>
      <c r="R503" s="9" t="str">
        <f t="shared" si="110"/>
        <v/>
      </c>
      <c r="S503" s="9" t="str">
        <f t="shared" si="111"/>
        <v/>
      </c>
      <c r="T503" s="9" t="str">
        <f t="shared" si="112"/>
        <v/>
      </c>
      <c r="U503" s="9" t="str">
        <f t="array" ref="U503">IF(AND(F503&lt;&gt;"",F503&lt;&gt;"GR"),IF(COUNTIF($J$2:$J$1000,"&gt;=50")&gt;=10,IF(F503&lt;&gt;"GR",IF(AND(F503&gt;=55,J503&gt;=50),_xlfn.IFS(AND(J503&gt;=$AH$11,J503&gt;$AG$10,J503&gt;$AF$10,J503&gt;$AE$10,J503&gt;$AD$10,J503&gt;$AC$10,J503&gt;$AB$10),"AA",AND(J503&gt;=$AG$11,J503&gt;$AF$10,J503&gt;$AE$10,J503&gt;$AD$10,J503&gt;$AC$10,J503&gt;$AB$10),"BA",AND(J503&gt;=$AF$11,J503&gt;$AE$10,J503&gt;$AD$10,J503&gt;$AC$10,J503&gt;$AB$10),"BB",AND(J503&gt;=$AE$11,J503&gt;$AD$10,J503&gt;$AC$10,J503&gt;$AB$10),"CB",AND(J503&gt;=$AD$11,J503&gt;$AC$10,J503&gt;$AB$10),"CC",AND(J503&gt;=$AC$11,J503&gt;$AB$10),"DC",J503&gt;=50,"DD"),IF(J503&gt;=$AA$9,"FD","FF")),T503),IF(L503&gt;=$Z$32,$Z$30,IF(L503&gt;=$AA$32,$AA$30,IF(L503&gt;=$AB$32,$AB$30,IF(L503&gt;=$AC$32,$AC$30,IF(L503&gt;=$AD$32,$AD$30,IF(L503&gt;=$AE$32,$AE$30,IF(L503&gt;=$AF$32,$AF$30,IF(L503&gt;=$AG$32,$AG$30,$AH$30))))))))),T503)</f>
        <v/>
      </c>
      <c r="V503" s="9" t="str">
        <f t="array" ref="V503">IF(A503&lt;&gt;"",IF(_xlfn.BITOR(F503&lt;&gt;"GR",F503&lt;&gt;""),IF(AND(L503&gt;=50,F503&gt;=55),_xlfn.RANK.EQ(L503,$L$2:$L$1000,0),_xlfn.IFS(U503="FD",999,U503="FF",1000)),IF(AND(L503&gt;=50,H503&gt;=55),_xlfn.RANK.EQ(L503,$L$2:$L$326,0),_xlfn.IFS(U503="FD",999,U503="FF",1000))),"")</f>
        <v/>
      </c>
    </row>
    <row r="504" spans="1:22" x14ac:dyDescent="0.25">
      <c r="A504" s="3"/>
      <c r="B504" s="3"/>
      <c r="C504" s="3"/>
      <c r="D504" s="3"/>
      <c r="E504" s="3"/>
      <c r="F504" s="3"/>
      <c r="G504" s="16">
        <f t="shared" si="102"/>
        <v>0</v>
      </c>
      <c r="H504" s="16">
        <f t="shared" si="103"/>
        <v>0</v>
      </c>
      <c r="I504" s="9">
        <f t="shared" si="101"/>
        <v>0</v>
      </c>
      <c r="J504" s="9">
        <f t="shared" si="104"/>
        <v>0</v>
      </c>
      <c r="K504" s="9">
        <f t="shared" si="113"/>
        <v>0</v>
      </c>
      <c r="L504" s="9">
        <f t="shared" si="114"/>
        <v>0</v>
      </c>
      <c r="M504" s="9" t="str">
        <f t="shared" si="105"/>
        <v/>
      </c>
      <c r="N504" s="9" t="str">
        <f t="shared" si="106"/>
        <v/>
      </c>
      <c r="O504" s="9" t="str">
        <f t="shared" si="107"/>
        <v/>
      </c>
      <c r="P504" s="9" t="str">
        <f t="shared" si="108"/>
        <v/>
      </c>
      <c r="Q504" s="9" t="str">
        <f t="shared" si="109"/>
        <v/>
      </c>
      <c r="R504" s="9" t="str">
        <f t="shared" si="110"/>
        <v/>
      </c>
      <c r="S504" s="9" t="str">
        <f t="shared" si="111"/>
        <v/>
      </c>
      <c r="T504" s="9" t="str">
        <f t="shared" si="112"/>
        <v/>
      </c>
      <c r="U504" s="9" t="str">
        <f t="array" ref="U504">IF(AND(F504&lt;&gt;"",F504&lt;&gt;"GR"),IF(COUNTIF($J$2:$J$1000,"&gt;=50")&gt;=10,IF(F504&lt;&gt;"GR",IF(AND(F504&gt;=55,J504&gt;=50),_xlfn.IFS(AND(J504&gt;=$AH$11,J504&gt;$AG$10,J504&gt;$AF$10,J504&gt;$AE$10,J504&gt;$AD$10,J504&gt;$AC$10,J504&gt;$AB$10),"AA",AND(J504&gt;=$AG$11,J504&gt;$AF$10,J504&gt;$AE$10,J504&gt;$AD$10,J504&gt;$AC$10,J504&gt;$AB$10),"BA",AND(J504&gt;=$AF$11,J504&gt;$AE$10,J504&gt;$AD$10,J504&gt;$AC$10,J504&gt;$AB$10),"BB",AND(J504&gt;=$AE$11,J504&gt;$AD$10,J504&gt;$AC$10,J504&gt;$AB$10),"CB",AND(J504&gt;=$AD$11,J504&gt;$AC$10,J504&gt;$AB$10),"CC",AND(J504&gt;=$AC$11,J504&gt;$AB$10),"DC",J504&gt;=50,"DD"),IF(J504&gt;=$AA$9,"FD","FF")),T504),IF(L504&gt;=$Z$32,$Z$30,IF(L504&gt;=$AA$32,$AA$30,IF(L504&gt;=$AB$32,$AB$30,IF(L504&gt;=$AC$32,$AC$30,IF(L504&gt;=$AD$32,$AD$30,IF(L504&gt;=$AE$32,$AE$30,IF(L504&gt;=$AF$32,$AF$30,IF(L504&gt;=$AG$32,$AG$30,$AH$30))))))))),T504)</f>
        <v/>
      </c>
      <c r="V504" s="9" t="str">
        <f t="array" ref="V504">IF(A504&lt;&gt;"",IF(_xlfn.BITOR(F504&lt;&gt;"GR",F504&lt;&gt;""),IF(AND(L504&gt;=50,F504&gt;=55),_xlfn.RANK.EQ(L504,$L$2:$L$1000,0),_xlfn.IFS(U504="FD",999,U504="FF",1000)),IF(AND(L504&gt;=50,H504&gt;=55),_xlfn.RANK.EQ(L504,$L$2:$L$326,0),_xlfn.IFS(U504="FD",999,U504="FF",1000))),"")</f>
        <v/>
      </c>
    </row>
    <row r="505" spans="1:22" x14ac:dyDescent="0.25">
      <c r="A505" s="3"/>
      <c r="B505" s="3"/>
      <c r="C505" s="3"/>
      <c r="D505" s="3"/>
      <c r="E505" s="3"/>
      <c r="F505" s="3"/>
      <c r="G505" s="16">
        <f t="shared" si="102"/>
        <v>0</v>
      </c>
      <c r="H505" s="16">
        <f t="shared" si="103"/>
        <v>0</v>
      </c>
      <c r="I505" s="9">
        <f t="shared" si="101"/>
        <v>0</v>
      </c>
      <c r="J505" s="9">
        <f t="shared" si="104"/>
        <v>0</v>
      </c>
      <c r="K505" s="9">
        <f t="shared" si="113"/>
        <v>0</v>
      </c>
      <c r="L505" s="9">
        <f t="shared" si="114"/>
        <v>0</v>
      </c>
      <c r="M505" s="9" t="str">
        <f t="shared" si="105"/>
        <v/>
      </c>
      <c r="N505" s="9" t="str">
        <f t="shared" si="106"/>
        <v/>
      </c>
      <c r="O505" s="9" t="str">
        <f t="shared" si="107"/>
        <v/>
      </c>
      <c r="P505" s="9" t="str">
        <f t="shared" si="108"/>
        <v/>
      </c>
      <c r="Q505" s="9" t="str">
        <f t="shared" si="109"/>
        <v/>
      </c>
      <c r="R505" s="9" t="str">
        <f t="shared" si="110"/>
        <v/>
      </c>
      <c r="S505" s="9" t="str">
        <f t="shared" si="111"/>
        <v/>
      </c>
      <c r="T505" s="9" t="str">
        <f t="shared" si="112"/>
        <v/>
      </c>
      <c r="U505" s="9" t="str">
        <f t="array" ref="U505">IF(AND(F505&lt;&gt;"",F505&lt;&gt;"GR"),IF(COUNTIF($J$2:$J$1000,"&gt;=50")&gt;=10,IF(F505&lt;&gt;"GR",IF(AND(F505&gt;=55,J505&gt;=50),_xlfn.IFS(AND(J505&gt;=$AH$11,J505&gt;$AG$10,J505&gt;$AF$10,J505&gt;$AE$10,J505&gt;$AD$10,J505&gt;$AC$10,J505&gt;$AB$10),"AA",AND(J505&gt;=$AG$11,J505&gt;$AF$10,J505&gt;$AE$10,J505&gt;$AD$10,J505&gt;$AC$10,J505&gt;$AB$10),"BA",AND(J505&gt;=$AF$11,J505&gt;$AE$10,J505&gt;$AD$10,J505&gt;$AC$10,J505&gt;$AB$10),"BB",AND(J505&gt;=$AE$11,J505&gt;$AD$10,J505&gt;$AC$10,J505&gt;$AB$10),"CB",AND(J505&gt;=$AD$11,J505&gt;$AC$10,J505&gt;$AB$10),"CC",AND(J505&gt;=$AC$11,J505&gt;$AB$10),"DC",J505&gt;=50,"DD"),IF(J505&gt;=$AA$9,"FD","FF")),T505),IF(L505&gt;=$Z$32,$Z$30,IF(L505&gt;=$AA$32,$AA$30,IF(L505&gt;=$AB$32,$AB$30,IF(L505&gt;=$AC$32,$AC$30,IF(L505&gt;=$AD$32,$AD$30,IF(L505&gt;=$AE$32,$AE$30,IF(L505&gt;=$AF$32,$AF$30,IF(L505&gt;=$AG$32,$AG$30,$AH$30))))))))),T505)</f>
        <v/>
      </c>
      <c r="V505" s="9" t="str">
        <f t="array" ref="V505">IF(A505&lt;&gt;"",IF(_xlfn.BITOR(F505&lt;&gt;"GR",F505&lt;&gt;""),IF(AND(L505&gt;=50,F505&gt;=55),_xlfn.RANK.EQ(L505,$L$2:$L$1000,0),_xlfn.IFS(U505="FD",999,U505="FF",1000)),IF(AND(L505&gt;=50,H505&gt;=55),_xlfn.RANK.EQ(L505,$L$2:$L$326,0),_xlfn.IFS(U505="FD",999,U505="FF",1000))),"")</f>
        <v/>
      </c>
    </row>
    <row r="506" spans="1:22" x14ac:dyDescent="0.25">
      <c r="A506" s="3"/>
      <c r="B506" s="3"/>
      <c r="C506" s="3"/>
      <c r="D506" s="3"/>
      <c r="E506" s="3"/>
      <c r="F506" s="3"/>
      <c r="G506" s="16">
        <f t="shared" si="102"/>
        <v>0</v>
      </c>
      <c r="H506" s="16">
        <f t="shared" si="103"/>
        <v>0</v>
      </c>
      <c r="I506" s="9">
        <f t="shared" si="101"/>
        <v>0</v>
      </c>
      <c r="J506" s="9">
        <f t="shared" si="104"/>
        <v>0</v>
      </c>
      <c r="K506" s="9">
        <f t="shared" si="113"/>
        <v>0</v>
      </c>
      <c r="L506" s="9">
        <f t="shared" si="114"/>
        <v>0</v>
      </c>
      <c r="M506" s="9" t="str">
        <f t="shared" si="105"/>
        <v/>
      </c>
      <c r="N506" s="9" t="str">
        <f t="shared" si="106"/>
        <v/>
      </c>
      <c r="O506" s="9" t="str">
        <f t="shared" si="107"/>
        <v/>
      </c>
      <c r="P506" s="9" t="str">
        <f t="shared" si="108"/>
        <v/>
      </c>
      <c r="Q506" s="9" t="str">
        <f t="shared" si="109"/>
        <v/>
      </c>
      <c r="R506" s="9" t="str">
        <f t="shared" si="110"/>
        <v/>
      </c>
      <c r="S506" s="9" t="str">
        <f t="shared" si="111"/>
        <v/>
      </c>
      <c r="T506" s="9" t="str">
        <f t="shared" si="112"/>
        <v/>
      </c>
      <c r="U506" s="9" t="str">
        <f t="array" ref="U506">IF(AND(F506&lt;&gt;"",F506&lt;&gt;"GR"),IF(COUNTIF($J$2:$J$1000,"&gt;=50")&gt;=10,IF(F506&lt;&gt;"GR",IF(AND(F506&gt;=55,J506&gt;=50),_xlfn.IFS(AND(J506&gt;=$AH$11,J506&gt;$AG$10,J506&gt;$AF$10,J506&gt;$AE$10,J506&gt;$AD$10,J506&gt;$AC$10,J506&gt;$AB$10),"AA",AND(J506&gt;=$AG$11,J506&gt;$AF$10,J506&gt;$AE$10,J506&gt;$AD$10,J506&gt;$AC$10,J506&gt;$AB$10),"BA",AND(J506&gt;=$AF$11,J506&gt;$AE$10,J506&gt;$AD$10,J506&gt;$AC$10,J506&gt;$AB$10),"BB",AND(J506&gt;=$AE$11,J506&gt;$AD$10,J506&gt;$AC$10,J506&gt;$AB$10),"CB",AND(J506&gt;=$AD$11,J506&gt;$AC$10,J506&gt;$AB$10),"CC",AND(J506&gt;=$AC$11,J506&gt;$AB$10),"DC",J506&gt;=50,"DD"),IF(J506&gt;=$AA$9,"FD","FF")),T506),IF(L506&gt;=$Z$32,$Z$30,IF(L506&gt;=$AA$32,$AA$30,IF(L506&gt;=$AB$32,$AB$30,IF(L506&gt;=$AC$32,$AC$30,IF(L506&gt;=$AD$32,$AD$30,IF(L506&gt;=$AE$32,$AE$30,IF(L506&gt;=$AF$32,$AF$30,IF(L506&gt;=$AG$32,$AG$30,$AH$30))))))))),T506)</f>
        <v/>
      </c>
      <c r="V506" s="9" t="str">
        <f t="array" ref="V506">IF(A506&lt;&gt;"",IF(_xlfn.BITOR(F506&lt;&gt;"GR",F506&lt;&gt;""),IF(AND(L506&gt;=50,F506&gt;=55),_xlfn.RANK.EQ(L506,$L$2:$L$1000,0),_xlfn.IFS(U506="FD",999,U506="FF",1000)),IF(AND(L506&gt;=50,H506&gt;=55),_xlfn.RANK.EQ(L506,$L$2:$L$326,0),_xlfn.IFS(U506="FD",999,U506="FF",1000))),"")</f>
        <v/>
      </c>
    </row>
    <row r="507" spans="1:22" x14ac:dyDescent="0.25">
      <c r="A507" s="3"/>
      <c r="B507" s="3"/>
      <c r="C507" s="3"/>
      <c r="D507" s="3"/>
      <c r="E507" s="3"/>
      <c r="F507" s="3"/>
      <c r="G507" s="16">
        <f t="shared" si="102"/>
        <v>0</v>
      </c>
      <c r="H507" s="16">
        <f t="shared" si="103"/>
        <v>0</v>
      </c>
      <c r="I507" s="9">
        <f t="shared" si="101"/>
        <v>0</v>
      </c>
      <c r="J507" s="9">
        <f t="shared" si="104"/>
        <v>0</v>
      </c>
      <c r="K507" s="9">
        <f t="shared" si="113"/>
        <v>0</v>
      </c>
      <c r="L507" s="9">
        <f t="shared" si="114"/>
        <v>0</v>
      </c>
      <c r="M507" s="9" t="str">
        <f t="shared" si="105"/>
        <v/>
      </c>
      <c r="N507" s="9" t="str">
        <f t="shared" si="106"/>
        <v/>
      </c>
      <c r="O507" s="9" t="str">
        <f t="shared" si="107"/>
        <v/>
      </c>
      <c r="P507" s="9" t="str">
        <f t="shared" si="108"/>
        <v/>
      </c>
      <c r="Q507" s="9" t="str">
        <f t="shared" si="109"/>
        <v/>
      </c>
      <c r="R507" s="9" t="str">
        <f t="shared" si="110"/>
        <v/>
      </c>
      <c r="S507" s="9" t="str">
        <f t="shared" si="111"/>
        <v/>
      </c>
      <c r="T507" s="9" t="str">
        <f t="shared" si="112"/>
        <v/>
      </c>
      <c r="U507" s="9" t="str">
        <f t="array" ref="U507">IF(AND(F507&lt;&gt;"",F507&lt;&gt;"GR"),IF(COUNTIF($J$2:$J$1000,"&gt;=50")&gt;=10,IF(F507&lt;&gt;"GR",IF(AND(F507&gt;=55,J507&gt;=50),_xlfn.IFS(AND(J507&gt;=$AH$11,J507&gt;$AG$10,J507&gt;$AF$10,J507&gt;$AE$10,J507&gt;$AD$10,J507&gt;$AC$10,J507&gt;$AB$10),"AA",AND(J507&gt;=$AG$11,J507&gt;$AF$10,J507&gt;$AE$10,J507&gt;$AD$10,J507&gt;$AC$10,J507&gt;$AB$10),"BA",AND(J507&gt;=$AF$11,J507&gt;$AE$10,J507&gt;$AD$10,J507&gt;$AC$10,J507&gt;$AB$10),"BB",AND(J507&gt;=$AE$11,J507&gt;$AD$10,J507&gt;$AC$10,J507&gt;$AB$10),"CB",AND(J507&gt;=$AD$11,J507&gt;$AC$10,J507&gt;$AB$10),"CC",AND(J507&gt;=$AC$11,J507&gt;$AB$10),"DC",J507&gt;=50,"DD"),IF(J507&gt;=$AA$9,"FD","FF")),T507),IF(L507&gt;=$Z$32,$Z$30,IF(L507&gt;=$AA$32,$AA$30,IF(L507&gt;=$AB$32,$AB$30,IF(L507&gt;=$AC$32,$AC$30,IF(L507&gt;=$AD$32,$AD$30,IF(L507&gt;=$AE$32,$AE$30,IF(L507&gt;=$AF$32,$AF$30,IF(L507&gt;=$AG$32,$AG$30,$AH$30))))))))),T507)</f>
        <v/>
      </c>
      <c r="V507" s="9" t="str">
        <f t="array" ref="V507">IF(A507&lt;&gt;"",IF(_xlfn.BITOR(F507&lt;&gt;"GR",F507&lt;&gt;""),IF(AND(L507&gt;=50,F507&gt;=55),_xlfn.RANK.EQ(L507,$L$2:$L$1000,0),_xlfn.IFS(U507="FD",999,U507="FF",1000)),IF(AND(L507&gt;=50,H507&gt;=55),_xlfn.RANK.EQ(L507,$L$2:$L$326,0),_xlfn.IFS(U507="FD",999,U507="FF",1000))),"")</f>
        <v/>
      </c>
    </row>
    <row r="508" spans="1:22" x14ac:dyDescent="0.25">
      <c r="A508" s="3"/>
      <c r="B508" s="3"/>
      <c r="C508" s="3"/>
      <c r="D508" s="3"/>
      <c r="E508" s="3"/>
      <c r="F508" s="3"/>
      <c r="G508" s="16">
        <f t="shared" si="102"/>
        <v>0</v>
      </c>
      <c r="H508" s="16">
        <f t="shared" si="103"/>
        <v>0</v>
      </c>
      <c r="I508" s="9">
        <f t="shared" si="101"/>
        <v>0</v>
      </c>
      <c r="J508" s="9">
        <f t="shared" si="104"/>
        <v>0</v>
      </c>
      <c r="K508" s="9">
        <f t="shared" si="113"/>
        <v>0</v>
      </c>
      <c r="L508" s="9">
        <f t="shared" si="114"/>
        <v>0</v>
      </c>
      <c r="M508" s="9" t="str">
        <f t="shared" si="105"/>
        <v/>
      </c>
      <c r="N508" s="9" t="str">
        <f t="shared" si="106"/>
        <v/>
      </c>
      <c r="O508" s="9" t="str">
        <f t="shared" si="107"/>
        <v/>
      </c>
      <c r="P508" s="9" t="str">
        <f t="shared" si="108"/>
        <v/>
      </c>
      <c r="Q508" s="9" t="str">
        <f t="shared" si="109"/>
        <v/>
      </c>
      <c r="R508" s="9" t="str">
        <f t="shared" si="110"/>
        <v/>
      </c>
      <c r="S508" s="9" t="str">
        <f t="shared" si="111"/>
        <v/>
      </c>
      <c r="T508" s="9" t="str">
        <f t="shared" si="112"/>
        <v/>
      </c>
      <c r="U508" s="9" t="str">
        <f t="array" ref="U508">IF(AND(F508&lt;&gt;"",F508&lt;&gt;"GR"),IF(COUNTIF($J$2:$J$1000,"&gt;=50")&gt;=10,IF(F508&lt;&gt;"GR",IF(AND(F508&gt;=55,J508&gt;=50),_xlfn.IFS(AND(J508&gt;=$AH$11,J508&gt;$AG$10,J508&gt;$AF$10,J508&gt;$AE$10,J508&gt;$AD$10,J508&gt;$AC$10,J508&gt;$AB$10),"AA",AND(J508&gt;=$AG$11,J508&gt;$AF$10,J508&gt;$AE$10,J508&gt;$AD$10,J508&gt;$AC$10,J508&gt;$AB$10),"BA",AND(J508&gt;=$AF$11,J508&gt;$AE$10,J508&gt;$AD$10,J508&gt;$AC$10,J508&gt;$AB$10),"BB",AND(J508&gt;=$AE$11,J508&gt;$AD$10,J508&gt;$AC$10,J508&gt;$AB$10),"CB",AND(J508&gt;=$AD$11,J508&gt;$AC$10,J508&gt;$AB$10),"CC",AND(J508&gt;=$AC$11,J508&gt;$AB$10),"DC",J508&gt;=50,"DD"),IF(J508&gt;=$AA$9,"FD","FF")),T508),IF(L508&gt;=$Z$32,$Z$30,IF(L508&gt;=$AA$32,$AA$30,IF(L508&gt;=$AB$32,$AB$30,IF(L508&gt;=$AC$32,$AC$30,IF(L508&gt;=$AD$32,$AD$30,IF(L508&gt;=$AE$32,$AE$30,IF(L508&gt;=$AF$32,$AF$30,IF(L508&gt;=$AG$32,$AG$30,$AH$30))))))))),T508)</f>
        <v/>
      </c>
      <c r="V508" s="9" t="str">
        <f t="array" ref="V508">IF(A508&lt;&gt;"",IF(_xlfn.BITOR(F508&lt;&gt;"GR",F508&lt;&gt;""),IF(AND(L508&gt;=50,F508&gt;=55),_xlfn.RANK.EQ(L508,$L$2:$L$1000,0),_xlfn.IFS(U508="FD",999,U508="FF",1000)),IF(AND(L508&gt;=50,H508&gt;=55),_xlfn.RANK.EQ(L508,$L$2:$L$326,0),_xlfn.IFS(U508="FD",999,U508="FF",1000))),"")</f>
        <v/>
      </c>
    </row>
    <row r="509" spans="1:22" x14ac:dyDescent="0.25">
      <c r="A509" s="3"/>
      <c r="B509" s="3"/>
      <c r="C509" s="3"/>
      <c r="D509" s="3"/>
      <c r="E509" s="3"/>
      <c r="F509" s="3"/>
      <c r="G509" s="16">
        <f t="shared" si="102"/>
        <v>0</v>
      </c>
      <c r="H509" s="16">
        <f t="shared" si="103"/>
        <v>0</v>
      </c>
      <c r="I509" s="9">
        <f t="shared" si="101"/>
        <v>0</v>
      </c>
      <c r="J509" s="9">
        <f t="shared" si="104"/>
        <v>0</v>
      </c>
      <c r="K509" s="9">
        <f t="shared" si="113"/>
        <v>0</v>
      </c>
      <c r="L509" s="9">
        <f t="shared" si="114"/>
        <v>0</v>
      </c>
      <c r="M509" s="9" t="str">
        <f t="shared" si="105"/>
        <v/>
      </c>
      <c r="N509" s="9" t="str">
        <f t="shared" si="106"/>
        <v/>
      </c>
      <c r="O509" s="9" t="str">
        <f t="shared" si="107"/>
        <v/>
      </c>
      <c r="P509" s="9" t="str">
        <f t="shared" si="108"/>
        <v/>
      </c>
      <c r="Q509" s="9" t="str">
        <f t="shared" si="109"/>
        <v/>
      </c>
      <c r="R509" s="9" t="str">
        <f t="shared" si="110"/>
        <v/>
      </c>
      <c r="S509" s="9" t="str">
        <f t="shared" si="111"/>
        <v/>
      </c>
      <c r="T509" s="9" t="str">
        <f t="shared" si="112"/>
        <v/>
      </c>
      <c r="U509" s="9" t="str">
        <f t="array" ref="U509">IF(AND(F509&lt;&gt;"",F509&lt;&gt;"GR"),IF(COUNTIF($J$2:$J$1000,"&gt;=50")&gt;=10,IF(F509&lt;&gt;"GR",IF(AND(F509&gt;=55,J509&gt;=50),_xlfn.IFS(AND(J509&gt;=$AH$11,J509&gt;$AG$10,J509&gt;$AF$10,J509&gt;$AE$10,J509&gt;$AD$10,J509&gt;$AC$10,J509&gt;$AB$10),"AA",AND(J509&gt;=$AG$11,J509&gt;$AF$10,J509&gt;$AE$10,J509&gt;$AD$10,J509&gt;$AC$10,J509&gt;$AB$10),"BA",AND(J509&gt;=$AF$11,J509&gt;$AE$10,J509&gt;$AD$10,J509&gt;$AC$10,J509&gt;$AB$10),"BB",AND(J509&gt;=$AE$11,J509&gt;$AD$10,J509&gt;$AC$10,J509&gt;$AB$10),"CB",AND(J509&gt;=$AD$11,J509&gt;$AC$10,J509&gt;$AB$10),"CC",AND(J509&gt;=$AC$11,J509&gt;$AB$10),"DC",J509&gt;=50,"DD"),IF(J509&gt;=$AA$9,"FD","FF")),T509),IF(L509&gt;=$Z$32,$Z$30,IF(L509&gt;=$AA$32,$AA$30,IF(L509&gt;=$AB$32,$AB$30,IF(L509&gt;=$AC$32,$AC$30,IF(L509&gt;=$AD$32,$AD$30,IF(L509&gt;=$AE$32,$AE$30,IF(L509&gt;=$AF$32,$AF$30,IF(L509&gt;=$AG$32,$AG$30,$AH$30))))))))),T509)</f>
        <v/>
      </c>
      <c r="V509" s="9" t="str">
        <f t="array" ref="V509">IF(A509&lt;&gt;"",IF(_xlfn.BITOR(F509&lt;&gt;"GR",F509&lt;&gt;""),IF(AND(L509&gt;=50,F509&gt;=55),_xlfn.RANK.EQ(L509,$L$2:$L$1000,0),_xlfn.IFS(U509="FD",999,U509="FF",1000)),IF(AND(L509&gt;=50,H509&gt;=55),_xlfn.RANK.EQ(L509,$L$2:$L$326,0),_xlfn.IFS(U509="FD",999,U509="FF",1000))),"")</f>
        <v/>
      </c>
    </row>
    <row r="510" spans="1:22" x14ac:dyDescent="0.25">
      <c r="A510" s="3"/>
      <c r="B510" s="3"/>
      <c r="C510" s="3"/>
      <c r="D510" s="3"/>
      <c r="E510" s="3"/>
      <c r="F510" s="3"/>
      <c r="G510" s="16">
        <f t="shared" si="102"/>
        <v>0</v>
      </c>
      <c r="H510" s="16">
        <f t="shared" si="103"/>
        <v>0</v>
      </c>
      <c r="I510" s="9">
        <f t="shared" si="101"/>
        <v>0</v>
      </c>
      <c r="J510" s="9">
        <f t="shared" si="104"/>
        <v>0</v>
      </c>
      <c r="K510" s="9">
        <f t="shared" si="113"/>
        <v>0</v>
      </c>
      <c r="L510" s="9">
        <f t="shared" si="114"/>
        <v>0</v>
      </c>
      <c r="M510" s="9" t="str">
        <f t="shared" si="105"/>
        <v/>
      </c>
      <c r="N510" s="9" t="str">
        <f t="shared" si="106"/>
        <v/>
      </c>
      <c r="O510" s="9" t="str">
        <f t="shared" si="107"/>
        <v/>
      </c>
      <c r="P510" s="9" t="str">
        <f t="shared" si="108"/>
        <v/>
      </c>
      <c r="Q510" s="9" t="str">
        <f t="shared" si="109"/>
        <v/>
      </c>
      <c r="R510" s="9" t="str">
        <f t="shared" si="110"/>
        <v/>
      </c>
      <c r="S510" s="9" t="str">
        <f t="shared" si="111"/>
        <v/>
      </c>
      <c r="T510" s="9" t="str">
        <f t="shared" si="112"/>
        <v/>
      </c>
      <c r="U510" s="9" t="str">
        <f t="array" ref="U510">IF(AND(F510&lt;&gt;"",F510&lt;&gt;"GR"),IF(COUNTIF($J$2:$J$1000,"&gt;=50")&gt;=10,IF(F510&lt;&gt;"GR",IF(AND(F510&gt;=55,J510&gt;=50),_xlfn.IFS(AND(J510&gt;=$AH$11,J510&gt;$AG$10,J510&gt;$AF$10,J510&gt;$AE$10,J510&gt;$AD$10,J510&gt;$AC$10,J510&gt;$AB$10),"AA",AND(J510&gt;=$AG$11,J510&gt;$AF$10,J510&gt;$AE$10,J510&gt;$AD$10,J510&gt;$AC$10,J510&gt;$AB$10),"BA",AND(J510&gt;=$AF$11,J510&gt;$AE$10,J510&gt;$AD$10,J510&gt;$AC$10,J510&gt;$AB$10),"BB",AND(J510&gt;=$AE$11,J510&gt;$AD$10,J510&gt;$AC$10,J510&gt;$AB$10),"CB",AND(J510&gt;=$AD$11,J510&gt;$AC$10,J510&gt;$AB$10),"CC",AND(J510&gt;=$AC$11,J510&gt;$AB$10),"DC",J510&gt;=50,"DD"),IF(J510&gt;=$AA$9,"FD","FF")),T510),IF(L510&gt;=$Z$32,$Z$30,IF(L510&gt;=$AA$32,$AA$30,IF(L510&gt;=$AB$32,$AB$30,IF(L510&gt;=$AC$32,$AC$30,IF(L510&gt;=$AD$32,$AD$30,IF(L510&gt;=$AE$32,$AE$30,IF(L510&gt;=$AF$32,$AF$30,IF(L510&gt;=$AG$32,$AG$30,$AH$30))))))))),T510)</f>
        <v/>
      </c>
      <c r="V510" s="9" t="str">
        <f t="array" ref="V510">IF(A510&lt;&gt;"",IF(_xlfn.BITOR(F510&lt;&gt;"GR",F510&lt;&gt;""),IF(AND(L510&gt;=50,F510&gt;=55),_xlfn.RANK.EQ(L510,$L$2:$L$1000,0),_xlfn.IFS(U510="FD",999,U510="FF",1000)),IF(AND(L510&gt;=50,H510&gt;=55),_xlfn.RANK.EQ(L510,$L$2:$L$326,0),_xlfn.IFS(U510="FD",999,U510="FF",1000))),"")</f>
        <v/>
      </c>
    </row>
    <row r="511" spans="1:22" x14ac:dyDescent="0.25">
      <c r="A511" s="3"/>
      <c r="B511" s="3"/>
      <c r="C511" s="3"/>
      <c r="D511" s="3"/>
      <c r="E511" s="3"/>
      <c r="F511" s="3"/>
      <c r="G511" s="16">
        <f t="shared" si="102"/>
        <v>0</v>
      </c>
      <c r="H511" s="16">
        <f t="shared" si="103"/>
        <v>0</v>
      </c>
      <c r="I511" s="9">
        <f t="shared" si="101"/>
        <v>0</v>
      </c>
      <c r="J511" s="9">
        <f t="shared" si="104"/>
        <v>0</v>
      </c>
      <c r="K511" s="9">
        <f t="shared" si="113"/>
        <v>0</v>
      </c>
      <c r="L511" s="9">
        <f t="shared" si="114"/>
        <v>0</v>
      </c>
      <c r="M511" s="9" t="str">
        <f t="shared" si="105"/>
        <v/>
      </c>
      <c r="N511" s="9" t="str">
        <f t="shared" si="106"/>
        <v/>
      </c>
      <c r="O511" s="9" t="str">
        <f t="shared" si="107"/>
        <v/>
      </c>
      <c r="P511" s="9" t="str">
        <f t="shared" si="108"/>
        <v/>
      </c>
      <c r="Q511" s="9" t="str">
        <f t="shared" si="109"/>
        <v/>
      </c>
      <c r="R511" s="9" t="str">
        <f t="shared" si="110"/>
        <v/>
      </c>
      <c r="S511" s="9" t="str">
        <f t="shared" si="111"/>
        <v/>
      </c>
      <c r="T511" s="9" t="str">
        <f t="shared" si="112"/>
        <v/>
      </c>
      <c r="U511" s="9" t="str">
        <f t="array" ref="U511">IF(AND(F511&lt;&gt;"",F511&lt;&gt;"GR"),IF(COUNTIF($J$2:$J$1000,"&gt;=50")&gt;=10,IF(F511&lt;&gt;"GR",IF(AND(F511&gt;=55,J511&gt;=50),_xlfn.IFS(AND(J511&gt;=$AH$11,J511&gt;$AG$10,J511&gt;$AF$10,J511&gt;$AE$10,J511&gt;$AD$10,J511&gt;$AC$10,J511&gt;$AB$10),"AA",AND(J511&gt;=$AG$11,J511&gt;$AF$10,J511&gt;$AE$10,J511&gt;$AD$10,J511&gt;$AC$10,J511&gt;$AB$10),"BA",AND(J511&gt;=$AF$11,J511&gt;$AE$10,J511&gt;$AD$10,J511&gt;$AC$10,J511&gt;$AB$10),"BB",AND(J511&gt;=$AE$11,J511&gt;$AD$10,J511&gt;$AC$10,J511&gt;$AB$10),"CB",AND(J511&gt;=$AD$11,J511&gt;$AC$10,J511&gt;$AB$10),"CC",AND(J511&gt;=$AC$11,J511&gt;$AB$10),"DC",J511&gt;=50,"DD"),IF(J511&gt;=$AA$9,"FD","FF")),T511),IF(L511&gt;=$Z$32,$Z$30,IF(L511&gt;=$AA$32,$AA$30,IF(L511&gt;=$AB$32,$AB$30,IF(L511&gt;=$AC$32,$AC$30,IF(L511&gt;=$AD$32,$AD$30,IF(L511&gt;=$AE$32,$AE$30,IF(L511&gt;=$AF$32,$AF$30,IF(L511&gt;=$AG$32,$AG$30,$AH$30))))))))),T511)</f>
        <v/>
      </c>
      <c r="V511" s="9" t="str">
        <f t="array" ref="V511">IF(A511&lt;&gt;"",IF(_xlfn.BITOR(F511&lt;&gt;"GR",F511&lt;&gt;""),IF(AND(L511&gt;=50,F511&gt;=55),_xlfn.RANK.EQ(L511,$L$2:$L$1000,0),_xlfn.IFS(U511="FD",999,U511="FF",1000)),IF(AND(L511&gt;=50,H511&gt;=55),_xlfn.RANK.EQ(L511,$L$2:$L$326,0),_xlfn.IFS(U511="FD",999,U511="FF",1000))),"")</f>
        <v/>
      </c>
    </row>
    <row r="512" spans="1:22" x14ac:dyDescent="0.25">
      <c r="A512" s="3"/>
      <c r="B512" s="3"/>
      <c r="C512" s="3"/>
      <c r="D512" s="3"/>
      <c r="E512" s="3"/>
      <c r="F512" s="3"/>
      <c r="G512" s="16">
        <f t="shared" si="102"/>
        <v>0</v>
      </c>
      <c r="H512" s="16">
        <f t="shared" si="103"/>
        <v>0</v>
      </c>
      <c r="I512" s="9">
        <f t="shared" si="101"/>
        <v>0</v>
      </c>
      <c r="J512" s="9">
        <f t="shared" si="104"/>
        <v>0</v>
      </c>
      <c r="K512" s="9">
        <f t="shared" si="113"/>
        <v>0</v>
      </c>
      <c r="L512" s="9">
        <f t="shared" si="114"/>
        <v>0</v>
      </c>
      <c r="M512" s="9" t="str">
        <f t="shared" si="105"/>
        <v/>
      </c>
      <c r="N512" s="9" t="str">
        <f t="shared" si="106"/>
        <v/>
      </c>
      <c r="O512" s="9" t="str">
        <f t="shared" si="107"/>
        <v/>
      </c>
      <c r="P512" s="9" t="str">
        <f t="shared" si="108"/>
        <v/>
      </c>
      <c r="Q512" s="9" t="str">
        <f t="shared" si="109"/>
        <v/>
      </c>
      <c r="R512" s="9" t="str">
        <f t="shared" si="110"/>
        <v/>
      </c>
      <c r="S512" s="9" t="str">
        <f t="shared" si="111"/>
        <v/>
      </c>
      <c r="T512" s="9" t="str">
        <f t="shared" si="112"/>
        <v/>
      </c>
      <c r="U512" s="9" t="str">
        <f t="array" ref="U512">IF(AND(F512&lt;&gt;"",F512&lt;&gt;"GR"),IF(COUNTIF($J$2:$J$1000,"&gt;=50")&gt;=10,IF(F512&lt;&gt;"GR",IF(AND(F512&gt;=55,J512&gt;=50),_xlfn.IFS(AND(J512&gt;=$AH$11,J512&gt;$AG$10,J512&gt;$AF$10,J512&gt;$AE$10,J512&gt;$AD$10,J512&gt;$AC$10,J512&gt;$AB$10),"AA",AND(J512&gt;=$AG$11,J512&gt;$AF$10,J512&gt;$AE$10,J512&gt;$AD$10,J512&gt;$AC$10,J512&gt;$AB$10),"BA",AND(J512&gt;=$AF$11,J512&gt;$AE$10,J512&gt;$AD$10,J512&gt;$AC$10,J512&gt;$AB$10),"BB",AND(J512&gt;=$AE$11,J512&gt;$AD$10,J512&gt;$AC$10,J512&gt;$AB$10),"CB",AND(J512&gt;=$AD$11,J512&gt;$AC$10,J512&gt;$AB$10),"CC",AND(J512&gt;=$AC$11,J512&gt;$AB$10),"DC",J512&gt;=50,"DD"),IF(J512&gt;=$AA$9,"FD","FF")),T512),IF(L512&gt;=$Z$32,$Z$30,IF(L512&gt;=$AA$32,$AA$30,IF(L512&gt;=$AB$32,$AB$30,IF(L512&gt;=$AC$32,$AC$30,IF(L512&gt;=$AD$32,$AD$30,IF(L512&gt;=$AE$32,$AE$30,IF(L512&gt;=$AF$32,$AF$30,IF(L512&gt;=$AG$32,$AG$30,$AH$30))))))))),T512)</f>
        <v/>
      </c>
      <c r="V512" s="9" t="str">
        <f t="array" ref="V512">IF(A512&lt;&gt;"",IF(_xlfn.BITOR(F512&lt;&gt;"GR",F512&lt;&gt;""),IF(AND(L512&gt;=50,F512&gt;=55),_xlfn.RANK.EQ(L512,$L$2:$L$1000,0),_xlfn.IFS(U512="FD",999,U512="FF",1000)),IF(AND(L512&gt;=50,H512&gt;=55),_xlfn.RANK.EQ(L512,$L$2:$L$326,0),_xlfn.IFS(U512="FD",999,U512="FF",1000))),"")</f>
        <v/>
      </c>
    </row>
    <row r="513" spans="1:22" x14ac:dyDescent="0.25">
      <c r="A513" s="3"/>
      <c r="B513" s="3"/>
      <c r="C513" s="3"/>
      <c r="D513" s="3"/>
      <c r="E513" s="3"/>
      <c r="F513" s="3"/>
      <c r="G513" s="16">
        <f t="shared" si="102"/>
        <v>0</v>
      </c>
      <c r="H513" s="16">
        <f t="shared" si="103"/>
        <v>0</v>
      </c>
      <c r="I513" s="9">
        <f t="shared" si="101"/>
        <v>0</v>
      </c>
      <c r="J513" s="9">
        <f t="shared" si="104"/>
        <v>0</v>
      </c>
      <c r="K513" s="9">
        <f t="shared" si="113"/>
        <v>0</v>
      </c>
      <c r="L513" s="9">
        <f t="shared" si="114"/>
        <v>0</v>
      </c>
      <c r="M513" s="9" t="str">
        <f t="shared" si="105"/>
        <v/>
      </c>
      <c r="N513" s="9" t="str">
        <f t="shared" si="106"/>
        <v/>
      </c>
      <c r="O513" s="9" t="str">
        <f t="shared" si="107"/>
        <v/>
      </c>
      <c r="P513" s="9" t="str">
        <f t="shared" si="108"/>
        <v/>
      </c>
      <c r="Q513" s="9" t="str">
        <f t="shared" si="109"/>
        <v/>
      </c>
      <c r="R513" s="9" t="str">
        <f t="shared" si="110"/>
        <v/>
      </c>
      <c r="S513" s="9" t="str">
        <f t="shared" si="111"/>
        <v/>
      </c>
      <c r="T513" s="9" t="str">
        <f t="shared" si="112"/>
        <v/>
      </c>
      <c r="U513" s="9" t="str">
        <f t="array" ref="U513">IF(AND(F513&lt;&gt;"",F513&lt;&gt;"GR"),IF(COUNTIF($J$2:$J$1000,"&gt;=50")&gt;=10,IF(F513&lt;&gt;"GR",IF(AND(F513&gt;=55,J513&gt;=50),_xlfn.IFS(AND(J513&gt;=$AH$11,J513&gt;$AG$10,J513&gt;$AF$10,J513&gt;$AE$10,J513&gt;$AD$10,J513&gt;$AC$10,J513&gt;$AB$10),"AA",AND(J513&gt;=$AG$11,J513&gt;$AF$10,J513&gt;$AE$10,J513&gt;$AD$10,J513&gt;$AC$10,J513&gt;$AB$10),"BA",AND(J513&gt;=$AF$11,J513&gt;$AE$10,J513&gt;$AD$10,J513&gt;$AC$10,J513&gt;$AB$10),"BB",AND(J513&gt;=$AE$11,J513&gt;$AD$10,J513&gt;$AC$10,J513&gt;$AB$10),"CB",AND(J513&gt;=$AD$11,J513&gt;$AC$10,J513&gt;$AB$10),"CC",AND(J513&gt;=$AC$11,J513&gt;$AB$10),"DC",J513&gt;=50,"DD"),IF(J513&gt;=$AA$9,"FD","FF")),T513),IF(L513&gt;=$Z$32,$Z$30,IF(L513&gt;=$AA$32,$AA$30,IF(L513&gt;=$AB$32,$AB$30,IF(L513&gt;=$AC$32,$AC$30,IF(L513&gt;=$AD$32,$AD$30,IF(L513&gt;=$AE$32,$AE$30,IF(L513&gt;=$AF$32,$AF$30,IF(L513&gt;=$AG$32,$AG$30,$AH$30))))))))),T513)</f>
        <v/>
      </c>
      <c r="V513" s="9" t="str">
        <f t="array" ref="V513">IF(A513&lt;&gt;"",IF(_xlfn.BITOR(F513&lt;&gt;"GR",F513&lt;&gt;""),IF(AND(L513&gt;=50,F513&gt;=55),_xlfn.RANK.EQ(L513,$L$2:$L$1000,0),_xlfn.IFS(U513="FD",999,U513="FF",1000)),IF(AND(L513&gt;=50,H513&gt;=55),_xlfn.RANK.EQ(L513,$L$2:$L$326,0),_xlfn.IFS(U513="FD",999,U513="FF",1000))),"")</f>
        <v/>
      </c>
    </row>
    <row r="514" spans="1:22" x14ac:dyDescent="0.25">
      <c r="A514" s="3"/>
      <c r="B514" s="3"/>
      <c r="C514" s="3"/>
      <c r="D514" s="3"/>
      <c r="E514" s="3"/>
      <c r="F514" s="3"/>
      <c r="G514" s="16">
        <f t="shared" si="102"/>
        <v>0</v>
      </c>
      <c r="H514" s="16">
        <f t="shared" si="103"/>
        <v>0</v>
      </c>
      <c r="I514" s="9">
        <f t="shared" ref="I514:I577" si="115">(G514*0.4)+(H514*0.6)</f>
        <v>0</v>
      </c>
      <c r="J514" s="9">
        <f t="shared" si="104"/>
        <v>0</v>
      </c>
      <c r="K514" s="9">
        <f t="shared" si="113"/>
        <v>0</v>
      </c>
      <c r="L514" s="9">
        <f t="shared" si="114"/>
        <v>0</v>
      </c>
      <c r="M514" s="9" t="str">
        <f t="shared" si="105"/>
        <v/>
      </c>
      <c r="N514" s="9" t="str">
        <f t="shared" si="106"/>
        <v/>
      </c>
      <c r="O514" s="9" t="str">
        <f t="shared" si="107"/>
        <v/>
      </c>
      <c r="P514" s="9" t="str">
        <f t="shared" si="108"/>
        <v/>
      </c>
      <c r="Q514" s="9" t="str">
        <f t="shared" si="109"/>
        <v/>
      </c>
      <c r="R514" s="9" t="str">
        <f t="shared" si="110"/>
        <v/>
      </c>
      <c r="S514" s="9" t="str">
        <f t="shared" si="111"/>
        <v/>
      </c>
      <c r="T514" s="9" t="str">
        <f t="shared" si="112"/>
        <v/>
      </c>
      <c r="U514" s="9" t="str">
        <f t="array" ref="U514">IF(AND(F514&lt;&gt;"",F514&lt;&gt;"GR"),IF(COUNTIF($J$2:$J$1000,"&gt;=50")&gt;=10,IF(F514&lt;&gt;"GR",IF(AND(F514&gt;=55,J514&gt;=50),_xlfn.IFS(AND(J514&gt;=$AH$11,J514&gt;$AG$10,J514&gt;$AF$10,J514&gt;$AE$10,J514&gt;$AD$10,J514&gt;$AC$10,J514&gt;$AB$10),"AA",AND(J514&gt;=$AG$11,J514&gt;$AF$10,J514&gt;$AE$10,J514&gt;$AD$10,J514&gt;$AC$10,J514&gt;$AB$10),"BA",AND(J514&gt;=$AF$11,J514&gt;$AE$10,J514&gt;$AD$10,J514&gt;$AC$10,J514&gt;$AB$10),"BB",AND(J514&gt;=$AE$11,J514&gt;$AD$10,J514&gt;$AC$10,J514&gt;$AB$10),"CB",AND(J514&gt;=$AD$11,J514&gt;$AC$10,J514&gt;$AB$10),"CC",AND(J514&gt;=$AC$11,J514&gt;$AB$10),"DC",J514&gt;=50,"DD"),IF(J514&gt;=$AA$9,"FD","FF")),T514),IF(L514&gt;=$Z$32,$Z$30,IF(L514&gt;=$AA$32,$AA$30,IF(L514&gt;=$AB$32,$AB$30,IF(L514&gt;=$AC$32,$AC$30,IF(L514&gt;=$AD$32,$AD$30,IF(L514&gt;=$AE$32,$AE$30,IF(L514&gt;=$AF$32,$AF$30,IF(L514&gt;=$AG$32,$AG$30,$AH$30))))))))),T514)</f>
        <v/>
      </c>
      <c r="V514" s="9" t="str">
        <f t="array" ref="V514">IF(A514&lt;&gt;"",IF(_xlfn.BITOR(F514&lt;&gt;"GR",F514&lt;&gt;""),IF(AND(L514&gt;=50,F514&gt;=55),_xlfn.RANK.EQ(L514,$L$2:$L$1000,0),_xlfn.IFS(U514="FD",999,U514="FF",1000)),IF(AND(L514&gt;=50,H514&gt;=55),_xlfn.RANK.EQ(L514,$L$2:$L$326,0),_xlfn.IFS(U514="FD",999,U514="FF",1000))),"")</f>
        <v/>
      </c>
    </row>
    <row r="515" spans="1:22" x14ac:dyDescent="0.25">
      <c r="A515" s="3"/>
      <c r="B515" s="3"/>
      <c r="C515" s="3"/>
      <c r="D515" s="3"/>
      <c r="E515" s="3"/>
      <c r="F515" s="3"/>
      <c r="G515" s="16">
        <f t="shared" ref="G515:G578" si="116">IF(_xlfn.BITOR(D515="GR",D515=""),0,D515)</f>
        <v>0</v>
      </c>
      <c r="H515" s="16">
        <f t="shared" ref="H515:H578" si="117">IF(_xlfn.BITOR(E515="",E515="GR"),0,E515)</f>
        <v>0</v>
      </c>
      <c r="I515" s="9">
        <f t="shared" si="115"/>
        <v>0</v>
      </c>
      <c r="J515" s="9">
        <f t="shared" ref="J515:J578" si="118">IF(AND(F515&lt;&gt;"",F515&lt;&gt;"GR"),(G515*0.4)+(F515*0.6),I515)</f>
        <v>0</v>
      </c>
      <c r="K515" s="9">
        <f t="shared" si="113"/>
        <v>0</v>
      </c>
      <c r="L515" s="9">
        <f t="shared" si="114"/>
        <v>0</v>
      </c>
      <c r="M515" s="9" t="str">
        <f t="shared" ref="M515:M578" si="119">IF(AND(I515&gt;=50,H515&gt;=55),I515,"")</f>
        <v/>
      </c>
      <c r="N515" s="9" t="str">
        <f t="shared" ref="N515:N578" si="120">IF(M515&lt;&gt;"",IF(_xlfn.RANK.EQ(M515,$M$2:$M$326,0)&lt;=ROUND(COUNTIFS($I$2:$I$326,"&gt;=50",$H$2:$H$326,"&gt;=55")/100*$AH$9,0),"",I515),"")</f>
        <v/>
      </c>
      <c r="O515" s="9" t="str">
        <f t="shared" ref="O515:O578" si="121">IF(N515&lt;&gt;"",IF(_xlfn.RANK.EQ(N515,$N$2:$N$326,0)&lt;=ROUND(COUNTIFS($I$2:$I$326,"&gt;=50",$H$2:$H$326,"&gt;=55")/100*$AG$9,0),"",I515),"")</f>
        <v/>
      </c>
      <c r="P515" s="9" t="str">
        <f t="shared" ref="P515:P578" si="122">IF(O515&lt;&gt;"",IF(_xlfn.RANK.EQ(O515,$O$2:$O$326,0)&lt;=ROUND(COUNTIFS($I$2:$I$326,"&gt;=50",$H$2:$H$326,"&gt;=55")/100*$AF$9,0),"",I515),"")</f>
        <v/>
      </c>
      <c r="Q515" s="9" t="str">
        <f t="shared" ref="Q515:Q578" si="123">IF(P515&lt;&gt;"",IF(_xlfn.RANK.EQ(P515,$P$2:$P$326,0)&lt;=ROUND(COUNTIFS($I$2:$I$326,"&gt;=50",$H$2:$H$326,"&gt;=55")/100*$AE$9,0),"",I515),"")</f>
        <v/>
      </c>
      <c r="R515" s="9" t="str">
        <f t="shared" ref="R515:R578" si="124">IF(Q515&lt;&gt;"",IF(_xlfn.RANK.EQ(Q515,$Q$2:$Q$326,0)&lt;=ROUND(COUNTIFS($I$2:$I$326,"&gt;=50",$H$2:$H$326,"&gt;=55")/100*$AD$9,0),"",I515),"")</f>
        <v/>
      </c>
      <c r="S515" s="9" t="str">
        <f t="shared" ref="S515:S578" si="125">IF(R515&lt;&gt;"",IF(_xlfn.RANK.EQ(R515,$R$2:$R$326,0)&lt;=ROUND(COUNTIFS($I$2:$I$326,"&gt;=50",$H$2:$H$326,"&gt;=55")/100*$AC$9,0),"",I515),"")</f>
        <v/>
      </c>
      <c r="T515" s="9" t="str">
        <f t="shared" ref="T515:T578" si="126">IF(A515&lt;&gt;"",IF(COUNTIF($I$2:$I$1000,"&gt;=50")&gt;=10,IF(AND(H515&gt;=55,I515&gt;=50),IF(_xlfn.RANK.EQ(M515,$M$2:$M$1000,0)&lt;=ROUND(COUNTIFS($I$2:$I$1000,"&gt;=50",$H$2:$H$1000,"&gt;=55")/100*$AH$9,0),$AH$8,IF(_xlfn.RANK.EQ(N515,$N$2:$N$1000,0)&lt;=ROUND(COUNTIFS($I$2:$I$1000,"&gt;=50",$H$2:$H$1000,"&gt;=55")/100*$AG$9,0),$AG$8,IF(_xlfn.RANK.EQ(O515,$O$2:$O$1000,0)&lt;=ROUND(COUNTIFS($I$2:$I$1000,"&gt;=50",$H$2:$H$1000,"&gt;=55")/100*$AF$9,0),$AF$8,IF(_xlfn.RANK.EQ(P515,$P$2:$P$1000,0)&lt;=ROUND(COUNTIFS($I$2:$I$1000,"&gt;=50",$H$2:$H$1000,"&gt;=55")/100*$AE$9,0),$AE$8,IF(_xlfn.RANK.EQ(Q515,$Q$2:$Q$1000,0)&lt;=ROUND(COUNTIFS($I$2:$I$1000,"&gt;=50",$H$2:$H$1000,"&gt;=55")/100*$AD$9,0),$AD$8,IF(_xlfn.RANK.EQ(R515,$R$2:$R$1000,0)&lt;=ROUND(COUNTIFS($I$2:$I$1000,"&gt;=50",$H$2:$H$1000,"&gt;=55")/100*$AC$9,0),$AC$8,$AB$8)))))),IF(K515&gt;=$AA$9,$AA$8,$Z$8)),IF(K515&gt;=$Z$32,$Z$30,IF(K515&gt;=$AA$32,$AA$30,IF(K515&gt;=$AB$32,$AB$30,IF(K515&gt;=$AC$32,$AC$30,IF(K515&gt;=$AD$32,$AD$30,IF(K515&gt;=$AE$32,$AE$30,IF(K515&gt;=$AF$32,$AF$30,IF(K515&gt;=$AG$32,$AG$30,$AH$30))))))))),"")</f>
        <v/>
      </c>
      <c r="U515" s="9" t="str">
        <f t="array" ref="U515">IF(AND(F515&lt;&gt;"",F515&lt;&gt;"GR"),IF(COUNTIF($J$2:$J$1000,"&gt;=50")&gt;=10,IF(F515&lt;&gt;"GR",IF(AND(F515&gt;=55,J515&gt;=50),_xlfn.IFS(AND(J515&gt;=$AH$11,J515&gt;$AG$10,J515&gt;$AF$10,J515&gt;$AE$10,J515&gt;$AD$10,J515&gt;$AC$10,J515&gt;$AB$10),"AA",AND(J515&gt;=$AG$11,J515&gt;$AF$10,J515&gt;$AE$10,J515&gt;$AD$10,J515&gt;$AC$10,J515&gt;$AB$10),"BA",AND(J515&gt;=$AF$11,J515&gt;$AE$10,J515&gt;$AD$10,J515&gt;$AC$10,J515&gt;$AB$10),"BB",AND(J515&gt;=$AE$11,J515&gt;$AD$10,J515&gt;$AC$10,J515&gt;$AB$10),"CB",AND(J515&gt;=$AD$11,J515&gt;$AC$10,J515&gt;$AB$10),"CC",AND(J515&gt;=$AC$11,J515&gt;$AB$10),"DC",J515&gt;=50,"DD"),IF(J515&gt;=$AA$9,"FD","FF")),T515),IF(L515&gt;=$Z$32,$Z$30,IF(L515&gt;=$AA$32,$AA$30,IF(L515&gt;=$AB$32,$AB$30,IF(L515&gt;=$AC$32,$AC$30,IF(L515&gt;=$AD$32,$AD$30,IF(L515&gt;=$AE$32,$AE$30,IF(L515&gt;=$AF$32,$AF$30,IF(L515&gt;=$AG$32,$AG$30,$AH$30))))))))),T515)</f>
        <v/>
      </c>
      <c r="V515" s="9" t="str">
        <f t="array" ref="V515">IF(A515&lt;&gt;"",IF(_xlfn.BITOR(F515&lt;&gt;"GR",F515&lt;&gt;""),IF(AND(L515&gt;=50,F515&gt;=55),_xlfn.RANK.EQ(L515,$L$2:$L$1000,0),_xlfn.IFS(U515="FD",999,U515="FF",1000)),IF(AND(L515&gt;=50,H515&gt;=55),_xlfn.RANK.EQ(L515,$L$2:$L$326,0),_xlfn.IFS(U515="FD",999,U515="FF",1000))),"")</f>
        <v/>
      </c>
    </row>
    <row r="516" spans="1:22" x14ac:dyDescent="0.25">
      <c r="A516" s="3"/>
      <c r="B516" s="3"/>
      <c r="C516" s="3"/>
      <c r="D516" s="3"/>
      <c r="E516" s="3"/>
      <c r="F516" s="3"/>
      <c r="G516" s="16">
        <f t="shared" si="116"/>
        <v>0</v>
      </c>
      <c r="H516" s="16">
        <f t="shared" si="117"/>
        <v>0</v>
      </c>
      <c r="I516" s="9">
        <f t="shared" si="115"/>
        <v>0</v>
      </c>
      <c r="J516" s="9">
        <f t="shared" si="118"/>
        <v>0</v>
      </c>
      <c r="K516" s="9">
        <f t="shared" si="113"/>
        <v>0</v>
      </c>
      <c r="L516" s="9">
        <f t="shared" si="114"/>
        <v>0</v>
      </c>
      <c r="M516" s="9" t="str">
        <f t="shared" si="119"/>
        <v/>
      </c>
      <c r="N516" s="9" t="str">
        <f t="shared" si="120"/>
        <v/>
      </c>
      <c r="O516" s="9" t="str">
        <f t="shared" si="121"/>
        <v/>
      </c>
      <c r="P516" s="9" t="str">
        <f t="shared" si="122"/>
        <v/>
      </c>
      <c r="Q516" s="9" t="str">
        <f t="shared" si="123"/>
        <v/>
      </c>
      <c r="R516" s="9" t="str">
        <f t="shared" si="124"/>
        <v/>
      </c>
      <c r="S516" s="9" t="str">
        <f t="shared" si="125"/>
        <v/>
      </c>
      <c r="T516" s="9" t="str">
        <f t="shared" si="126"/>
        <v/>
      </c>
      <c r="U516" s="9" t="str">
        <f t="array" ref="U516">IF(AND(F516&lt;&gt;"",F516&lt;&gt;"GR"),IF(COUNTIF($J$2:$J$1000,"&gt;=50")&gt;=10,IF(F516&lt;&gt;"GR",IF(AND(F516&gt;=55,J516&gt;=50),_xlfn.IFS(AND(J516&gt;=$AH$11,J516&gt;$AG$10,J516&gt;$AF$10,J516&gt;$AE$10,J516&gt;$AD$10,J516&gt;$AC$10,J516&gt;$AB$10),"AA",AND(J516&gt;=$AG$11,J516&gt;$AF$10,J516&gt;$AE$10,J516&gt;$AD$10,J516&gt;$AC$10,J516&gt;$AB$10),"BA",AND(J516&gt;=$AF$11,J516&gt;$AE$10,J516&gt;$AD$10,J516&gt;$AC$10,J516&gt;$AB$10),"BB",AND(J516&gt;=$AE$11,J516&gt;$AD$10,J516&gt;$AC$10,J516&gt;$AB$10),"CB",AND(J516&gt;=$AD$11,J516&gt;$AC$10,J516&gt;$AB$10),"CC",AND(J516&gt;=$AC$11,J516&gt;$AB$10),"DC",J516&gt;=50,"DD"),IF(J516&gt;=$AA$9,"FD","FF")),T516),IF(L516&gt;=$Z$32,$Z$30,IF(L516&gt;=$AA$32,$AA$30,IF(L516&gt;=$AB$32,$AB$30,IF(L516&gt;=$AC$32,$AC$30,IF(L516&gt;=$AD$32,$AD$30,IF(L516&gt;=$AE$32,$AE$30,IF(L516&gt;=$AF$32,$AF$30,IF(L516&gt;=$AG$32,$AG$30,$AH$30))))))))),T516)</f>
        <v/>
      </c>
      <c r="V516" s="9" t="str">
        <f t="array" ref="V516">IF(A516&lt;&gt;"",IF(_xlfn.BITOR(F516&lt;&gt;"GR",F516&lt;&gt;""),IF(AND(L516&gt;=50,F516&gt;=55),_xlfn.RANK.EQ(L516,$L$2:$L$1000,0),_xlfn.IFS(U516="FD",999,U516="FF",1000)),IF(AND(L516&gt;=50,H516&gt;=55),_xlfn.RANK.EQ(L516,$L$2:$L$326,0),_xlfn.IFS(U516="FD",999,U516="FF",1000))),"")</f>
        <v/>
      </c>
    </row>
    <row r="517" spans="1:22" x14ac:dyDescent="0.25">
      <c r="A517" s="3"/>
      <c r="B517" s="3"/>
      <c r="C517" s="3"/>
      <c r="D517" s="3"/>
      <c r="E517" s="3"/>
      <c r="F517" s="3"/>
      <c r="G517" s="16">
        <f t="shared" si="116"/>
        <v>0</v>
      </c>
      <c r="H517" s="16">
        <f t="shared" si="117"/>
        <v>0</v>
      </c>
      <c r="I517" s="9">
        <f t="shared" si="115"/>
        <v>0</v>
      </c>
      <c r="J517" s="9">
        <f t="shared" si="118"/>
        <v>0</v>
      </c>
      <c r="K517" s="9">
        <f t="shared" si="113"/>
        <v>0</v>
      </c>
      <c r="L517" s="9">
        <f t="shared" si="114"/>
        <v>0</v>
      </c>
      <c r="M517" s="9" t="str">
        <f t="shared" si="119"/>
        <v/>
      </c>
      <c r="N517" s="9" t="str">
        <f t="shared" si="120"/>
        <v/>
      </c>
      <c r="O517" s="9" t="str">
        <f t="shared" si="121"/>
        <v/>
      </c>
      <c r="P517" s="9" t="str">
        <f t="shared" si="122"/>
        <v/>
      </c>
      <c r="Q517" s="9" t="str">
        <f t="shared" si="123"/>
        <v/>
      </c>
      <c r="R517" s="9" t="str">
        <f t="shared" si="124"/>
        <v/>
      </c>
      <c r="S517" s="9" t="str">
        <f t="shared" si="125"/>
        <v/>
      </c>
      <c r="T517" s="9" t="str">
        <f t="shared" si="126"/>
        <v/>
      </c>
      <c r="U517" s="9" t="str">
        <f t="array" ref="U517">IF(AND(F517&lt;&gt;"",F517&lt;&gt;"GR"),IF(COUNTIF($J$2:$J$1000,"&gt;=50")&gt;=10,IF(F517&lt;&gt;"GR",IF(AND(F517&gt;=55,J517&gt;=50),_xlfn.IFS(AND(J517&gt;=$AH$11,J517&gt;$AG$10,J517&gt;$AF$10,J517&gt;$AE$10,J517&gt;$AD$10,J517&gt;$AC$10,J517&gt;$AB$10),"AA",AND(J517&gt;=$AG$11,J517&gt;$AF$10,J517&gt;$AE$10,J517&gt;$AD$10,J517&gt;$AC$10,J517&gt;$AB$10),"BA",AND(J517&gt;=$AF$11,J517&gt;$AE$10,J517&gt;$AD$10,J517&gt;$AC$10,J517&gt;$AB$10),"BB",AND(J517&gt;=$AE$11,J517&gt;$AD$10,J517&gt;$AC$10,J517&gt;$AB$10),"CB",AND(J517&gt;=$AD$11,J517&gt;$AC$10,J517&gt;$AB$10),"CC",AND(J517&gt;=$AC$11,J517&gt;$AB$10),"DC",J517&gt;=50,"DD"),IF(J517&gt;=$AA$9,"FD","FF")),T517),IF(L517&gt;=$Z$32,$Z$30,IF(L517&gt;=$AA$32,$AA$30,IF(L517&gt;=$AB$32,$AB$30,IF(L517&gt;=$AC$32,$AC$30,IF(L517&gt;=$AD$32,$AD$30,IF(L517&gt;=$AE$32,$AE$30,IF(L517&gt;=$AF$32,$AF$30,IF(L517&gt;=$AG$32,$AG$30,$AH$30))))))))),T517)</f>
        <v/>
      </c>
      <c r="V517" s="9" t="str">
        <f t="array" ref="V517">IF(A517&lt;&gt;"",IF(_xlfn.BITOR(F517&lt;&gt;"GR",F517&lt;&gt;""),IF(AND(L517&gt;=50,F517&gt;=55),_xlfn.RANK.EQ(L517,$L$2:$L$1000,0),_xlfn.IFS(U517="FD",999,U517="FF",1000)),IF(AND(L517&gt;=50,H517&gt;=55),_xlfn.RANK.EQ(L517,$L$2:$L$326,0),_xlfn.IFS(U517="FD",999,U517="FF",1000))),"")</f>
        <v/>
      </c>
    </row>
    <row r="518" spans="1:22" x14ac:dyDescent="0.25">
      <c r="A518" s="3"/>
      <c r="B518" s="3"/>
      <c r="C518" s="3"/>
      <c r="D518" s="3"/>
      <c r="E518" s="3"/>
      <c r="F518" s="3"/>
      <c r="G518" s="16">
        <f t="shared" si="116"/>
        <v>0</v>
      </c>
      <c r="H518" s="16">
        <f t="shared" si="117"/>
        <v>0</v>
      </c>
      <c r="I518" s="9">
        <f t="shared" si="115"/>
        <v>0</v>
      </c>
      <c r="J518" s="9">
        <f t="shared" si="118"/>
        <v>0</v>
      </c>
      <c r="K518" s="9">
        <f t="shared" si="113"/>
        <v>0</v>
      </c>
      <c r="L518" s="9">
        <f t="shared" si="114"/>
        <v>0</v>
      </c>
      <c r="M518" s="9" t="str">
        <f t="shared" si="119"/>
        <v/>
      </c>
      <c r="N518" s="9" t="str">
        <f t="shared" si="120"/>
        <v/>
      </c>
      <c r="O518" s="9" t="str">
        <f t="shared" si="121"/>
        <v/>
      </c>
      <c r="P518" s="9" t="str">
        <f t="shared" si="122"/>
        <v/>
      </c>
      <c r="Q518" s="9" t="str">
        <f t="shared" si="123"/>
        <v/>
      </c>
      <c r="R518" s="9" t="str">
        <f t="shared" si="124"/>
        <v/>
      </c>
      <c r="S518" s="9" t="str">
        <f t="shared" si="125"/>
        <v/>
      </c>
      <c r="T518" s="9" t="str">
        <f t="shared" si="126"/>
        <v/>
      </c>
      <c r="U518" s="9" t="str">
        <f t="array" ref="U518">IF(AND(F518&lt;&gt;"",F518&lt;&gt;"GR"),IF(COUNTIF($J$2:$J$1000,"&gt;=50")&gt;=10,IF(F518&lt;&gt;"GR",IF(AND(F518&gt;=55,J518&gt;=50),_xlfn.IFS(AND(J518&gt;=$AH$11,J518&gt;$AG$10,J518&gt;$AF$10,J518&gt;$AE$10,J518&gt;$AD$10,J518&gt;$AC$10,J518&gt;$AB$10),"AA",AND(J518&gt;=$AG$11,J518&gt;$AF$10,J518&gt;$AE$10,J518&gt;$AD$10,J518&gt;$AC$10,J518&gt;$AB$10),"BA",AND(J518&gt;=$AF$11,J518&gt;$AE$10,J518&gt;$AD$10,J518&gt;$AC$10,J518&gt;$AB$10),"BB",AND(J518&gt;=$AE$11,J518&gt;$AD$10,J518&gt;$AC$10,J518&gt;$AB$10),"CB",AND(J518&gt;=$AD$11,J518&gt;$AC$10,J518&gt;$AB$10),"CC",AND(J518&gt;=$AC$11,J518&gt;$AB$10),"DC",J518&gt;=50,"DD"),IF(J518&gt;=$AA$9,"FD","FF")),T518),IF(L518&gt;=$Z$32,$Z$30,IF(L518&gt;=$AA$32,$AA$30,IF(L518&gt;=$AB$32,$AB$30,IF(L518&gt;=$AC$32,$AC$30,IF(L518&gt;=$AD$32,$AD$30,IF(L518&gt;=$AE$32,$AE$30,IF(L518&gt;=$AF$32,$AF$30,IF(L518&gt;=$AG$32,$AG$30,$AH$30))))))))),T518)</f>
        <v/>
      </c>
      <c r="V518" s="9" t="str">
        <f t="array" ref="V518">IF(A518&lt;&gt;"",IF(_xlfn.BITOR(F518&lt;&gt;"GR",F518&lt;&gt;""),IF(AND(L518&gt;=50,F518&gt;=55),_xlfn.RANK.EQ(L518,$L$2:$L$1000,0),_xlfn.IFS(U518="FD",999,U518="FF",1000)),IF(AND(L518&gt;=50,H518&gt;=55),_xlfn.RANK.EQ(L518,$L$2:$L$326,0),_xlfn.IFS(U518="FD",999,U518="FF",1000))),"")</f>
        <v/>
      </c>
    </row>
    <row r="519" spans="1:22" x14ac:dyDescent="0.25">
      <c r="A519" s="3"/>
      <c r="B519" s="3"/>
      <c r="C519" s="3"/>
      <c r="D519" s="3"/>
      <c r="E519" s="3"/>
      <c r="F519" s="3"/>
      <c r="G519" s="16">
        <f t="shared" si="116"/>
        <v>0</v>
      </c>
      <c r="H519" s="16">
        <f t="shared" si="117"/>
        <v>0</v>
      </c>
      <c r="I519" s="9">
        <f t="shared" si="115"/>
        <v>0</v>
      </c>
      <c r="J519" s="9">
        <f t="shared" si="118"/>
        <v>0</v>
      </c>
      <c r="K519" s="9">
        <f t="shared" ref="K519:K582" si="127">ROUND(I519,0)</f>
        <v>0</v>
      </c>
      <c r="L519" s="9">
        <f t="shared" ref="L519:L582" si="128">ROUND(J519,0)</f>
        <v>0</v>
      </c>
      <c r="M519" s="9" t="str">
        <f t="shared" si="119"/>
        <v/>
      </c>
      <c r="N519" s="9" t="str">
        <f t="shared" si="120"/>
        <v/>
      </c>
      <c r="O519" s="9" t="str">
        <f t="shared" si="121"/>
        <v/>
      </c>
      <c r="P519" s="9" t="str">
        <f t="shared" si="122"/>
        <v/>
      </c>
      <c r="Q519" s="9" t="str">
        <f t="shared" si="123"/>
        <v/>
      </c>
      <c r="R519" s="9" t="str">
        <f t="shared" si="124"/>
        <v/>
      </c>
      <c r="S519" s="9" t="str">
        <f t="shared" si="125"/>
        <v/>
      </c>
      <c r="T519" s="9" t="str">
        <f t="shared" si="126"/>
        <v/>
      </c>
      <c r="U519" s="9" t="str">
        <f t="array" ref="U519">IF(AND(F519&lt;&gt;"",F519&lt;&gt;"GR"),IF(COUNTIF($J$2:$J$1000,"&gt;=50")&gt;=10,IF(F519&lt;&gt;"GR",IF(AND(F519&gt;=55,J519&gt;=50),_xlfn.IFS(AND(J519&gt;=$AH$11,J519&gt;$AG$10,J519&gt;$AF$10,J519&gt;$AE$10,J519&gt;$AD$10,J519&gt;$AC$10,J519&gt;$AB$10),"AA",AND(J519&gt;=$AG$11,J519&gt;$AF$10,J519&gt;$AE$10,J519&gt;$AD$10,J519&gt;$AC$10,J519&gt;$AB$10),"BA",AND(J519&gt;=$AF$11,J519&gt;$AE$10,J519&gt;$AD$10,J519&gt;$AC$10,J519&gt;$AB$10),"BB",AND(J519&gt;=$AE$11,J519&gt;$AD$10,J519&gt;$AC$10,J519&gt;$AB$10),"CB",AND(J519&gt;=$AD$11,J519&gt;$AC$10,J519&gt;$AB$10),"CC",AND(J519&gt;=$AC$11,J519&gt;$AB$10),"DC",J519&gt;=50,"DD"),IF(J519&gt;=$AA$9,"FD","FF")),T519),IF(L519&gt;=$Z$32,$Z$30,IF(L519&gt;=$AA$32,$AA$30,IF(L519&gt;=$AB$32,$AB$30,IF(L519&gt;=$AC$32,$AC$30,IF(L519&gt;=$AD$32,$AD$30,IF(L519&gt;=$AE$32,$AE$30,IF(L519&gt;=$AF$32,$AF$30,IF(L519&gt;=$AG$32,$AG$30,$AH$30))))))))),T519)</f>
        <v/>
      </c>
      <c r="V519" s="9" t="str">
        <f t="array" ref="V519">IF(A519&lt;&gt;"",IF(_xlfn.BITOR(F519&lt;&gt;"GR",F519&lt;&gt;""),IF(AND(L519&gt;=50,F519&gt;=55),_xlfn.RANK.EQ(L519,$L$2:$L$1000,0),_xlfn.IFS(U519="FD",999,U519="FF",1000)),IF(AND(L519&gt;=50,H519&gt;=55),_xlfn.RANK.EQ(L519,$L$2:$L$326,0),_xlfn.IFS(U519="FD",999,U519="FF",1000))),"")</f>
        <v/>
      </c>
    </row>
    <row r="520" spans="1:22" x14ac:dyDescent="0.25">
      <c r="A520" s="3"/>
      <c r="B520" s="3"/>
      <c r="C520" s="3"/>
      <c r="D520" s="3"/>
      <c r="E520" s="3"/>
      <c r="F520" s="3"/>
      <c r="G520" s="16">
        <f t="shared" si="116"/>
        <v>0</v>
      </c>
      <c r="H520" s="16">
        <f t="shared" si="117"/>
        <v>0</v>
      </c>
      <c r="I520" s="9">
        <f t="shared" si="115"/>
        <v>0</v>
      </c>
      <c r="J520" s="9">
        <f t="shared" si="118"/>
        <v>0</v>
      </c>
      <c r="K520" s="9">
        <f t="shared" si="127"/>
        <v>0</v>
      </c>
      <c r="L520" s="9">
        <f t="shared" si="128"/>
        <v>0</v>
      </c>
      <c r="M520" s="9" t="str">
        <f t="shared" si="119"/>
        <v/>
      </c>
      <c r="N520" s="9" t="str">
        <f t="shared" si="120"/>
        <v/>
      </c>
      <c r="O520" s="9" t="str">
        <f t="shared" si="121"/>
        <v/>
      </c>
      <c r="P520" s="9" t="str">
        <f t="shared" si="122"/>
        <v/>
      </c>
      <c r="Q520" s="9" t="str">
        <f t="shared" si="123"/>
        <v/>
      </c>
      <c r="R520" s="9" t="str">
        <f t="shared" si="124"/>
        <v/>
      </c>
      <c r="S520" s="9" t="str">
        <f t="shared" si="125"/>
        <v/>
      </c>
      <c r="T520" s="9" t="str">
        <f t="shared" si="126"/>
        <v/>
      </c>
      <c r="U520" s="9" t="str">
        <f t="array" ref="U520">IF(AND(F520&lt;&gt;"",F520&lt;&gt;"GR"),IF(COUNTIF($J$2:$J$1000,"&gt;=50")&gt;=10,IF(F520&lt;&gt;"GR",IF(AND(F520&gt;=55,J520&gt;=50),_xlfn.IFS(AND(J520&gt;=$AH$11,J520&gt;$AG$10,J520&gt;$AF$10,J520&gt;$AE$10,J520&gt;$AD$10,J520&gt;$AC$10,J520&gt;$AB$10),"AA",AND(J520&gt;=$AG$11,J520&gt;$AF$10,J520&gt;$AE$10,J520&gt;$AD$10,J520&gt;$AC$10,J520&gt;$AB$10),"BA",AND(J520&gt;=$AF$11,J520&gt;$AE$10,J520&gt;$AD$10,J520&gt;$AC$10,J520&gt;$AB$10),"BB",AND(J520&gt;=$AE$11,J520&gt;$AD$10,J520&gt;$AC$10,J520&gt;$AB$10),"CB",AND(J520&gt;=$AD$11,J520&gt;$AC$10,J520&gt;$AB$10),"CC",AND(J520&gt;=$AC$11,J520&gt;$AB$10),"DC",J520&gt;=50,"DD"),IF(J520&gt;=$AA$9,"FD","FF")),T520),IF(L520&gt;=$Z$32,$Z$30,IF(L520&gt;=$AA$32,$AA$30,IF(L520&gt;=$AB$32,$AB$30,IF(L520&gt;=$AC$32,$AC$30,IF(L520&gt;=$AD$32,$AD$30,IF(L520&gt;=$AE$32,$AE$30,IF(L520&gt;=$AF$32,$AF$30,IF(L520&gt;=$AG$32,$AG$30,$AH$30))))))))),T520)</f>
        <v/>
      </c>
      <c r="V520" s="9" t="str">
        <f t="array" ref="V520">IF(A520&lt;&gt;"",IF(_xlfn.BITOR(F520&lt;&gt;"GR",F520&lt;&gt;""),IF(AND(L520&gt;=50,F520&gt;=55),_xlfn.RANK.EQ(L520,$L$2:$L$1000,0),_xlfn.IFS(U520="FD",999,U520="FF",1000)),IF(AND(L520&gt;=50,H520&gt;=55),_xlfn.RANK.EQ(L520,$L$2:$L$326,0),_xlfn.IFS(U520="FD",999,U520="FF",1000))),"")</f>
        <v/>
      </c>
    </row>
    <row r="521" spans="1:22" x14ac:dyDescent="0.25">
      <c r="A521" s="3"/>
      <c r="B521" s="3"/>
      <c r="C521" s="3"/>
      <c r="D521" s="3"/>
      <c r="E521" s="3"/>
      <c r="F521" s="3"/>
      <c r="G521" s="16">
        <f t="shared" si="116"/>
        <v>0</v>
      </c>
      <c r="H521" s="16">
        <f t="shared" si="117"/>
        <v>0</v>
      </c>
      <c r="I521" s="9">
        <f t="shared" si="115"/>
        <v>0</v>
      </c>
      <c r="J521" s="9">
        <f t="shared" si="118"/>
        <v>0</v>
      </c>
      <c r="K521" s="9">
        <f t="shared" si="127"/>
        <v>0</v>
      </c>
      <c r="L521" s="9">
        <f t="shared" si="128"/>
        <v>0</v>
      </c>
      <c r="M521" s="9" t="str">
        <f t="shared" si="119"/>
        <v/>
      </c>
      <c r="N521" s="9" t="str">
        <f t="shared" si="120"/>
        <v/>
      </c>
      <c r="O521" s="9" t="str">
        <f t="shared" si="121"/>
        <v/>
      </c>
      <c r="P521" s="9" t="str">
        <f t="shared" si="122"/>
        <v/>
      </c>
      <c r="Q521" s="9" t="str">
        <f t="shared" si="123"/>
        <v/>
      </c>
      <c r="R521" s="9" t="str">
        <f t="shared" si="124"/>
        <v/>
      </c>
      <c r="S521" s="9" t="str">
        <f t="shared" si="125"/>
        <v/>
      </c>
      <c r="T521" s="9" t="str">
        <f t="shared" si="126"/>
        <v/>
      </c>
      <c r="U521" s="9" t="str">
        <f t="array" ref="U521">IF(AND(F521&lt;&gt;"",F521&lt;&gt;"GR"),IF(COUNTIF($J$2:$J$1000,"&gt;=50")&gt;=10,IF(F521&lt;&gt;"GR",IF(AND(F521&gt;=55,J521&gt;=50),_xlfn.IFS(AND(J521&gt;=$AH$11,J521&gt;$AG$10,J521&gt;$AF$10,J521&gt;$AE$10,J521&gt;$AD$10,J521&gt;$AC$10,J521&gt;$AB$10),"AA",AND(J521&gt;=$AG$11,J521&gt;$AF$10,J521&gt;$AE$10,J521&gt;$AD$10,J521&gt;$AC$10,J521&gt;$AB$10),"BA",AND(J521&gt;=$AF$11,J521&gt;$AE$10,J521&gt;$AD$10,J521&gt;$AC$10,J521&gt;$AB$10),"BB",AND(J521&gt;=$AE$11,J521&gt;$AD$10,J521&gt;$AC$10,J521&gt;$AB$10),"CB",AND(J521&gt;=$AD$11,J521&gt;$AC$10,J521&gt;$AB$10),"CC",AND(J521&gt;=$AC$11,J521&gt;$AB$10),"DC",J521&gt;=50,"DD"),IF(J521&gt;=$AA$9,"FD","FF")),T521),IF(L521&gt;=$Z$32,$Z$30,IF(L521&gt;=$AA$32,$AA$30,IF(L521&gt;=$AB$32,$AB$30,IF(L521&gt;=$AC$32,$AC$30,IF(L521&gt;=$AD$32,$AD$30,IF(L521&gt;=$AE$32,$AE$30,IF(L521&gt;=$AF$32,$AF$30,IF(L521&gt;=$AG$32,$AG$30,$AH$30))))))))),T521)</f>
        <v/>
      </c>
      <c r="V521" s="9" t="str">
        <f t="array" ref="V521">IF(A521&lt;&gt;"",IF(_xlfn.BITOR(F521&lt;&gt;"GR",F521&lt;&gt;""),IF(AND(L521&gt;=50,F521&gt;=55),_xlfn.RANK.EQ(L521,$L$2:$L$1000,0),_xlfn.IFS(U521="FD",999,U521="FF",1000)),IF(AND(L521&gt;=50,H521&gt;=55),_xlfn.RANK.EQ(L521,$L$2:$L$326,0),_xlfn.IFS(U521="FD",999,U521="FF",1000))),"")</f>
        <v/>
      </c>
    </row>
    <row r="522" spans="1:22" x14ac:dyDescent="0.25">
      <c r="A522" s="3"/>
      <c r="B522" s="3"/>
      <c r="C522" s="3"/>
      <c r="D522" s="3"/>
      <c r="E522" s="3"/>
      <c r="F522" s="3"/>
      <c r="G522" s="16">
        <f t="shared" si="116"/>
        <v>0</v>
      </c>
      <c r="H522" s="16">
        <f t="shared" si="117"/>
        <v>0</v>
      </c>
      <c r="I522" s="9">
        <f t="shared" si="115"/>
        <v>0</v>
      </c>
      <c r="J522" s="9">
        <f t="shared" si="118"/>
        <v>0</v>
      </c>
      <c r="K522" s="9">
        <f t="shared" si="127"/>
        <v>0</v>
      </c>
      <c r="L522" s="9">
        <f t="shared" si="128"/>
        <v>0</v>
      </c>
      <c r="M522" s="9" t="str">
        <f t="shared" si="119"/>
        <v/>
      </c>
      <c r="N522" s="9" t="str">
        <f t="shared" si="120"/>
        <v/>
      </c>
      <c r="O522" s="9" t="str">
        <f t="shared" si="121"/>
        <v/>
      </c>
      <c r="P522" s="9" t="str">
        <f t="shared" si="122"/>
        <v/>
      </c>
      <c r="Q522" s="9" t="str">
        <f t="shared" si="123"/>
        <v/>
      </c>
      <c r="R522" s="9" t="str">
        <f t="shared" si="124"/>
        <v/>
      </c>
      <c r="S522" s="9" t="str">
        <f t="shared" si="125"/>
        <v/>
      </c>
      <c r="T522" s="9" t="str">
        <f t="shared" si="126"/>
        <v/>
      </c>
      <c r="U522" s="9" t="str">
        <f t="array" ref="U522">IF(AND(F522&lt;&gt;"",F522&lt;&gt;"GR"),IF(COUNTIF($J$2:$J$1000,"&gt;=50")&gt;=10,IF(F522&lt;&gt;"GR",IF(AND(F522&gt;=55,J522&gt;=50),_xlfn.IFS(AND(J522&gt;=$AH$11,J522&gt;$AG$10,J522&gt;$AF$10,J522&gt;$AE$10,J522&gt;$AD$10,J522&gt;$AC$10,J522&gt;$AB$10),"AA",AND(J522&gt;=$AG$11,J522&gt;$AF$10,J522&gt;$AE$10,J522&gt;$AD$10,J522&gt;$AC$10,J522&gt;$AB$10),"BA",AND(J522&gt;=$AF$11,J522&gt;$AE$10,J522&gt;$AD$10,J522&gt;$AC$10,J522&gt;$AB$10),"BB",AND(J522&gt;=$AE$11,J522&gt;$AD$10,J522&gt;$AC$10,J522&gt;$AB$10),"CB",AND(J522&gt;=$AD$11,J522&gt;$AC$10,J522&gt;$AB$10),"CC",AND(J522&gt;=$AC$11,J522&gt;$AB$10),"DC",J522&gt;=50,"DD"),IF(J522&gt;=$AA$9,"FD","FF")),T522),IF(L522&gt;=$Z$32,$Z$30,IF(L522&gt;=$AA$32,$AA$30,IF(L522&gt;=$AB$32,$AB$30,IF(L522&gt;=$AC$32,$AC$30,IF(L522&gt;=$AD$32,$AD$30,IF(L522&gt;=$AE$32,$AE$30,IF(L522&gt;=$AF$32,$AF$30,IF(L522&gt;=$AG$32,$AG$30,$AH$30))))))))),T522)</f>
        <v/>
      </c>
      <c r="V522" s="9" t="str">
        <f t="array" ref="V522">IF(A522&lt;&gt;"",IF(_xlfn.BITOR(F522&lt;&gt;"GR",F522&lt;&gt;""),IF(AND(L522&gt;=50,F522&gt;=55),_xlfn.RANK.EQ(L522,$L$2:$L$1000,0),_xlfn.IFS(U522="FD",999,U522="FF",1000)),IF(AND(L522&gt;=50,H522&gt;=55),_xlfn.RANK.EQ(L522,$L$2:$L$326,0),_xlfn.IFS(U522="FD",999,U522="FF",1000))),"")</f>
        <v/>
      </c>
    </row>
    <row r="523" spans="1:22" x14ac:dyDescent="0.25">
      <c r="A523" s="3"/>
      <c r="B523" s="3"/>
      <c r="C523" s="3"/>
      <c r="D523" s="3"/>
      <c r="E523" s="3"/>
      <c r="F523" s="3"/>
      <c r="G523" s="16">
        <f t="shared" si="116"/>
        <v>0</v>
      </c>
      <c r="H523" s="16">
        <f t="shared" si="117"/>
        <v>0</v>
      </c>
      <c r="I523" s="9">
        <f t="shared" si="115"/>
        <v>0</v>
      </c>
      <c r="J523" s="9">
        <f t="shared" si="118"/>
        <v>0</v>
      </c>
      <c r="K523" s="9">
        <f t="shared" si="127"/>
        <v>0</v>
      </c>
      <c r="L523" s="9">
        <f t="shared" si="128"/>
        <v>0</v>
      </c>
      <c r="M523" s="9" t="str">
        <f t="shared" si="119"/>
        <v/>
      </c>
      <c r="N523" s="9" t="str">
        <f t="shared" si="120"/>
        <v/>
      </c>
      <c r="O523" s="9" t="str">
        <f t="shared" si="121"/>
        <v/>
      </c>
      <c r="P523" s="9" t="str">
        <f t="shared" si="122"/>
        <v/>
      </c>
      <c r="Q523" s="9" t="str">
        <f t="shared" si="123"/>
        <v/>
      </c>
      <c r="R523" s="9" t="str">
        <f t="shared" si="124"/>
        <v/>
      </c>
      <c r="S523" s="9" t="str">
        <f t="shared" si="125"/>
        <v/>
      </c>
      <c r="T523" s="9" t="str">
        <f t="shared" si="126"/>
        <v/>
      </c>
      <c r="U523" s="9" t="str">
        <f t="array" ref="U523">IF(AND(F523&lt;&gt;"",F523&lt;&gt;"GR"),IF(COUNTIF($J$2:$J$1000,"&gt;=50")&gt;=10,IF(F523&lt;&gt;"GR",IF(AND(F523&gt;=55,J523&gt;=50),_xlfn.IFS(AND(J523&gt;=$AH$11,J523&gt;$AG$10,J523&gt;$AF$10,J523&gt;$AE$10,J523&gt;$AD$10,J523&gt;$AC$10,J523&gt;$AB$10),"AA",AND(J523&gt;=$AG$11,J523&gt;$AF$10,J523&gt;$AE$10,J523&gt;$AD$10,J523&gt;$AC$10,J523&gt;$AB$10),"BA",AND(J523&gt;=$AF$11,J523&gt;$AE$10,J523&gt;$AD$10,J523&gt;$AC$10,J523&gt;$AB$10),"BB",AND(J523&gt;=$AE$11,J523&gt;$AD$10,J523&gt;$AC$10,J523&gt;$AB$10),"CB",AND(J523&gt;=$AD$11,J523&gt;$AC$10,J523&gt;$AB$10),"CC",AND(J523&gt;=$AC$11,J523&gt;$AB$10),"DC",J523&gt;=50,"DD"),IF(J523&gt;=$AA$9,"FD","FF")),T523),IF(L523&gt;=$Z$32,$Z$30,IF(L523&gt;=$AA$32,$AA$30,IF(L523&gt;=$AB$32,$AB$30,IF(L523&gt;=$AC$32,$AC$30,IF(L523&gt;=$AD$32,$AD$30,IF(L523&gt;=$AE$32,$AE$30,IF(L523&gt;=$AF$32,$AF$30,IF(L523&gt;=$AG$32,$AG$30,$AH$30))))))))),T523)</f>
        <v/>
      </c>
      <c r="V523" s="9" t="str">
        <f t="array" ref="V523">IF(A523&lt;&gt;"",IF(_xlfn.BITOR(F523&lt;&gt;"GR",F523&lt;&gt;""),IF(AND(L523&gt;=50,F523&gt;=55),_xlfn.RANK.EQ(L523,$L$2:$L$1000,0),_xlfn.IFS(U523="FD",999,U523="FF",1000)),IF(AND(L523&gt;=50,H523&gt;=55),_xlfn.RANK.EQ(L523,$L$2:$L$326,0),_xlfn.IFS(U523="FD",999,U523="FF",1000))),"")</f>
        <v/>
      </c>
    </row>
    <row r="524" spans="1:22" x14ac:dyDescent="0.25">
      <c r="A524" s="3"/>
      <c r="B524" s="3"/>
      <c r="C524" s="3"/>
      <c r="D524" s="3"/>
      <c r="E524" s="3"/>
      <c r="F524" s="3"/>
      <c r="G524" s="16">
        <f t="shared" si="116"/>
        <v>0</v>
      </c>
      <c r="H524" s="16">
        <f t="shared" si="117"/>
        <v>0</v>
      </c>
      <c r="I524" s="9">
        <f t="shared" si="115"/>
        <v>0</v>
      </c>
      <c r="J524" s="9">
        <f t="shared" si="118"/>
        <v>0</v>
      </c>
      <c r="K524" s="9">
        <f t="shared" si="127"/>
        <v>0</v>
      </c>
      <c r="L524" s="9">
        <f t="shared" si="128"/>
        <v>0</v>
      </c>
      <c r="M524" s="9" t="str">
        <f t="shared" si="119"/>
        <v/>
      </c>
      <c r="N524" s="9" t="str">
        <f t="shared" si="120"/>
        <v/>
      </c>
      <c r="O524" s="9" t="str">
        <f t="shared" si="121"/>
        <v/>
      </c>
      <c r="P524" s="9" t="str">
        <f t="shared" si="122"/>
        <v/>
      </c>
      <c r="Q524" s="9" t="str">
        <f t="shared" si="123"/>
        <v/>
      </c>
      <c r="R524" s="9" t="str">
        <f t="shared" si="124"/>
        <v/>
      </c>
      <c r="S524" s="9" t="str">
        <f t="shared" si="125"/>
        <v/>
      </c>
      <c r="T524" s="9" t="str">
        <f t="shared" si="126"/>
        <v/>
      </c>
      <c r="U524" s="9" t="str">
        <f t="array" ref="U524">IF(AND(F524&lt;&gt;"",F524&lt;&gt;"GR"),IF(COUNTIF($J$2:$J$1000,"&gt;=50")&gt;=10,IF(F524&lt;&gt;"GR",IF(AND(F524&gt;=55,J524&gt;=50),_xlfn.IFS(AND(J524&gt;=$AH$11,J524&gt;$AG$10,J524&gt;$AF$10,J524&gt;$AE$10,J524&gt;$AD$10,J524&gt;$AC$10,J524&gt;$AB$10),"AA",AND(J524&gt;=$AG$11,J524&gt;$AF$10,J524&gt;$AE$10,J524&gt;$AD$10,J524&gt;$AC$10,J524&gt;$AB$10),"BA",AND(J524&gt;=$AF$11,J524&gt;$AE$10,J524&gt;$AD$10,J524&gt;$AC$10,J524&gt;$AB$10),"BB",AND(J524&gt;=$AE$11,J524&gt;$AD$10,J524&gt;$AC$10,J524&gt;$AB$10),"CB",AND(J524&gt;=$AD$11,J524&gt;$AC$10,J524&gt;$AB$10),"CC",AND(J524&gt;=$AC$11,J524&gt;$AB$10),"DC",J524&gt;=50,"DD"),IF(J524&gt;=$AA$9,"FD","FF")),T524),IF(L524&gt;=$Z$32,$Z$30,IF(L524&gt;=$AA$32,$AA$30,IF(L524&gt;=$AB$32,$AB$30,IF(L524&gt;=$AC$32,$AC$30,IF(L524&gt;=$AD$32,$AD$30,IF(L524&gt;=$AE$32,$AE$30,IF(L524&gt;=$AF$32,$AF$30,IF(L524&gt;=$AG$32,$AG$30,$AH$30))))))))),T524)</f>
        <v/>
      </c>
      <c r="V524" s="9" t="str">
        <f t="array" ref="V524">IF(A524&lt;&gt;"",IF(_xlfn.BITOR(F524&lt;&gt;"GR",F524&lt;&gt;""),IF(AND(L524&gt;=50,F524&gt;=55),_xlfn.RANK.EQ(L524,$L$2:$L$1000,0),_xlfn.IFS(U524="FD",999,U524="FF",1000)),IF(AND(L524&gt;=50,H524&gt;=55),_xlfn.RANK.EQ(L524,$L$2:$L$326,0),_xlfn.IFS(U524="FD",999,U524="FF",1000))),"")</f>
        <v/>
      </c>
    </row>
    <row r="525" spans="1:22" x14ac:dyDescent="0.25">
      <c r="A525" s="3"/>
      <c r="B525" s="3"/>
      <c r="C525" s="3"/>
      <c r="D525" s="3"/>
      <c r="E525" s="3"/>
      <c r="F525" s="3"/>
      <c r="G525" s="16">
        <f t="shared" si="116"/>
        <v>0</v>
      </c>
      <c r="H525" s="16">
        <f t="shared" si="117"/>
        <v>0</v>
      </c>
      <c r="I525" s="9">
        <f t="shared" si="115"/>
        <v>0</v>
      </c>
      <c r="J525" s="9">
        <f t="shared" si="118"/>
        <v>0</v>
      </c>
      <c r="K525" s="9">
        <f t="shared" si="127"/>
        <v>0</v>
      </c>
      <c r="L525" s="9">
        <f t="shared" si="128"/>
        <v>0</v>
      </c>
      <c r="M525" s="9" t="str">
        <f t="shared" si="119"/>
        <v/>
      </c>
      <c r="N525" s="9" t="str">
        <f t="shared" si="120"/>
        <v/>
      </c>
      <c r="O525" s="9" t="str">
        <f t="shared" si="121"/>
        <v/>
      </c>
      <c r="P525" s="9" t="str">
        <f t="shared" si="122"/>
        <v/>
      </c>
      <c r="Q525" s="9" t="str">
        <f t="shared" si="123"/>
        <v/>
      </c>
      <c r="R525" s="9" t="str">
        <f t="shared" si="124"/>
        <v/>
      </c>
      <c r="S525" s="9" t="str">
        <f t="shared" si="125"/>
        <v/>
      </c>
      <c r="T525" s="9" t="str">
        <f t="shared" si="126"/>
        <v/>
      </c>
      <c r="U525" s="9" t="str">
        <f t="array" ref="U525">IF(AND(F525&lt;&gt;"",F525&lt;&gt;"GR"),IF(COUNTIF($J$2:$J$1000,"&gt;=50")&gt;=10,IF(F525&lt;&gt;"GR",IF(AND(F525&gt;=55,J525&gt;=50),_xlfn.IFS(AND(J525&gt;=$AH$11,J525&gt;$AG$10,J525&gt;$AF$10,J525&gt;$AE$10,J525&gt;$AD$10,J525&gt;$AC$10,J525&gt;$AB$10),"AA",AND(J525&gt;=$AG$11,J525&gt;$AF$10,J525&gt;$AE$10,J525&gt;$AD$10,J525&gt;$AC$10,J525&gt;$AB$10),"BA",AND(J525&gt;=$AF$11,J525&gt;$AE$10,J525&gt;$AD$10,J525&gt;$AC$10,J525&gt;$AB$10),"BB",AND(J525&gt;=$AE$11,J525&gt;$AD$10,J525&gt;$AC$10,J525&gt;$AB$10),"CB",AND(J525&gt;=$AD$11,J525&gt;$AC$10,J525&gt;$AB$10),"CC",AND(J525&gt;=$AC$11,J525&gt;$AB$10),"DC",J525&gt;=50,"DD"),IF(J525&gt;=$AA$9,"FD","FF")),T525),IF(L525&gt;=$Z$32,$Z$30,IF(L525&gt;=$AA$32,$AA$30,IF(L525&gt;=$AB$32,$AB$30,IF(L525&gt;=$AC$32,$AC$30,IF(L525&gt;=$AD$32,$AD$30,IF(L525&gt;=$AE$32,$AE$30,IF(L525&gt;=$AF$32,$AF$30,IF(L525&gt;=$AG$32,$AG$30,$AH$30))))))))),T525)</f>
        <v/>
      </c>
      <c r="V525" s="9" t="str">
        <f t="array" ref="V525">IF(A525&lt;&gt;"",IF(_xlfn.BITOR(F525&lt;&gt;"GR",F525&lt;&gt;""),IF(AND(L525&gt;=50,F525&gt;=55),_xlfn.RANK.EQ(L525,$L$2:$L$1000,0),_xlfn.IFS(U525="FD",999,U525="FF",1000)),IF(AND(L525&gt;=50,H525&gt;=55),_xlfn.RANK.EQ(L525,$L$2:$L$326,0),_xlfn.IFS(U525="FD",999,U525="FF",1000))),"")</f>
        <v/>
      </c>
    </row>
    <row r="526" spans="1:22" x14ac:dyDescent="0.25">
      <c r="A526" s="3"/>
      <c r="B526" s="3"/>
      <c r="C526" s="3"/>
      <c r="D526" s="3"/>
      <c r="E526" s="3"/>
      <c r="F526" s="3"/>
      <c r="G526" s="16">
        <f t="shared" si="116"/>
        <v>0</v>
      </c>
      <c r="H526" s="16">
        <f t="shared" si="117"/>
        <v>0</v>
      </c>
      <c r="I526" s="9">
        <f t="shared" si="115"/>
        <v>0</v>
      </c>
      <c r="J526" s="9">
        <f t="shared" si="118"/>
        <v>0</v>
      </c>
      <c r="K526" s="9">
        <f t="shared" si="127"/>
        <v>0</v>
      </c>
      <c r="L526" s="9">
        <f t="shared" si="128"/>
        <v>0</v>
      </c>
      <c r="M526" s="9" t="str">
        <f t="shared" si="119"/>
        <v/>
      </c>
      <c r="N526" s="9" t="str">
        <f t="shared" si="120"/>
        <v/>
      </c>
      <c r="O526" s="9" t="str">
        <f t="shared" si="121"/>
        <v/>
      </c>
      <c r="P526" s="9" t="str">
        <f t="shared" si="122"/>
        <v/>
      </c>
      <c r="Q526" s="9" t="str">
        <f t="shared" si="123"/>
        <v/>
      </c>
      <c r="R526" s="9" t="str">
        <f t="shared" si="124"/>
        <v/>
      </c>
      <c r="S526" s="9" t="str">
        <f t="shared" si="125"/>
        <v/>
      </c>
      <c r="T526" s="9" t="str">
        <f t="shared" si="126"/>
        <v/>
      </c>
      <c r="U526" s="9" t="str">
        <f t="array" ref="U526">IF(AND(F526&lt;&gt;"",F526&lt;&gt;"GR"),IF(COUNTIF($J$2:$J$1000,"&gt;=50")&gt;=10,IF(F526&lt;&gt;"GR",IF(AND(F526&gt;=55,J526&gt;=50),_xlfn.IFS(AND(J526&gt;=$AH$11,J526&gt;$AG$10,J526&gt;$AF$10,J526&gt;$AE$10,J526&gt;$AD$10,J526&gt;$AC$10,J526&gt;$AB$10),"AA",AND(J526&gt;=$AG$11,J526&gt;$AF$10,J526&gt;$AE$10,J526&gt;$AD$10,J526&gt;$AC$10,J526&gt;$AB$10),"BA",AND(J526&gt;=$AF$11,J526&gt;$AE$10,J526&gt;$AD$10,J526&gt;$AC$10,J526&gt;$AB$10),"BB",AND(J526&gt;=$AE$11,J526&gt;$AD$10,J526&gt;$AC$10,J526&gt;$AB$10),"CB",AND(J526&gt;=$AD$11,J526&gt;$AC$10,J526&gt;$AB$10),"CC",AND(J526&gt;=$AC$11,J526&gt;$AB$10),"DC",J526&gt;=50,"DD"),IF(J526&gt;=$AA$9,"FD","FF")),T526),IF(L526&gt;=$Z$32,$Z$30,IF(L526&gt;=$AA$32,$AA$30,IF(L526&gt;=$AB$32,$AB$30,IF(L526&gt;=$AC$32,$AC$30,IF(L526&gt;=$AD$32,$AD$30,IF(L526&gt;=$AE$32,$AE$30,IF(L526&gt;=$AF$32,$AF$30,IF(L526&gt;=$AG$32,$AG$30,$AH$30))))))))),T526)</f>
        <v/>
      </c>
      <c r="V526" s="9" t="str">
        <f t="array" ref="V526">IF(A526&lt;&gt;"",IF(_xlfn.BITOR(F526&lt;&gt;"GR",F526&lt;&gt;""),IF(AND(L526&gt;=50,F526&gt;=55),_xlfn.RANK.EQ(L526,$L$2:$L$1000,0),_xlfn.IFS(U526="FD",999,U526="FF",1000)),IF(AND(L526&gt;=50,H526&gt;=55),_xlfn.RANK.EQ(L526,$L$2:$L$326,0),_xlfn.IFS(U526="FD",999,U526="FF",1000))),"")</f>
        <v/>
      </c>
    </row>
    <row r="527" spans="1:22" x14ac:dyDescent="0.25">
      <c r="A527" s="3"/>
      <c r="B527" s="3"/>
      <c r="C527" s="3"/>
      <c r="D527" s="3"/>
      <c r="E527" s="3"/>
      <c r="F527" s="3"/>
      <c r="G527" s="16">
        <f t="shared" si="116"/>
        <v>0</v>
      </c>
      <c r="H527" s="16">
        <f t="shared" si="117"/>
        <v>0</v>
      </c>
      <c r="I527" s="9">
        <f t="shared" si="115"/>
        <v>0</v>
      </c>
      <c r="J527" s="9">
        <f t="shared" si="118"/>
        <v>0</v>
      </c>
      <c r="K527" s="9">
        <f t="shared" si="127"/>
        <v>0</v>
      </c>
      <c r="L527" s="9">
        <f t="shared" si="128"/>
        <v>0</v>
      </c>
      <c r="M527" s="9" t="str">
        <f t="shared" si="119"/>
        <v/>
      </c>
      <c r="N527" s="9" t="str">
        <f t="shared" si="120"/>
        <v/>
      </c>
      <c r="O527" s="9" t="str">
        <f t="shared" si="121"/>
        <v/>
      </c>
      <c r="P527" s="9" t="str">
        <f t="shared" si="122"/>
        <v/>
      </c>
      <c r="Q527" s="9" t="str">
        <f t="shared" si="123"/>
        <v/>
      </c>
      <c r="R527" s="9" t="str">
        <f t="shared" si="124"/>
        <v/>
      </c>
      <c r="S527" s="9" t="str">
        <f t="shared" si="125"/>
        <v/>
      </c>
      <c r="T527" s="9" t="str">
        <f t="shared" si="126"/>
        <v/>
      </c>
      <c r="U527" s="9" t="str">
        <f t="array" ref="U527">IF(AND(F527&lt;&gt;"",F527&lt;&gt;"GR"),IF(COUNTIF($J$2:$J$1000,"&gt;=50")&gt;=10,IF(F527&lt;&gt;"GR",IF(AND(F527&gt;=55,J527&gt;=50),_xlfn.IFS(AND(J527&gt;=$AH$11,J527&gt;$AG$10,J527&gt;$AF$10,J527&gt;$AE$10,J527&gt;$AD$10,J527&gt;$AC$10,J527&gt;$AB$10),"AA",AND(J527&gt;=$AG$11,J527&gt;$AF$10,J527&gt;$AE$10,J527&gt;$AD$10,J527&gt;$AC$10,J527&gt;$AB$10),"BA",AND(J527&gt;=$AF$11,J527&gt;$AE$10,J527&gt;$AD$10,J527&gt;$AC$10,J527&gt;$AB$10),"BB",AND(J527&gt;=$AE$11,J527&gt;$AD$10,J527&gt;$AC$10,J527&gt;$AB$10),"CB",AND(J527&gt;=$AD$11,J527&gt;$AC$10,J527&gt;$AB$10),"CC",AND(J527&gt;=$AC$11,J527&gt;$AB$10),"DC",J527&gt;=50,"DD"),IF(J527&gt;=$AA$9,"FD","FF")),T527),IF(L527&gt;=$Z$32,$Z$30,IF(L527&gt;=$AA$32,$AA$30,IF(L527&gt;=$AB$32,$AB$30,IF(L527&gt;=$AC$32,$AC$30,IF(L527&gt;=$AD$32,$AD$30,IF(L527&gt;=$AE$32,$AE$30,IF(L527&gt;=$AF$32,$AF$30,IF(L527&gt;=$AG$32,$AG$30,$AH$30))))))))),T527)</f>
        <v/>
      </c>
      <c r="V527" s="9" t="str">
        <f t="array" ref="V527">IF(A527&lt;&gt;"",IF(_xlfn.BITOR(F527&lt;&gt;"GR",F527&lt;&gt;""),IF(AND(L527&gt;=50,F527&gt;=55),_xlfn.RANK.EQ(L527,$L$2:$L$1000,0),_xlfn.IFS(U527="FD",999,U527="FF",1000)),IF(AND(L527&gt;=50,H527&gt;=55),_xlfn.RANK.EQ(L527,$L$2:$L$326,0),_xlfn.IFS(U527="FD",999,U527="FF",1000))),"")</f>
        <v/>
      </c>
    </row>
    <row r="528" spans="1:22" x14ac:dyDescent="0.25">
      <c r="A528" s="3"/>
      <c r="B528" s="3"/>
      <c r="C528" s="3"/>
      <c r="D528" s="3"/>
      <c r="E528" s="3"/>
      <c r="F528" s="3"/>
      <c r="G528" s="16">
        <f t="shared" si="116"/>
        <v>0</v>
      </c>
      <c r="H528" s="16">
        <f t="shared" si="117"/>
        <v>0</v>
      </c>
      <c r="I528" s="9">
        <f t="shared" si="115"/>
        <v>0</v>
      </c>
      <c r="J528" s="9">
        <f t="shared" si="118"/>
        <v>0</v>
      </c>
      <c r="K528" s="9">
        <f t="shared" si="127"/>
        <v>0</v>
      </c>
      <c r="L528" s="9">
        <f t="shared" si="128"/>
        <v>0</v>
      </c>
      <c r="M528" s="9" t="str">
        <f t="shared" si="119"/>
        <v/>
      </c>
      <c r="N528" s="9" t="str">
        <f t="shared" si="120"/>
        <v/>
      </c>
      <c r="O528" s="9" t="str">
        <f t="shared" si="121"/>
        <v/>
      </c>
      <c r="P528" s="9" t="str">
        <f t="shared" si="122"/>
        <v/>
      </c>
      <c r="Q528" s="9" t="str">
        <f t="shared" si="123"/>
        <v/>
      </c>
      <c r="R528" s="9" t="str">
        <f t="shared" si="124"/>
        <v/>
      </c>
      <c r="S528" s="9" t="str">
        <f t="shared" si="125"/>
        <v/>
      </c>
      <c r="T528" s="9" t="str">
        <f t="shared" si="126"/>
        <v/>
      </c>
      <c r="U528" s="9" t="str">
        <f t="array" ref="U528">IF(AND(F528&lt;&gt;"",F528&lt;&gt;"GR"),IF(COUNTIF($J$2:$J$1000,"&gt;=50")&gt;=10,IF(F528&lt;&gt;"GR",IF(AND(F528&gt;=55,J528&gt;=50),_xlfn.IFS(AND(J528&gt;=$AH$11,J528&gt;$AG$10,J528&gt;$AF$10,J528&gt;$AE$10,J528&gt;$AD$10,J528&gt;$AC$10,J528&gt;$AB$10),"AA",AND(J528&gt;=$AG$11,J528&gt;$AF$10,J528&gt;$AE$10,J528&gt;$AD$10,J528&gt;$AC$10,J528&gt;$AB$10),"BA",AND(J528&gt;=$AF$11,J528&gt;$AE$10,J528&gt;$AD$10,J528&gt;$AC$10,J528&gt;$AB$10),"BB",AND(J528&gt;=$AE$11,J528&gt;$AD$10,J528&gt;$AC$10,J528&gt;$AB$10),"CB",AND(J528&gt;=$AD$11,J528&gt;$AC$10,J528&gt;$AB$10),"CC",AND(J528&gt;=$AC$11,J528&gt;$AB$10),"DC",J528&gt;=50,"DD"),IF(J528&gt;=$AA$9,"FD","FF")),T528),IF(L528&gt;=$Z$32,$Z$30,IF(L528&gt;=$AA$32,$AA$30,IF(L528&gt;=$AB$32,$AB$30,IF(L528&gt;=$AC$32,$AC$30,IF(L528&gt;=$AD$32,$AD$30,IF(L528&gt;=$AE$32,$AE$30,IF(L528&gt;=$AF$32,$AF$30,IF(L528&gt;=$AG$32,$AG$30,$AH$30))))))))),T528)</f>
        <v/>
      </c>
      <c r="V528" s="9" t="str">
        <f t="array" ref="V528">IF(A528&lt;&gt;"",IF(_xlfn.BITOR(F528&lt;&gt;"GR",F528&lt;&gt;""),IF(AND(L528&gt;=50,F528&gt;=55),_xlfn.RANK.EQ(L528,$L$2:$L$1000,0),_xlfn.IFS(U528="FD",999,U528="FF",1000)),IF(AND(L528&gt;=50,H528&gt;=55),_xlfn.RANK.EQ(L528,$L$2:$L$326,0),_xlfn.IFS(U528="FD",999,U528="FF",1000))),"")</f>
        <v/>
      </c>
    </row>
    <row r="529" spans="1:22" x14ac:dyDescent="0.25">
      <c r="A529" s="3"/>
      <c r="B529" s="3"/>
      <c r="C529" s="3"/>
      <c r="D529" s="3"/>
      <c r="E529" s="3"/>
      <c r="F529" s="3"/>
      <c r="G529" s="16">
        <f t="shared" si="116"/>
        <v>0</v>
      </c>
      <c r="H529" s="16">
        <f t="shared" si="117"/>
        <v>0</v>
      </c>
      <c r="I529" s="9">
        <f t="shared" si="115"/>
        <v>0</v>
      </c>
      <c r="J529" s="9">
        <f t="shared" si="118"/>
        <v>0</v>
      </c>
      <c r="K529" s="9">
        <f t="shared" si="127"/>
        <v>0</v>
      </c>
      <c r="L529" s="9">
        <f t="shared" si="128"/>
        <v>0</v>
      </c>
      <c r="M529" s="9" t="str">
        <f t="shared" si="119"/>
        <v/>
      </c>
      <c r="N529" s="9" t="str">
        <f t="shared" si="120"/>
        <v/>
      </c>
      <c r="O529" s="9" t="str">
        <f t="shared" si="121"/>
        <v/>
      </c>
      <c r="P529" s="9" t="str">
        <f t="shared" si="122"/>
        <v/>
      </c>
      <c r="Q529" s="9" t="str">
        <f t="shared" si="123"/>
        <v/>
      </c>
      <c r="R529" s="9" t="str">
        <f t="shared" si="124"/>
        <v/>
      </c>
      <c r="S529" s="9" t="str">
        <f t="shared" si="125"/>
        <v/>
      </c>
      <c r="T529" s="9" t="str">
        <f t="shared" si="126"/>
        <v/>
      </c>
      <c r="U529" s="9" t="str">
        <f t="array" ref="U529">IF(AND(F529&lt;&gt;"",F529&lt;&gt;"GR"),IF(COUNTIF($J$2:$J$1000,"&gt;=50")&gt;=10,IF(F529&lt;&gt;"GR",IF(AND(F529&gt;=55,J529&gt;=50),_xlfn.IFS(AND(J529&gt;=$AH$11,J529&gt;$AG$10,J529&gt;$AF$10,J529&gt;$AE$10,J529&gt;$AD$10,J529&gt;$AC$10,J529&gt;$AB$10),"AA",AND(J529&gt;=$AG$11,J529&gt;$AF$10,J529&gt;$AE$10,J529&gt;$AD$10,J529&gt;$AC$10,J529&gt;$AB$10),"BA",AND(J529&gt;=$AF$11,J529&gt;$AE$10,J529&gt;$AD$10,J529&gt;$AC$10,J529&gt;$AB$10),"BB",AND(J529&gt;=$AE$11,J529&gt;$AD$10,J529&gt;$AC$10,J529&gt;$AB$10),"CB",AND(J529&gt;=$AD$11,J529&gt;$AC$10,J529&gt;$AB$10),"CC",AND(J529&gt;=$AC$11,J529&gt;$AB$10),"DC",J529&gt;=50,"DD"),IF(J529&gt;=$AA$9,"FD","FF")),T529),IF(L529&gt;=$Z$32,$Z$30,IF(L529&gt;=$AA$32,$AA$30,IF(L529&gt;=$AB$32,$AB$30,IF(L529&gt;=$AC$32,$AC$30,IF(L529&gt;=$AD$32,$AD$30,IF(L529&gt;=$AE$32,$AE$30,IF(L529&gt;=$AF$32,$AF$30,IF(L529&gt;=$AG$32,$AG$30,$AH$30))))))))),T529)</f>
        <v/>
      </c>
      <c r="V529" s="9" t="str">
        <f t="array" ref="V529">IF(A529&lt;&gt;"",IF(_xlfn.BITOR(F529&lt;&gt;"GR",F529&lt;&gt;""),IF(AND(L529&gt;=50,F529&gt;=55),_xlfn.RANK.EQ(L529,$L$2:$L$1000,0),_xlfn.IFS(U529="FD",999,U529="FF",1000)),IF(AND(L529&gt;=50,H529&gt;=55),_xlfn.RANK.EQ(L529,$L$2:$L$326,0),_xlfn.IFS(U529="FD",999,U529="FF",1000))),"")</f>
        <v/>
      </c>
    </row>
    <row r="530" spans="1:22" x14ac:dyDescent="0.25">
      <c r="A530" s="3"/>
      <c r="B530" s="3"/>
      <c r="C530" s="3"/>
      <c r="D530" s="3"/>
      <c r="E530" s="3"/>
      <c r="F530" s="3"/>
      <c r="G530" s="16">
        <f t="shared" si="116"/>
        <v>0</v>
      </c>
      <c r="H530" s="16">
        <f t="shared" si="117"/>
        <v>0</v>
      </c>
      <c r="I530" s="9">
        <f t="shared" si="115"/>
        <v>0</v>
      </c>
      <c r="J530" s="9">
        <f t="shared" si="118"/>
        <v>0</v>
      </c>
      <c r="K530" s="9">
        <f t="shared" si="127"/>
        <v>0</v>
      </c>
      <c r="L530" s="9">
        <f t="shared" si="128"/>
        <v>0</v>
      </c>
      <c r="M530" s="9" t="str">
        <f t="shared" si="119"/>
        <v/>
      </c>
      <c r="N530" s="9" t="str">
        <f t="shared" si="120"/>
        <v/>
      </c>
      <c r="O530" s="9" t="str">
        <f t="shared" si="121"/>
        <v/>
      </c>
      <c r="P530" s="9" t="str">
        <f t="shared" si="122"/>
        <v/>
      </c>
      <c r="Q530" s="9" t="str">
        <f t="shared" si="123"/>
        <v/>
      </c>
      <c r="R530" s="9" t="str">
        <f t="shared" si="124"/>
        <v/>
      </c>
      <c r="S530" s="9" t="str">
        <f t="shared" si="125"/>
        <v/>
      </c>
      <c r="T530" s="9" t="str">
        <f t="shared" si="126"/>
        <v/>
      </c>
      <c r="U530" s="9" t="str">
        <f t="array" ref="U530">IF(AND(F530&lt;&gt;"",F530&lt;&gt;"GR"),IF(COUNTIF($J$2:$J$1000,"&gt;=50")&gt;=10,IF(F530&lt;&gt;"GR",IF(AND(F530&gt;=55,J530&gt;=50),_xlfn.IFS(AND(J530&gt;=$AH$11,J530&gt;$AG$10,J530&gt;$AF$10,J530&gt;$AE$10,J530&gt;$AD$10,J530&gt;$AC$10,J530&gt;$AB$10),"AA",AND(J530&gt;=$AG$11,J530&gt;$AF$10,J530&gt;$AE$10,J530&gt;$AD$10,J530&gt;$AC$10,J530&gt;$AB$10),"BA",AND(J530&gt;=$AF$11,J530&gt;$AE$10,J530&gt;$AD$10,J530&gt;$AC$10,J530&gt;$AB$10),"BB",AND(J530&gt;=$AE$11,J530&gt;$AD$10,J530&gt;$AC$10,J530&gt;$AB$10),"CB",AND(J530&gt;=$AD$11,J530&gt;$AC$10,J530&gt;$AB$10),"CC",AND(J530&gt;=$AC$11,J530&gt;$AB$10),"DC",J530&gt;=50,"DD"),IF(J530&gt;=$AA$9,"FD","FF")),T530),IF(L530&gt;=$Z$32,$Z$30,IF(L530&gt;=$AA$32,$AA$30,IF(L530&gt;=$AB$32,$AB$30,IF(L530&gt;=$AC$32,$AC$30,IF(L530&gt;=$AD$32,$AD$30,IF(L530&gt;=$AE$32,$AE$30,IF(L530&gt;=$AF$32,$AF$30,IF(L530&gt;=$AG$32,$AG$30,$AH$30))))))))),T530)</f>
        <v/>
      </c>
      <c r="V530" s="9" t="str">
        <f t="array" ref="V530">IF(A530&lt;&gt;"",IF(_xlfn.BITOR(F530&lt;&gt;"GR",F530&lt;&gt;""),IF(AND(L530&gt;=50,F530&gt;=55),_xlfn.RANK.EQ(L530,$L$2:$L$1000,0),_xlfn.IFS(U530="FD",999,U530="FF",1000)),IF(AND(L530&gt;=50,H530&gt;=55),_xlfn.RANK.EQ(L530,$L$2:$L$326,0),_xlfn.IFS(U530="FD",999,U530="FF",1000))),"")</f>
        <v/>
      </c>
    </row>
    <row r="531" spans="1:22" x14ac:dyDescent="0.25">
      <c r="A531" s="3"/>
      <c r="B531" s="3"/>
      <c r="C531" s="3"/>
      <c r="D531" s="3"/>
      <c r="E531" s="3"/>
      <c r="F531" s="3"/>
      <c r="G531" s="16">
        <f t="shared" si="116"/>
        <v>0</v>
      </c>
      <c r="H531" s="16">
        <f t="shared" si="117"/>
        <v>0</v>
      </c>
      <c r="I531" s="9">
        <f t="shared" si="115"/>
        <v>0</v>
      </c>
      <c r="J531" s="9">
        <f t="shared" si="118"/>
        <v>0</v>
      </c>
      <c r="K531" s="9">
        <f t="shared" si="127"/>
        <v>0</v>
      </c>
      <c r="L531" s="9">
        <f t="shared" si="128"/>
        <v>0</v>
      </c>
      <c r="M531" s="9" t="str">
        <f t="shared" si="119"/>
        <v/>
      </c>
      <c r="N531" s="9" t="str">
        <f t="shared" si="120"/>
        <v/>
      </c>
      <c r="O531" s="9" t="str">
        <f t="shared" si="121"/>
        <v/>
      </c>
      <c r="P531" s="9" t="str">
        <f t="shared" si="122"/>
        <v/>
      </c>
      <c r="Q531" s="9" t="str">
        <f t="shared" si="123"/>
        <v/>
      </c>
      <c r="R531" s="9" t="str">
        <f t="shared" si="124"/>
        <v/>
      </c>
      <c r="S531" s="9" t="str">
        <f t="shared" si="125"/>
        <v/>
      </c>
      <c r="T531" s="9" t="str">
        <f t="shared" si="126"/>
        <v/>
      </c>
      <c r="U531" s="9" t="str">
        <f t="array" ref="U531">IF(AND(F531&lt;&gt;"",F531&lt;&gt;"GR"),IF(COUNTIF($J$2:$J$1000,"&gt;=50")&gt;=10,IF(F531&lt;&gt;"GR",IF(AND(F531&gt;=55,J531&gt;=50),_xlfn.IFS(AND(J531&gt;=$AH$11,J531&gt;$AG$10,J531&gt;$AF$10,J531&gt;$AE$10,J531&gt;$AD$10,J531&gt;$AC$10,J531&gt;$AB$10),"AA",AND(J531&gt;=$AG$11,J531&gt;$AF$10,J531&gt;$AE$10,J531&gt;$AD$10,J531&gt;$AC$10,J531&gt;$AB$10),"BA",AND(J531&gt;=$AF$11,J531&gt;$AE$10,J531&gt;$AD$10,J531&gt;$AC$10,J531&gt;$AB$10),"BB",AND(J531&gt;=$AE$11,J531&gt;$AD$10,J531&gt;$AC$10,J531&gt;$AB$10),"CB",AND(J531&gt;=$AD$11,J531&gt;$AC$10,J531&gt;$AB$10),"CC",AND(J531&gt;=$AC$11,J531&gt;$AB$10),"DC",J531&gt;=50,"DD"),IF(J531&gt;=$AA$9,"FD","FF")),T531),IF(L531&gt;=$Z$32,$Z$30,IF(L531&gt;=$AA$32,$AA$30,IF(L531&gt;=$AB$32,$AB$30,IF(L531&gt;=$AC$32,$AC$30,IF(L531&gt;=$AD$32,$AD$30,IF(L531&gt;=$AE$32,$AE$30,IF(L531&gt;=$AF$32,$AF$30,IF(L531&gt;=$AG$32,$AG$30,$AH$30))))))))),T531)</f>
        <v/>
      </c>
      <c r="V531" s="9" t="str">
        <f t="array" ref="V531">IF(A531&lt;&gt;"",IF(_xlfn.BITOR(F531&lt;&gt;"GR",F531&lt;&gt;""),IF(AND(L531&gt;=50,F531&gt;=55),_xlfn.RANK.EQ(L531,$L$2:$L$1000,0),_xlfn.IFS(U531="FD",999,U531="FF",1000)),IF(AND(L531&gt;=50,H531&gt;=55),_xlfn.RANK.EQ(L531,$L$2:$L$326,0),_xlfn.IFS(U531="FD",999,U531="FF",1000))),"")</f>
        <v/>
      </c>
    </row>
    <row r="532" spans="1:22" x14ac:dyDescent="0.25">
      <c r="A532" s="3"/>
      <c r="B532" s="3"/>
      <c r="C532" s="3"/>
      <c r="D532" s="3"/>
      <c r="E532" s="3"/>
      <c r="F532" s="3"/>
      <c r="G532" s="16">
        <f t="shared" si="116"/>
        <v>0</v>
      </c>
      <c r="H532" s="16">
        <f t="shared" si="117"/>
        <v>0</v>
      </c>
      <c r="I532" s="9">
        <f t="shared" si="115"/>
        <v>0</v>
      </c>
      <c r="J532" s="9">
        <f t="shared" si="118"/>
        <v>0</v>
      </c>
      <c r="K532" s="9">
        <f t="shared" si="127"/>
        <v>0</v>
      </c>
      <c r="L532" s="9">
        <f t="shared" si="128"/>
        <v>0</v>
      </c>
      <c r="M532" s="9" t="str">
        <f t="shared" si="119"/>
        <v/>
      </c>
      <c r="N532" s="9" t="str">
        <f t="shared" si="120"/>
        <v/>
      </c>
      <c r="O532" s="9" t="str">
        <f t="shared" si="121"/>
        <v/>
      </c>
      <c r="P532" s="9" t="str">
        <f t="shared" si="122"/>
        <v/>
      </c>
      <c r="Q532" s="9" t="str">
        <f t="shared" si="123"/>
        <v/>
      </c>
      <c r="R532" s="9" t="str">
        <f t="shared" si="124"/>
        <v/>
      </c>
      <c r="S532" s="9" t="str">
        <f t="shared" si="125"/>
        <v/>
      </c>
      <c r="T532" s="9" t="str">
        <f t="shared" si="126"/>
        <v/>
      </c>
      <c r="U532" s="9" t="str">
        <f t="array" ref="U532">IF(AND(F532&lt;&gt;"",F532&lt;&gt;"GR"),IF(COUNTIF($J$2:$J$1000,"&gt;=50")&gt;=10,IF(F532&lt;&gt;"GR",IF(AND(F532&gt;=55,J532&gt;=50),_xlfn.IFS(AND(J532&gt;=$AH$11,J532&gt;$AG$10,J532&gt;$AF$10,J532&gt;$AE$10,J532&gt;$AD$10,J532&gt;$AC$10,J532&gt;$AB$10),"AA",AND(J532&gt;=$AG$11,J532&gt;$AF$10,J532&gt;$AE$10,J532&gt;$AD$10,J532&gt;$AC$10,J532&gt;$AB$10),"BA",AND(J532&gt;=$AF$11,J532&gt;$AE$10,J532&gt;$AD$10,J532&gt;$AC$10,J532&gt;$AB$10),"BB",AND(J532&gt;=$AE$11,J532&gt;$AD$10,J532&gt;$AC$10,J532&gt;$AB$10),"CB",AND(J532&gt;=$AD$11,J532&gt;$AC$10,J532&gt;$AB$10),"CC",AND(J532&gt;=$AC$11,J532&gt;$AB$10),"DC",J532&gt;=50,"DD"),IF(J532&gt;=$AA$9,"FD","FF")),T532),IF(L532&gt;=$Z$32,$Z$30,IF(L532&gt;=$AA$32,$AA$30,IF(L532&gt;=$AB$32,$AB$30,IF(L532&gt;=$AC$32,$AC$30,IF(L532&gt;=$AD$32,$AD$30,IF(L532&gt;=$AE$32,$AE$30,IF(L532&gt;=$AF$32,$AF$30,IF(L532&gt;=$AG$32,$AG$30,$AH$30))))))))),T532)</f>
        <v/>
      </c>
      <c r="V532" s="9" t="str">
        <f t="array" ref="V532">IF(A532&lt;&gt;"",IF(_xlfn.BITOR(F532&lt;&gt;"GR",F532&lt;&gt;""),IF(AND(L532&gt;=50,F532&gt;=55),_xlfn.RANK.EQ(L532,$L$2:$L$1000,0),_xlfn.IFS(U532="FD",999,U532="FF",1000)),IF(AND(L532&gt;=50,H532&gt;=55),_xlfn.RANK.EQ(L532,$L$2:$L$326,0),_xlfn.IFS(U532="FD",999,U532="FF",1000))),"")</f>
        <v/>
      </c>
    </row>
    <row r="533" spans="1:22" x14ac:dyDescent="0.25">
      <c r="A533" s="3"/>
      <c r="B533" s="3"/>
      <c r="C533" s="3"/>
      <c r="D533" s="3"/>
      <c r="E533" s="3"/>
      <c r="F533" s="3"/>
      <c r="G533" s="16">
        <f t="shared" si="116"/>
        <v>0</v>
      </c>
      <c r="H533" s="16">
        <f t="shared" si="117"/>
        <v>0</v>
      </c>
      <c r="I533" s="9">
        <f t="shared" si="115"/>
        <v>0</v>
      </c>
      <c r="J533" s="9">
        <f t="shared" si="118"/>
        <v>0</v>
      </c>
      <c r="K533" s="9">
        <f t="shared" si="127"/>
        <v>0</v>
      </c>
      <c r="L533" s="9">
        <f t="shared" si="128"/>
        <v>0</v>
      </c>
      <c r="M533" s="9" t="str">
        <f t="shared" si="119"/>
        <v/>
      </c>
      <c r="N533" s="9" t="str">
        <f t="shared" si="120"/>
        <v/>
      </c>
      <c r="O533" s="9" t="str">
        <f t="shared" si="121"/>
        <v/>
      </c>
      <c r="P533" s="9" t="str">
        <f t="shared" si="122"/>
        <v/>
      </c>
      <c r="Q533" s="9" t="str">
        <f t="shared" si="123"/>
        <v/>
      </c>
      <c r="R533" s="9" t="str">
        <f t="shared" si="124"/>
        <v/>
      </c>
      <c r="S533" s="9" t="str">
        <f t="shared" si="125"/>
        <v/>
      </c>
      <c r="T533" s="9" t="str">
        <f t="shared" si="126"/>
        <v/>
      </c>
      <c r="U533" s="9" t="str">
        <f t="array" ref="U533">IF(AND(F533&lt;&gt;"",F533&lt;&gt;"GR"),IF(COUNTIF($J$2:$J$1000,"&gt;=50")&gt;=10,IF(F533&lt;&gt;"GR",IF(AND(F533&gt;=55,J533&gt;=50),_xlfn.IFS(AND(J533&gt;=$AH$11,J533&gt;$AG$10,J533&gt;$AF$10,J533&gt;$AE$10,J533&gt;$AD$10,J533&gt;$AC$10,J533&gt;$AB$10),"AA",AND(J533&gt;=$AG$11,J533&gt;$AF$10,J533&gt;$AE$10,J533&gt;$AD$10,J533&gt;$AC$10,J533&gt;$AB$10),"BA",AND(J533&gt;=$AF$11,J533&gt;$AE$10,J533&gt;$AD$10,J533&gt;$AC$10,J533&gt;$AB$10),"BB",AND(J533&gt;=$AE$11,J533&gt;$AD$10,J533&gt;$AC$10,J533&gt;$AB$10),"CB",AND(J533&gt;=$AD$11,J533&gt;$AC$10,J533&gt;$AB$10),"CC",AND(J533&gt;=$AC$11,J533&gt;$AB$10),"DC",J533&gt;=50,"DD"),IF(J533&gt;=$AA$9,"FD","FF")),T533),IF(L533&gt;=$Z$32,$Z$30,IF(L533&gt;=$AA$32,$AA$30,IF(L533&gt;=$AB$32,$AB$30,IF(L533&gt;=$AC$32,$AC$30,IF(L533&gt;=$AD$32,$AD$30,IF(L533&gt;=$AE$32,$AE$30,IF(L533&gt;=$AF$32,$AF$30,IF(L533&gt;=$AG$32,$AG$30,$AH$30))))))))),T533)</f>
        <v/>
      </c>
      <c r="V533" s="9" t="str">
        <f t="array" ref="V533">IF(A533&lt;&gt;"",IF(_xlfn.BITOR(F533&lt;&gt;"GR",F533&lt;&gt;""),IF(AND(L533&gt;=50,F533&gt;=55),_xlfn.RANK.EQ(L533,$L$2:$L$1000,0),_xlfn.IFS(U533="FD",999,U533="FF",1000)),IF(AND(L533&gt;=50,H533&gt;=55),_xlfn.RANK.EQ(L533,$L$2:$L$326,0),_xlfn.IFS(U533="FD",999,U533="FF",1000))),"")</f>
        <v/>
      </c>
    </row>
    <row r="534" spans="1:22" x14ac:dyDescent="0.25">
      <c r="A534" s="3"/>
      <c r="B534" s="3"/>
      <c r="C534" s="3"/>
      <c r="D534" s="3"/>
      <c r="E534" s="3"/>
      <c r="F534" s="3"/>
      <c r="G534" s="16">
        <f t="shared" si="116"/>
        <v>0</v>
      </c>
      <c r="H534" s="16">
        <f t="shared" si="117"/>
        <v>0</v>
      </c>
      <c r="I534" s="9">
        <f t="shared" si="115"/>
        <v>0</v>
      </c>
      <c r="J534" s="9">
        <f t="shared" si="118"/>
        <v>0</v>
      </c>
      <c r="K534" s="9">
        <f t="shared" si="127"/>
        <v>0</v>
      </c>
      <c r="L534" s="9">
        <f t="shared" si="128"/>
        <v>0</v>
      </c>
      <c r="M534" s="9" t="str">
        <f t="shared" si="119"/>
        <v/>
      </c>
      <c r="N534" s="9" t="str">
        <f t="shared" si="120"/>
        <v/>
      </c>
      <c r="O534" s="9" t="str">
        <f t="shared" si="121"/>
        <v/>
      </c>
      <c r="P534" s="9" t="str">
        <f t="shared" si="122"/>
        <v/>
      </c>
      <c r="Q534" s="9" t="str">
        <f t="shared" si="123"/>
        <v/>
      </c>
      <c r="R534" s="9" t="str">
        <f t="shared" si="124"/>
        <v/>
      </c>
      <c r="S534" s="9" t="str">
        <f t="shared" si="125"/>
        <v/>
      </c>
      <c r="T534" s="9" t="str">
        <f t="shared" si="126"/>
        <v/>
      </c>
      <c r="U534" s="9" t="str">
        <f t="array" ref="U534">IF(AND(F534&lt;&gt;"",F534&lt;&gt;"GR"),IF(COUNTIF($J$2:$J$1000,"&gt;=50")&gt;=10,IF(F534&lt;&gt;"GR",IF(AND(F534&gt;=55,J534&gt;=50),_xlfn.IFS(AND(J534&gt;=$AH$11,J534&gt;$AG$10,J534&gt;$AF$10,J534&gt;$AE$10,J534&gt;$AD$10,J534&gt;$AC$10,J534&gt;$AB$10),"AA",AND(J534&gt;=$AG$11,J534&gt;$AF$10,J534&gt;$AE$10,J534&gt;$AD$10,J534&gt;$AC$10,J534&gt;$AB$10),"BA",AND(J534&gt;=$AF$11,J534&gt;$AE$10,J534&gt;$AD$10,J534&gt;$AC$10,J534&gt;$AB$10),"BB",AND(J534&gt;=$AE$11,J534&gt;$AD$10,J534&gt;$AC$10,J534&gt;$AB$10),"CB",AND(J534&gt;=$AD$11,J534&gt;$AC$10,J534&gt;$AB$10),"CC",AND(J534&gt;=$AC$11,J534&gt;$AB$10),"DC",J534&gt;=50,"DD"),IF(J534&gt;=$AA$9,"FD","FF")),T534),IF(L534&gt;=$Z$32,$Z$30,IF(L534&gt;=$AA$32,$AA$30,IF(L534&gt;=$AB$32,$AB$30,IF(L534&gt;=$AC$32,$AC$30,IF(L534&gt;=$AD$32,$AD$30,IF(L534&gt;=$AE$32,$AE$30,IF(L534&gt;=$AF$32,$AF$30,IF(L534&gt;=$AG$32,$AG$30,$AH$30))))))))),T534)</f>
        <v/>
      </c>
      <c r="V534" s="9" t="str">
        <f t="array" ref="V534">IF(A534&lt;&gt;"",IF(_xlfn.BITOR(F534&lt;&gt;"GR",F534&lt;&gt;""),IF(AND(L534&gt;=50,F534&gt;=55),_xlfn.RANK.EQ(L534,$L$2:$L$1000,0),_xlfn.IFS(U534="FD",999,U534="FF",1000)),IF(AND(L534&gt;=50,H534&gt;=55),_xlfn.RANK.EQ(L534,$L$2:$L$326,0),_xlfn.IFS(U534="FD",999,U534="FF",1000))),"")</f>
        <v/>
      </c>
    </row>
    <row r="535" spans="1:22" x14ac:dyDescent="0.25">
      <c r="A535" s="3"/>
      <c r="B535" s="3"/>
      <c r="C535" s="3"/>
      <c r="D535" s="3"/>
      <c r="E535" s="3"/>
      <c r="F535" s="3"/>
      <c r="G535" s="16">
        <f t="shared" si="116"/>
        <v>0</v>
      </c>
      <c r="H535" s="16">
        <f t="shared" si="117"/>
        <v>0</v>
      </c>
      <c r="I535" s="9">
        <f t="shared" si="115"/>
        <v>0</v>
      </c>
      <c r="J535" s="9">
        <f t="shared" si="118"/>
        <v>0</v>
      </c>
      <c r="K535" s="9">
        <f t="shared" si="127"/>
        <v>0</v>
      </c>
      <c r="L535" s="9">
        <f t="shared" si="128"/>
        <v>0</v>
      </c>
      <c r="M535" s="9" t="str">
        <f t="shared" si="119"/>
        <v/>
      </c>
      <c r="N535" s="9" t="str">
        <f t="shared" si="120"/>
        <v/>
      </c>
      <c r="O535" s="9" t="str">
        <f t="shared" si="121"/>
        <v/>
      </c>
      <c r="P535" s="9" t="str">
        <f t="shared" si="122"/>
        <v/>
      </c>
      <c r="Q535" s="9" t="str">
        <f t="shared" si="123"/>
        <v/>
      </c>
      <c r="R535" s="9" t="str">
        <f t="shared" si="124"/>
        <v/>
      </c>
      <c r="S535" s="9" t="str">
        <f t="shared" si="125"/>
        <v/>
      </c>
      <c r="T535" s="9" t="str">
        <f t="shared" si="126"/>
        <v/>
      </c>
      <c r="U535" s="9" t="str">
        <f t="array" ref="U535">IF(AND(F535&lt;&gt;"",F535&lt;&gt;"GR"),IF(COUNTIF($J$2:$J$1000,"&gt;=50")&gt;=10,IF(F535&lt;&gt;"GR",IF(AND(F535&gt;=55,J535&gt;=50),_xlfn.IFS(AND(J535&gt;=$AH$11,J535&gt;$AG$10,J535&gt;$AF$10,J535&gt;$AE$10,J535&gt;$AD$10,J535&gt;$AC$10,J535&gt;$AB$10),"AA",AND(J535&gt;=$AG$11,J535&gt;$AF$10,J535&gt;$AE$10,J535&gt;$AD$10,J535&gt;$AC$10,J535&gt;$AB$10),"BA",AND(J535&gt;=$AF$11,J535&gt;$AE$10,J535&gt;$AD$10,J535&gt;$AC$10,J535&gt;$AB$10),"BB",AND(J535&gt;=$AE$11,J535&gt;$AD$10,J535&gt;$AC$10,J535&gt;$AB$10),"CB",AND(J535&gt;=$AD$11,J535&gt;$AC$10,J535&gt;$AB$10),"CC",AND(J535&gt;=$AC$11,J535&gt;$AB$10),"DC",J535&gt;=50,"DD"),IF(J535&gt;=$AA$9,"FD","FF")),T535),IF(L535&gt;=$Z$32,$Z$30,IF(L535&gt;=$AA$32,$AA$30,IF(L535&gt;=$AB$32,$AB$30,IF(L535&gt;=$AC$32,$AC$30,IF(L535&gt;=$AD$32,$AD$30,IF(L535&gt;=$AE$32,$AE$30,IF(L535&gt;=$AF$32,$AF$30,IF(L535&gt;=$AG$32,$AG$30,$AH$30))))))))),T535)</f>
        <v/>
      </c>
      <c r="V535" s="9" t="str">
        <f t="array" ref="V535">IF(A535&lt;&gt;"",IF(_xlfn.BITOR(F535&lt;&gt;"GR",F535&lt;&gt;""),IF(AND(L535&gt;=50,F535&gt;=55),_xlfn.RANK.EQ(L535,$L$2:$L$1000,0),_xlfn.IFS(U535="FD",999,U535="FF",1000)),IF(AND(L535&gt;=50,H535&gt;=55),_xlfn.RANK.EQ(L535,$L$2:$L$326,0),_xlfn.IFS(U535="FD",999,U535="FF",1000))),"")</f>
        <v/>
      </c>
    </row>
    <row r="536" spans="1:22" x14ac:dyDescent="0.25">
      <c r="A536" s="3"/>
      <c r="B536" s="3"/>
      <c r="C536" s="3"/>
      <c r="D536" s="3"/>
      <c r="E536" s="3"/>
      <c r="F536" s="3"/>
      <c r="G536" s="16">
        <f t="shared" si="116"/>
        <v>0</v>
      </c>
      <c r="H536" s="16">
        <f t="shared" si="117"/>
        <v>0</v>
      </c>
      <c r="I536" s="9">
        <f t="shared" si="115"/>
        <v>0</v>
      </c>
      <c r="J536" s="9">
        <f t="shared" si="118"/>
        <v>0</v>
      </c>
      <c r="K536" s="9">
        <f t="shared" si="127"/>
        <v>0</v>
      </c>
      <c r="L536" s="9">
        <f t="shared" si="128"/>
        <v>0</v>
      </c>
      <c r="M536" s="9" t="str">
        <f t="shared" si="119"/>
        <v/>
      </c>
      <c r="N536" s="9" t="str">
        <f t="shared" si="120"/>
        <v/>
      </c>
      <c r="O536" s="9" t="str">
        <f t="shared" si="121"/>
        <v/>
      </c>
      <c r="P536" s="9" t="str">
        <f t="shared" si="122"/>
        <v/>
      </c>
      <c r="Q536" s="9" t="str">
        <f t="shared" si="123"/>
        <v/>
      </c>
      <c r="R536" s="9" t="str">
        <f t="shared" si="124"/>
        <v/>
      </c>
      <c r="S536" s="9" t="str">
        <f t="shared" si="125"/>
        <v/>
      </c>
      <c r="T536" s="9" t="str">
        <f t="shared" si="126"/>
        <v/>
      </c>
      <c r="U536" s="9" t="str">
        <f t="array" ref="U536">IF(AND(F536&lt;&gt;"",F536&lt;&gt;"GR"),IF(COUNTIF($J$2:$J$1000,"&gt;=50")&gt;=10,IF(F536&lt;&gt;"GR",IF(AND(F536&gt;=55,J536&gt;=50),_xlfn.IFS(AND(J536&gt;=$AH$11,J536&gt;$AG$10,J536&gt;$AF$10,J536&gt;$AE$10,J536&gt;$AD$10,J536&gt;$AC$10,J536&gt;$AB$10),"AA",AND(J536&gt;=$AG$11,J536&gt;$AF$10,J536&gt;$AE$10,J536&gt;$AD$10,J536&gt;$AC$10,J536&gt;$AB$10),"BA",AND(J536&gt;=$AF$11,J536&gt;$AE$10,J536&gt;$AD$10,J536&gt;$AC$10,J536&gt;$AB$10),"BB",AND(J536&gt;=$AE$11,J536&gt;$AD$10,J536&gt;$AC$10,J536&gt;$AB$10),"CB",AND(J536&gt;=$AD$11,J536&gt;$AC$10,J536&gt;$AB$10),"CC",AND(J536&gt;=$AC$11,J536&gt;$AB$10),"DC",J536&gt;=50,"DD"),IF(J536&gt;=$AA$9,"FD","FF")),T536),IF(L536&gt;=$Z$32,$Z$30,IF(L536&gt;=$AA$32,$AA$30,IF(L536&gt;=$AB$32,$AB$30,IF(L536&gt;=$AC$32,$AC$30,IF(L536&gt;=$AD$32,$AD$30,IF(L536&gt;=$AE$32,$AE$30,IF(L536&gt;=$AF$32,$AF$30,IF(L536&gt;=$AG$32,$AG$30,$AH$30))))))))),T536)</f>
        <v/>
      </c>
      <c r="V536" s="9" t="str">
        <f t="array" ref="V536">IF(A536&lt;&gt;"",IF(_xlfn.BITOR(F536&lt;&gt;"GR",F536&lt;&gt;""),IF(AND(L536&gt;=50,F536&gt;=55),_xlfn.RANK.EQ(L536,$L$2:$L$1000,0),_xlfn.IFS(U536="FD",999,U536="FF",1000)),IF(AND(L536&gt;=50,H536&gt;=55),_xlfn.RANK.EQ(L536,$L$2:$L$326,0),_xlfn.IFS(U536="FD",999,U536="FF",1000))),"")</f>
        <v/>
      </c>
    </row>
    <row r="537" spans="1:22" x14ac:dyDescent="0.25">
      <c r="A537" s="3"/>
      <c r="B537" s="3"/>
      <c r="C537" s="3"/>
      <c r="D537" s="3"/>
      <c r="E537" s="3"/>
      <c r="F537" s="3"/>
      <c r="G537" s="16">
        <f t="shared" si="116"/>
        <v>0</v>
      </c>
      <c r="H537" s="16">
        <f t="shared" si="117"/>
        <v>0</v>
      </c>
      <c r="I537" s="9">
        <f t="shared" si="115"/>
        <v>0</v>
      </c>
      <c r="J537" s="9">
        <f t="shared" si="118"/>
        <v>0</v>
      </c>
      <c r="K537" s="9">
        <f t="shared" si="127"/>
        <v>0</v>
      </c>
      <c r="L537" s="9">
        <f t="shared" si="128"/>
        <v>0</v>
      </c>
      <c r="M537" s="9" t="str">
        <f t="shared" si="119"/>
        <v/>
      </c>
      <c r="N537" s="9" t="str">
        <f t="shared" si="120"/>
        <v/>
      </c>
      <c r="O537" s="9" t="str">
        <f t="shared" si="121"/>
        <v/>
      </c>
      <c r="P537" s="9" t="str">
        <f t="shared" si="122"/>
        <v/>
      </c>
      <c r="Q537" s="9" t="str">
        <f t="shared" si="123"/>
        <v/>
      </c>
      <c r="R537" s="9" t="str">
        <f t="shared" si="124"/>
        <v/>
      </c>
      <c r="S537" s="9" t="str">
        <f t="shared" si="125"/>
        <v/>
      </c>
      <c r="T537" s="9" t="str">
        <f t="shared" si="126"/>
        <v/>
      </c>
      <c r="U537" s="9" t="str">
        <f t="array" ref="U537">IF(AND(F537&lt;&gt;"",F537&lt;&gt;"GR"),IF(COUNTIF($J$2:$J$1000,"&gt;=50")&gt;=10,IF(F537&lt;&gt;"GR",IF(AND(F537&gt;=55,J537&gt;=50),_xlfn.IFS(AND(J537&gt;=$AH$11,J537&gt;$AG$10,J537&gt;$AF$10,J537&gt;$AE$10,J537&gt;$AD$10,J537&gt;$AC$10,J537&gt;$AB$10),"AA",AND(J537&gt;=$AG$11,J537&gt;$AF$10,J537&gt;$AE$10,J537&gt;$AD$10,J537&gt;$AC$10,J537&gt;$AB$10),"BA",AND(J537&gt;=$AF$11,J537&gt;$AE$10,J537&gt;$AD$10,J537&gt;$AC$10,J537&gt;$AB$10),"BB",AND(J537&gt;=$AE$11,J537&gt;$AD$10,J537&gt;$AC$10,J537&gt;$AB$10),"CB",AND(J537&gt;=$AD$11,J537&gt;$AC$10,J537&gt;$AB$10),"CC",AND(J537&gt;=$AC$11,J537&gt;$AB$10),"DC",J537&gt;=50,"DD"),IF(J537&gt;=$AA$9,"FD","FF")),T537),IF(L537&gt;=$Z$32,$Z$30,IF(L537&gt;=$AA$32,$AA$30,IF(L537&gt;=$AB$32,$AB$30,IF(L537&gt;=$AC$32,$AC$30,IF(L537&gt;=$AD$32,$AD$30,IF(L537&gt;=$AE$32,$AE$30,IF(L537&gt;=$AF$32,$AF$30,IF(L537&gt;=$AG$32,$AG$30,$AH$30))))))))),T537)</f>
        <v/>
      </c>
      <c r="V537" s="9" t="str">
        <f t="array" ref="V537">IF(A537&lt;&gt;"",IF(_xlfn.BITOR(F537&lt;&gt;"GR",F537&lt;&gt;""),IF(AND(L537&gt;=50,F537&gt;=55),_xlfn.RANK.EQ(L537,$L$2:$L$1000,0),_xlfn.IFS(U537="FD",999,U537="FF",1000)),IF(AND(L537&gt;=50,H537&gt;=55),_xlfn.RANK.EQ(L537,$L$2:$L$326,0),_xlfn.IFS(U537="FD",999,U537="FF",1000))),"")</f>
        <v/>
      </c>
    </row>
    <row r="538" spans="1:22" x14ac:dyDescent="0.25">
      <c r="A538" s="3"/>
      <c r="B538" s="3"/>
      <c r="C538" s="3"/>
      <c r="D538" s="3"/>
      <c r="E538" s="3"/>
      <c r="F538" s="3"/>
      <c r="G538" s="16">
        <f t="shared" si="116"/>
        <v>0</v>
      </c>
      <c r="H538" s="16">
        <f t="shared" si="117"/>
        <v>0</v>
      </c>
      <c r="I538" s="9">
        <f t="shared" si="115"/>
        <v>0</v>
      </c>
      <c r="J538" s="9">
        <f t="shared" si="118"/>
        <v>0</v>
      </c>
      <c r="K538" s="9">
        <f t="shared" si="127"/>
        <v>0</v>
      </c>
      <c r="L538" s="9">
        <f t="shared" si="128"/>
        <v>0</v>
      </c>
      <c r="M538" s="9" t="str">
        <f t="shared" si="119"/>
        <v/>
      </c>
      <c r="N538" s="9" t="str">
        <f t="shared" si="120"/>
        <v/>
      </c>
      <c r="O538" s="9" t="str">
        <f t="shared" si="121"/>
        <v/>
      </c>
      <c r="P538" s="9" t="str">
        <f t="shared" si="122"/>
        <v/>
      </c>
      <c r="Q538" s="9" t="str">
        <f t="shared" si="123"/>
        <v/>
      </c>
      <c r="R538" s="9" t="str">
        <f t="shared" si="124"/>
        <v/>
      </c>
      <c r="S538" s="9" t="str">
        <f t="shared" si="125"/>
        <v/>
      </c>
      <c r="T538" s="9" t="str">
        <f t="shared" si="126"/>
        <v/>
      </c>
      <c r="U538" s="9" t="str">
        <f t="array" ref="U538">IF(AND(F538&lt;&gt;"",F538&lt;&gt;"GR"),IF(COUNTIF($J$2:$J$1000,"&gt;=50")&gt;=10,IF(F538&lt;&gt;"GR",IF(AND(F538&gt;=55,J538&gt;=50),_xlfn.IFS(AND(J538&gt;=$AH$11,J538&gt;$AG$10,J538&gt;$AF$10,J538&gt;$AE$10,J538&gt;$AD$10,J538&gt;$AC$10,J538&gt;$AB$10),"AA",AND(J538&gt;=$AG$11,J538&gt;$AF$10,J538&gt;$AE$10,J538&gt;$AD$10,J538&gt;$AC$10,J538&gt;$AB$10),"BA",AND(J538&gt;=$AF$11,J538&gt;$AE$10,J538&gt;$AD$10,J538&gt;$AC$10,J538&gt;$AB$10),"BB",AND(J538&gt;=$AE$11,J538&gt;$AD$10,J538&gt;$AC$10,J538&gt;$AB$10),"CB",AND(J538&gt;=$AD$11,J538&gt;$AC$10,J538&gt;$AB$10),"CC",AND(J538&gt;=$AC$11,J538&gt;$AB$10),"DC",J538&gt;=50,"DD"),IF(J538&gt;=$AA$9,"FD","FF")),T538),IF(L538&gt;=$Z$32,$Z$30,IF(L538&gt;=$AA$32,$AA$30,IF(L538&gt;=$AB$32,$AB$30,IF(L538&gt;=$AC$32,$AC$30,IF(L538&gt;=$AD$32,$AD$30,IF(L538&gt;=$AE$32,$AE$30,IF(L538&gt;=$AF$32,$AF$30,IF(L538&gt;=$AG$32,$AG$30,$AH$30))))))))),T538)</f>
        <v/>
      </c>
      <c r="V538" s="9" t="str">
        <f t="array" ref="V538">IF(A538&lt;&gt;"",IF(_xlfn.BITOR(F538&lt;&gt;"GR",F538&lt;&gt;""),IF(AND(L538&gt;=50,F538&gt;=55),_xlfn.RANK.EQ(L538,$L$2:$L$1000,0),_xlfn.IFS(U538="FD",999,U538="FF",1000)),IF(AND(L538&gt;=50,H538&gt;=55),_xlfn.RANK.EQ(L538,$L$2:$L$326,0),_xlfn.IFS(U538="FD",999,U538="FF",1000))),"")</f>
        <v/>
      </c>
    </row>
    <row r="539" spans="1:22" x14ac:dyDescent="0.25">
      <c r="A539" s="3"/>
      <c r="B539" s="3"/>
      <c r="C539" s="3"/>
      <c r="D539" s="3"/>
      <c r="E539" s="3"/>
      <c r="F539" s="3"/>
      <c r="G539" s="16">
        <f t="shared" si="116"/>
        <v>0</v>
      </c>
      <c r="H539" s="16">
        <f t="shared" si="117"/>
        <v>0</v>
      </c>
      <c r="I539" s="9">
        <f t="shared" si="115"/>
        <v>0</v>
      </c>
      <c r="J539" s="9">
        <f t="shared" si="118"/>
        <v>0</v>
      </c>
      <c r="K539" s="9">
        <f t="shared" si="127"/>
        <v>0</v>
      </c>
      <c r="L539" s="9">
        <f t="shared" si="128"/>
        <v>0</v>
      </c>
      <c r="M539" s="9" t="str">
        <f t="shared" si="119"/>
        <v/>
      </c>
      <c r="N539" s="9" t="str">
        <f t="shared" si="120"/>
        <v/>
      </c>
      <c r="O539" s="9" t="str">
        <f t="shared" si="121"/>
        <v/>
      </c>
      <c r="P539" s="9" t="str">
        <f t="shared" si="122"/>
        <v/>
      </c>
      <c r="Q539" s="9" t="str">
        <f t="shared" si="123"/>
        <v/>
      </c>
      <c r="R539" s="9" t="str">
        <f t="shared" si="124"/>
        <v/>
      </c>
      <c r="S539" s="9" t="str">
        <f t="shared" si="125"/>
        <v/>
      </c>
      <c r="T539" s="9" t="str">
        <f t="shared" si="126"/>
        <v/>
      </c>
      <c r="U539" s="9" t="str">
        <f t="array" ref="U539">IF(AND(F539&lt;&gt;"",F539&lt;&gt;"GR"),IF(COUNTIF($J$2:$J$1000,"&gt;=50")&gt;=10,IF(F539&lt;&gt;"GR",IF(AND(F539&gt;=55,J539&gt;=50),_xlfn.IFS(AND(J539&gt;=$AH$11,J539&gt;$AG$10,J539&gt;$AF$10,J539&gt;$AE$10,J539&gt;$AD$10,J539&gt;$AC$10,J539&gt;$AB$10),"AA",AND(J539&gt;=$AG$11,J539&gt;$AF$10,J539&gt;$AE$10,J539&gt;$AD$10,J539&gt;$AC$10,J539&gt;$AB$10),"BA",AND(J539&gt;=$AF$11,J539&gt;$AE$10,J539&gt;$AD$10,J539&gt;$AC$10,J539&gt;$AB$10),"BB",AND(J539&gt;=$AE$11,J539&gt;$AD$10,J539&gt;$AC$10,J539&gt;$AB$10),"CB",AND(J539&gt;=$AD$11,J539&gt;$AC$10,J539&gt;$AB$10),"CC",AND(J539&gt;=$AC$11,J539&gt;$AB$10),"DC",J539&gt;=50,"DD"),IF(J539&gt;=$AA$9,"FD","FF")),T539),IF(L539&gt;=$Z$32,$Z$30,IF(L539&gt;=$AA$32,$AA$30,IF(L539&gt;=$AB$32,$AB$30,IF(L539&gt;=$AC$32,$AC$30,IF(L539&gt;=$AD$32,$AD$30,IF(L539&gt;=$AE$32,$AE$30,IF(L539&gt;=$AF$32,$AF$30,IF(L539&gt;=$AG$32,$AG$30,$AH$30))))))))),T539)</f>
        <v/>
      </c>
      <c r="V539" s="9" t="str">
        <f t="array" ref="V539">IF(A539&lt;&gt;"",IF(_xlfn.BITOR(F539&lt;&gt;"GR",F539&lt;&gt;""),IF(AND(L539&gt;=50,F539&gt;=55),_xlfn.RANK.EQ(L539,$L$2:$L$1000,0),_xlfn.IFS(U539="FD",999,U539="FF",1000)),IF(AND(L539&gt;=50,H539&gt;=55),_xlfn.RANK.EQ(L539,$L$2:$L$326,0),_xlfn.IFS(U539="FD",999,U539="FF",1000))),"")</f>
        <v/>
      </c>
    </row>
    <row r="540" spans="1:22" x14ac:dyDescent="0.25">
      <c r="A540" s="3"/>
      <c r="B540" s="3"/>
      <c r="C540" s="3"/>
      <c r="D540" s="3"/>
      <c r="E540" s="3"/>
      <c r="F540" s="3"/>
      <c r="G540" s="16">
        <f t="shared" si="116"/>
        <v>0</v>
      </c>
      <c r="H540" s="16">
        <f t="shared" si="117"/>
        <v>0</v>
      </c>
      <c r="I540" s="9">
        <f t="shared" si="115"/>
        <v>0</v>
      </c>
      <c r="J540" s="9">
        <f t="shared" si="118"/>
        <v>0</v>
      </c>
      <c r="K540" s="9">
        <f t="shared" si="127"/>
        <v>0</v>
      </c>
      <c r="L540" s="9">
        <f t="shared" si="128"/>
        <v>0</v>
      </c>
      <c r="M540" s="9" t="str">
        <f t="shared" si="119"/>
        <v/>
      </c>
      <c r="N540" s="9" t="str">
        <f t="shared" si="120"/>
        <v/>
      </c>
      <c r="O540" s="9" t="str">
        <f t="shared" si="121"/>
        <v/>
      </c>
      <c r="P540" s="9" t="str">
        <f t="shared" si="122"/>
        <v/>
      </c>
      <c r="Q540" s="9" t="str">
        <f t="shared" si="123"/>
        <v/>
      </c>
      <c r="R540" s="9" t="str">
        <f t="shared" si="124"/>
        <v/>
      </c>
      <c r="S540" s="9" t="str">
        <f t="shared" si="125"/>
        <v/>
      </c>
      <c r="T540" s="9" t="str">
        <f t="shared" si="126"/>
        <v/>
      </c>
      <c r="U540" s="9" t="str">
        <f t="array" ref="U540">IF(AND(F540&lt;&gt;"",F540&lt;&gt;"GR"),IF(COUNTIF($J$2:$J$1000,"&gt;=50")&gt;=10,IF(F540&lt;&gt;"GR",IF(AND(F540&gt;=55,J540&gt;=50),_xlfn.IFS(AND(J540&gt;=$AH$11,J540&gt;$AG$10,J540&gt;$AF$10,J540&gt;$AE$10,J540&gt;$AD$10,J540&gt;$AC$10,J540&gt;$AB$10),"AA",AND(J540&gt;=$AG$11,J540&gt;$AF$10,J540&gt;$AE$10,J540&gt;$AD$10,J540&gt;$AC$10,J540&gt;$AB$10),"BA",AND(J540&gt;=$AF$11,J540&gt;$AE$10,J540&gt;$AD$10,J540&gt;$AC$10,J540&gt;$AB$10),"BB",AND(J540&gt;=$AE$11,J540&gt;$AD$10,J540&gt;$AC$10,J540&gt;$AB$10),"CB",AND(J540&gt;=$AD$11,J540&gt;$AC$10,J540&gt;$AB$10),"CC",AND(J540&gt;=$AC$11,J540&gt;$AB$10),"DC",J540&gt;=50,"DD"),IF(J540&gt;=$AA$9,"FD","FF")),T540),IF(L540&gt;=$Z$32,$Z$30,IF(L540&gt;=$AA$32,$AA$30,IF(L540&gt;=$AB$32,$AB$30,IF(L540&gt;=$AC$32,$AC$30,IF(L540&gt;=$AD$32,$AD$30,IF(L540&gt;=$AE$32,$AE$30,IF(L540&gt;=$AF$32,$AF$30,IF(L540&gt;=$AG$32,$AG$30,$AH$30))))))))),T540)</f>
        <v/>
      </c>
      <c r="V540" s="9" t="str">
        <f t="array" ref="V540">IF(A540&lt;&gt;"",IF(_xlfn.BITOR(F540&lt;&gt;"GR",F540&lt;&gt;""),IF(AND(L540&gt;=50,F540&gt;=55),_xlfn.RANK.EQ(L540,$L$2:$L$1000,0),_xlfn.IFS(U540="FD",999,U540="FF",1000)),IF(AND(L540&gt;=50,H540&gt;=55),_xlfn.RANK.EQ(L540,$L$2:$L$326,0),_xlfn.IFS(U540="FD",999,U540="FF",1000))),"")</f>
        <v/>
      </c>
    </row>
    <row r="541" spans="1:22" x14ac:dyDescent="0.25">
      <c r="A541" s="3"/>
      <c r="B541" s="3"/>
      <c r="C541" s="3"/>
      <c r="D541" s="3"/>
      <c r="E541" s="3"/>
      <c r="F541" s="3"/>
      <c r="G541" s="16">
        <f t="shared" si="116"/>
        <v>0</v>
      </c>
      <c r="H541" s="16">
        <f t="shared" si="117"/>
        <v>0</v>
      </c>
      <c r="I541" s="9">
        <f t="shared" si="115"/>
        <v>0</v>
      </c>
      <c r="J541" s="9">
        <f t="shared" si="118"/>
        <v>0</v>
      </c>
      <c r="K541" s="9">
        <f t="shared" si="127"/>
        <v>0</v>
      </c>
      <c r="L541" s="9">
        <f t="shared" si="128"/>
        <v>0</v>
      </c>
      <c r="M541" s="9" t="str">
        <f t="shared" si="119"/>
        <v/>
      </c>
      <c r="N541" s="9" t="str">
        <f t="shared" si="120"/>
        <v/>
      </c>
      <c r="O541" s="9" t="str">
        <f t="shared" si="121"/>
        <v/>
      </c>
      <c r="P541" s="9" t="str">
        <f t="shared" si="122"/>
        <v/>
      </c>
      <c r="Q541" s="9" t="str">
        <f t="shared" si="123"/>
        <v/>
      </c>
      <c r="R541" s="9" t="str">
        <f t="shared" si="124"/>
        <v/>
      </c>
      <c r="S541" s="9" t="str">
        <f t="shared" si="125"/>
        <v/>
      </c>
      <c r="T541" s="9" t="str">
        <f t="shared" si="126"/>
        <v/>
      </c>
      <c r="U541" s="9" t="str">
        <f t="array" ref="U541">IF(AND(F541&lt;&gt;"",F541&lt;&gt;"GR"),IF(COUNTIF($J$2:$J$1000,"&gt;=50")&gt;=10,IF(F541&lt;&gt;"GR",IF(AND(F541&gt;=55,J541&gt;=50),_xlfn.IFS(AND(J541&gt;=$AH$11,J541&gt;$AG$10,J541&gt;$AF$10,J541&gt;$AE$10,J541&gt;$AD$10,J541&gt;$AC$10,J541&gt;$AB$10),"AA",AND(J541&gt;=$AG$11,J541&gt;$AF$10,J541&gt;$AE$10,J541&gt;$AD$10,J541&gt;$AC$10,J541&gt;$AB$10),"BA",AND(J541&gt;=$AF$11,J541&gt;$AE$10,J541&gt;$AD$10,J541&gt;$AC$10,J541&gt;$AB$10),"BB",AND(J541&gt;=$AE$11,J541&gt;$AD$10,J541&gt;$AC$10,J541&gt;$AB$10),"CB",AND(J541&gt;=$AD$11,J541&gt;$AC$10,J541&gt;$AB$10),"CC",AND(J541&gt;=$AC$11,J541&gt;$AB$10),"DC",J541&gt;=50,"DD"),IF(J541&gt;=$AA$9,"FD","FF")),T541),IF(L541&gt;=$Z$32,$Z$30,IF(L541&gt;=$AA$32,$AA$30,IF(L541&gt;=$AB$32,$AB$30,IF(L541&gt;=$AC$32,$AC$30,IF(L541&gt;=$AD$32,$AD$30,IF(L541&gt;=$AE$32,$AE$30,IF(L541&gt;=$AF$32,$AF$30,IF(L541&gt;=$AG$32,$AG$30,$AH$30))))))))),T541)</f>
        <v/>
      </c>
      <c r="V541" s="9" t="str">
        <f t="array" ref="V541">IF(A541&lt;&gt;"",IF(_xlfn.BITOR(F541&lt;&gt;"GR",F541&lt;&gt;""),IF(AND(L541&gt;=50,F541&gt;=55),_xlfn.RANK.EQ(L541,$L$2:$L$1000,0),_xlfn.IFS(U541="FD",999,U541="FF",1000)),IF(AND(L541&gt;=50,H541&gt;=55),_xlfn.RANK.EQ(L541,$L$2:$L$326,0),_xlfn.IFS(U541="FD",999,U541="FF",1000))),"")</f>
        <v/>
      </c>
    </row>
    <row r="542" spans="1:22" x14ac:dyDescent="0.25">
      <c r="A542" s="3"/>
      <c r="B542" s="3"/>
      <c r="C542" s="3"/>
      <c r="D542" s="3"/>
      <c r="E542" s="3"/>
      <c r="F542" s="3"/>
      <c r="G542" s="16">
        <f t="shared" si="116"/>
        <v>0</v>
      </c>
      <c r="H542" s="16">
        <f t="shared" si="117"/>
        <v>0</v>
      </c>
      <c r="I542" s="9">
        <f t="shared" si="115"/>
        <v>0</v>
      </c>
      <c r="J542" s="9">
        <f t="shared" si="118"/>
        <v>0</v>
      </c>
      <c r="K542" s="9">
        <f t="shared" si="127"/>
        <v>0</v>
      </c>
      <c r="L542" s="9">
        <f t="shared" si="128"/>
        <v>0</v>
      </c>
      <c r="M542" s="9" t="str">
        <f t="shared" si="119"/>
        <v/>
      </c>
      <c r="N542" s="9" t="str">
        <f t="shared" si="120"/>
        <v/>
      </c>
      <c r="O542" s="9" t="str">
        <f t="shared" si="121"/>
        <v/>
      </c>
      <c r="P542" s="9" t="str">
        <f t="shared" si="122"/>
        <v/>
      </c>
      <c r="Q542" s="9" t="str">
        <f t="shared" si="123"/>
        <v/>
      </c>
      <c r="R542" s="9" t="str">
        <f t="shared" si="124"/>
        <v/>
      </c>
      <c r="S542" s="9" t="str">
        <f t="shared" si="125"/>
        <v/>
      </c>
      <c r="T542" s="9" t="str">
        <f t="shared" si="126"/>
        <v/>
      </c>
      <c r="U542" s="9" t="str">
        <f t="array" ref="U542">IF(AND(F542&lt;&gt;"",F542&lt;&gt;"GR"),IF(COUNTIF($J$2:$J$1000,"&gt;=50")&gt;=10,IF(F542&lt;&gt;"GR",IF(AND(F542&gt;=55,J542&gt;=50),_xlfn.IFS(AND(J542&gt;=$AH$11,J542&gt;$AG$10,J542&gt;$AF$10,J542&gt;$AE$10,J542&gt;$AD$10,J542&gt;$AC$10,J542&gt;$AB$10),"AA",AND(J542&gt;=$AG$11,J542&gt;$AF$10,J542&gt;$AE$10,J542&gt;$AD$10,J542&gt;$AC$10,J542&gt;$AB$10),"BA",AND(J542&gt;=$AF$11,J542&gt;$AE$10,J542&gt;$AD$10,J542&gt;$AC$10,J542&gt;$AB$10),"BB",AND(J542&gt;=$AE$11,J542&gt;$AD$10,J542&gt;$AC$10,J542&gt;$AB$10),"CB",AND(J542&gt;=$AD$11,J542&gt;$AC$10,J542&gt;$AB$10),"CC",AND(J542&gt;=$AC$11,J542&gt;$AB$10),"DC",J542&gt;=50,"DD"),IF(J542&gt;=$AA$9,"FD","FF")),T542),IF(L542&gt;=$Z$32,$Z$30,IF(L542&gt;=$AA$32,$AA$30,IF(L542&gt;=$AB$32,$AB$30,IF(L542&gt;=$AC$32,$AC$30,IF(L542&gt;=$AD$32,$AD$30,IF(L542&gt;=$AE$32,$AE$30,IF(L542&gt;=$AF$32,$AF$30,IF(L542&gt;=$AG$32,$AG$30,$AH$30))))))))),T542)</f>
        <v/>
      </c>
      <c r="V542" s="9" t="str">
        <f t="array" ref="V542">IF(A542&lt;&gt;"",IF(_xlfn.BITOR(F542&lt;&gt;"GR",F542&lt;&gt;""),IF(AND(L542&gt;=50,F542&gt;=55),_xlfn.RANK.EQ(L542,$L$2:$L$1000,0),_xlfn.IFS(U542="FD",999,U542="FF",1000)),IF(AND(L542&gt;=50,H542&gt;=55),_xlfn.RANK.EQ(L542,$L$2:$L$326,0),_xlfn.IFS(U542="FD",999,U542="FF",1000))),"")</f>
        <v/>
      </c>
    </row>
    <row r="543" spans="1:22" x14ac:dyDescent="0.25">
      <c r="A543" s="3"/>
      <c r="B543" s="3"/>
      <c r="C543" s="3"/>
      <c r="D543" s="3"/>
      <c r="E543" s="3"/>
      <c r="F543" s="3"/>
      <c r="G543" s="16">
        <f t="shared" si="116"/>
        <v>0</v>
      </c>
      <c r="H543" s="16">
        <f t="shared" si="117"/>
        <v>0</v>
      </c>
      <c r="I543" s="9">
        <f t="shared" si="115"/>
        <v>0</v>
      </c>
      <c r="J543" s="9">
        <f t="shared" si="118"/>
        <v>0</v>
      </c>
      <c r="K543" s="9">
        <f t="shared" si="127"/>
        <v>0</v>
      </c>
      <c r="L543" s="9">
        <f t="shared" si="128"/>
        <v>0</v>
      </c>
      <c r="M543" s="9" t="str">
        <f t="shared" si="119"/>
        <v/>
      </c>
      <c r="N543" s="9" t="str">
        <f t="shared" si="120"/>
        <v/>
      </c>
      <c r="O543" s="9" t="str">
        <f t="shared" si="121"/>
        <v/>
      </c>
      <c r="P543" s="9" t="str">
        <f t="shared" si="122"/>
        <v/>
      </c>
      <c r="Q543" s="9" t="str">
        <f t="shared" si="123"/>
        <v/>
      </c>
      <c r="R543" s="9" t="str">
        <f t="shared" si="124"/>
        <v/>
      </c>
      <c r="S543" s="9" t="str">
        <f t="shared" si="125"/>
        <v/>
      </c>
      <c r="T543" s="9" t="str">
        <f t="shared" si="126"/>
        <v/>
      </c>
      <c r="U543" s="9" t="str">
        <f t="array" ref="U543">IF(AND(F543&lt;&gt;"",F543&lt;&gt;"GR"),IF(COUNTIF($J$2:$J$1000,"&gt;=50")&gt;=10,IF(F543&lt;&gt;"GR",IF(AND(F543&gt;=55,J543&gt;=50),_xlfn.IFS(AND(J543&gt;=$AH$11,J543&gt;$AG$10,J543&gt;$AF$10,J543&gt;$AE$10,J543&gt;$AD$10,J543&gt;$AC$10,J543&gt;$AB$10),"AA",AND(J543&gt;=$AG$11,J543&gt;$AF$10,J543&gt;$AE$10,J543&gt;$AD$10,J543&gt;$AC$10,J543&gt;$AB$10),"BA",AND(J543&gt;=$AF$11,J543&gt;$AE$10,J543&gt;$AD$10,J543&gt;$AC$10,J543&gt;$AB$10),"BB",AND(J543&gt;=$AE$11,J543&gt;$AD$10,J543&gt;$AC$10,J543&gt;$AB$10),"CB",AND(J543&gt;=$AD$11,J543&gt;$AC$10,J543&gt;$AB$10),"CC",AND(J543&gt;=$AC$11,J543&gt;$AB$10),"DC",J543&gt;=50,"DD"),IF(J543&gt;=$AA$9,"FD","FF")),T543),IF(L543&gt;=$Z$32,$Z$30,IF(L543&gt;=$AA$32,$AA$30,IF(L543&gt;=$AB$32,$AB$30,IF(L543&gt;=$AC$32,$AC$30,IF(L543&gt;=$AD$32,$AD$30,IF(L543&gt;=$AE$32,$AE$30,IF(L543&gt;=$AF$32,$AF$30,IF(L543&gt;=$AG$32,$AG$30,$AH$30))))))))),T543)</f>
        <v/>
      </c>
      <c r="V543" s="9" t="str">
        <f t="array" ref="V543">IF(A543&lt;&gt;"",IF(_xlfn.BITOR(F543&lt;&gt;"GR",F543&lt;&gt;""),IF(AND(L543&gt;=50,F543&gt;=55),_xlfn.RANK.EQ(L543,$L$2:$L$1000,0),_xlfn.IFS(U543="FD",999,U543="FF",1000)),IF(AND(L543&gt;=50,H543&gt;=55),_xlfn.RANK.EQ(L543,$L$2:$L$326,0),_xlfn.IFS(U543="FD",999,U543="FF",1000))),"")</f>
        <v/>
      </c>
    </row>
    <row r="544" spans="1:22" x14ac:dyDescent="0.25">
      <c r="A544" s="3"/>
      <c r="B544" s="3"/>
      <c r="C544" s="3"/>
      <c r="D544" s="3"/>
      <c r="E544" s="3"/>
      <c r="F544" s="3"/>
      <c r="G544" s="16">
        <f t="shared" si="116"/>
        <v>0</v>
      </c>
      <c r="H544" s="16">
        <f t="shared" si="117"/>
        <v>0</v>
      </c>
      <c r="I544" s="9">
        <f t="shared" si="115"/>
        <v>0</v>
      </c>
      <c r="J544" s="9">
        <f t="shared" si="118"/>
        <v>0</v>
      </c>
      <c r="K544" s="9">
        <f t="shared" si="127"/>
        <v>0</v>
      </c>
      <c r="L544" s="9">
        <f t="shared" si="128"/>
        <v>0</v>
      </c>
      <c r="M544" s="9" t="str">
        <f t="shared" si="119"/>
        <v/>
      </c>
      <c r="N544" s="9" t="str">
        <f t="shared" si="120"/>
        <v/>
      </c>
      <c r="O544" s="9" t="str">
        <f t="shared" si="121"/>
        <v/>
      </c>
      <c r="P544" s="9" t="str">
        <f t="shared" si="122"/>
        <v/>
      </c>
      <c r="Q544" s="9" t="str">
        <f t="shared" si="123"/>
        <v/>
      </c>
      <c r="R544" s="9" t="str">
        <f t="shared" si="124"/>
        <v/>
      </c>
      <c r="S544" s="9" t="str">
        <f t="shared" si="125"/>
        <v/>
      </c>
      <c r="T544" s="9" t="str">
        <f t="shared" si="126"/>
        <v/>
      </c>
      <c r="U544" s="9" t="str">
        <f t="array" ref="U544">IF(AND(F544&lt;&gt;"",F544&lt;&gt;"GR"),IF(COUNTIF($J$2:$J$1000,"&gt;=50")&gt;=10,IF(F544&lt;&gt;"GR",IF(AND(F544&gt;=55,J544&gt;=50),_xlfn.IFS(AND(J544&gt;=$AH$11,J544&gt;$AG$10,J544&gt;$AF$10,J544&gt;$AE$10,J544&gt;$AD$10,J544&gt;$AC$10,J544&gt;$AB$10),"AA",AND(J544&gt;=$AG$11,J544&gt;$AF$10,J544&gt;$AE$10,J544&gt;$AD$10,J544&gt;$AC$10,J544&gt;$AB$10),"BA",AND(J544&gt;=$AF$11,J544&gt;$AE$10,J544&gt;$AD$10,J544&gt;$AC$10,J544&gt;$AB$10),"BB",AND(J544&gt;=$AE$11,J544&gt;$AD$10,J544&gt;$AC$10,J544&gt;$AB$10),"CB",AND(J544&gt;=$AD$11,J544&gt;$AC$10,J544&gt;$AB$10),"CC",AND(J544&gt;=$AC$11,J544&gt;$AB$10),"DC",J544&gt;=50,"DD"),IF(J544&gt;=$AA$9,"FD","FF")),T544),IF(L544&gt;=$Z$32,$Z$30,IF(L544&gt;=$AA$32,$AA$30,IF(L544&gt;=$AB$32,$AB$30,IF(L544&gt;=$AC$32,$AC$30,IF(L544&gt;=$AD$32,$AD$30,IF(L544&gt;=$AE$32,$AE$30,IF(L544&gt;=$AF$32,$AF$30,IF(L544&gt;=$AG$32,$AG$30,$AH$30))))))))),T544)</f>
        <v/>
      </c>
      <c r="V544" s="9" t="str">
        <f t="array" ref="V544">IF(A544&lt;&gt;"",IF(_xlfn.BITOR(F544&lt;&gt;"GR",F544&lt;&gt;""),IF(AND(L544&gt;=50,F544&gt;=55),_xlfn.RANK.EQ(L544,$L$2:$L$1000,0),_xlfn.IFS(U544="FD",999,U544="FF",1000)),IF(AND(L544&gt;=50,H544&gt;=55),_xlfn.RANK.EQ(L544,$L$2:$L$326,0),_xlfn.IFS(U544="FD",999,U544="FF",1000))),"")</f>
        <v/>
      </c>
    </row>
    <row r="545" spans="1:22" x14ac:dyDescent="0.25">
      <c r="A545" s="3"/>
      <c r="B545" s="3"/>
      <c r="C545" s="3"/>
      <c r="D545" s="3"/>
      <c r="E545" s="3"/>
      <c r="F545" s="3"/>
      <c r="G545" s="16">
        <f t="shared" si="116"/>
        <v>0</v>
      </c>
      <c r="H545" s="16">
        <f t="shared" si="117"/>
        <v>0</v>
      </c>
      <c r="I545" s="9">
        <f t="shared" si="115"/>
        <v>0</v>
      </c>
      <c r="J545" s="9">
        <f t="shared" si="118"/>
        <v>0</v>
      </c>
      <c r="K545" s="9">
        <f t="shared" si="127"/>
        <v>0</v>
      </c>
      <c r="L545" s="9">
        <f t="shared" si="128"/>
        <v>0</v>
      </c>
      <c r="M545" s="9" t="str">
        <f t="shared" si="119"/>
        <v/>
      </c>
      <c r="N545" s="9" t="str">
        <f t="shared" si="120"/>
        <v/>
      </c>
      <c r="O545" s="9" t="str">
        <f t="shared" si="121"/>
        <v/>
      </c>
      <c r="P545" s="9" t="str">
        <f t="shared" si="122"/>
        <v/>
      </c>
      <c r="Q545" s="9" t="str">
        <f t="shared" si="123"/>
        <v/>
      </c>
      <c r="R545" s="9" t="str">
        <f t="shared" si="124"/>
        <v/>
      </c>
      <c r="S545" s="9" t="str">
        <f t="shared" si="125"/>
        <v/>
      </c>
      <c r="T545" s="9" t="str">
        <f t="shared" si="126"/>
        <v/>
      </c>
      <c r="U545" s="9" t="str">
        <f t="array" ref="U545">IF(AND(F545&lt;&gt;"",F545&lt;&gt;"GR"),IF(COUNTIF($J$2:$J$1000,"&gt;=50")&gt;=10,IF(F545&lt;&gt;"GR",IF(AND(F545&gt;=55,J545&gt;=50),_xlfn.IFS(AND(J545&gt;=$AH$11,J545&gt;$AG$10,J545&gt;$AF$10,J545&gt;$AE$10,J545&gt;$AD$10,J545&gt;$AC$10,J545&gt;$AB$10),"AA",AND(J545&gt;=$AG$11,J545&gt;$AF$10,J545&gt;$AE$10,J545&gt;$AD$10,J545&gt;$AC$10,J545&gt;$AB$10),"BA",AND(J545&gt;=$AF$11,J545&gt;$AE$10,J545&gt;$AD$10,J545&gt;$AC$10,J545&gt;$AB$10),"BB",AND(J545&gt;=$AE$11,J545&gt;$AD$10,J545&gt;$AC$10,J545&gt;$AB$10),"CB",AND(J545&gt;=$AD$11,J545&gt;$AC$10,J545&gt;$AB$10),"CC",AND(J545&gt;=$AC$11,J545&gt;$AB$10),"DC",J545&gt;=50,"DD"),IF(J545&gt;=$AA$9,"FD","FF")),T545),IF(L545&gt;=$Z$32,$Z$30,IF(L545&gt;=$AA$32,$AA$30,IF(L545&gt;=$AB$32,$AB$30,IF(L545&gt;=$AC$32,$AC$30,IF(L545&gt;=$AD$32,$AD$30,IF(L545&gt;=$AE$32,$AE$30,IF(L545&gt;=$AF$32,$AF$30,IF(L545&gt;=$AG$32,$AG$30,$AH$30))))))))),T545)</f>
        <v/>
      </c>
      <c r="V545" s="9" t="str">
        <f t="array" ref="V545">IF(A545&lt;&gt;"",IF(_xlfn.BITOR(F545&lt;&gt;"GR",F545&lt;&gt;""),IF(AND(L545&gt;=50,F545&gt;=55),_xlfn.RANK.EQ(L545,$L$2:$L$1000,0),_xlfn.IFS(U545="FD",999,U545="FF",1000)),IF(AND(L545&gt;=50,H545&gt;=55),_xlfn.RANK.EQ(L545,$L$2:$L$326,0),_xlfn.IFS(U545="FD",999,U545="FF",1000))),"")</f>
        <v/>
      </c>
    </row>
    <row r="546" spans="1:22" x14ac:dyDescent="0.25">
      <c r="A546" s="3"/>
      <c r="B546" s="3"/>
      <c r="C546" s="3"/>
      <c r="D546" s="3"/>
      <c r="E546" s="3"/>
      <c r="F546" s="3"/>
      <c r="G546" s="16">
        <f t="shared" si="116"/>
        <v>0</v>
      </c>
      <c r="H546" s="16">
        <f t="shared" si="117"/>
        <v>0</v>
      </c>
      <c r="I546" s="9">
        <f t="shared" si="115"/>
        <v>0</v>
      </c>
      <c r="J546" s="9">
        <f t="shared" si="118"/>
        <v>0</v>
      </c>
      <c r="K546" s="9">
        <f t="shared" si="127"/>
        <v>0</v>
      </c>
      <c r="L546" s="9">
        <f t="shared" si="128"/>
        <v>0</v>
      </c>
      <c r="M546" s="9" t="str">
        <f t="shared" si="119"/>
        <v/>
      </c>
      <c r="N546" s="9" t="str">
        <f t="shared" si="120"/>
        <v/>
      </c>
      <c r="O546" s="9" t="str">
        <f t="shared" si="121"/>
        <v/>
      </c>
      <c r="P546" s="9" t="str">
        <f t="shared" si="122"/>
        <v/>
      </c>
      <c r="Q546" s="9" t="str">
        <f t="shared" si="123"/>
        <v/>
      </c>
      <c r="R546" s="9" t="str">
        <f t="shared" si="124"/>
        <v/>
      </c>
      <c r="S546" s="9" t="str">
        <f t="shared" si="125"/>
        <v/>
      </c>
      <c r="T546" s="9" t="str">
        <f t="shared" si="126"/>
        <v/>
      </c>
      <c r="U546" s="9" t="str">
        <f t="array" ref="U546">IF(AND(F546&lt;&gt;"",F546&lt;&gt;"GR"),IF(COUNTIF($J$2:$J$1000,"&gt;=50")&gt;=10,IF(F546&lt;&gt;"GR",IF(AND(F546&gt;=55,J546&gt;=50),_xlfn.IFS(AND(J546&gt;=$AH$11,J546&gt;$AG$10,J546&gt;$AF$10,J546&gt;$AE$10,J546&gt;$AD$10,J546&gt;$AC$10,J546&gt;$AB$10),"AA",AND(J546&gt;=$AG$11,J546&gt;$AF$10,J546&gt;$AE$10,J546&gt;$AD$10,J546&gt;$AC$10,J546&gt;$AB$10),"BA",AND(J546&gt;=$AF$11,J546&gt;$AE$10,J546&gt;$AD$10,J546&gt;$AC$10,J546&gt;$AB$10),"BB",AND(J546&gt;=$AE$11,J546&gt;$AD$10,J546&gt;$AC$10,J546&gt;$AB$10),"CB",AND(J546&gt;=$AD$11,J546&gt;$AC$10,J546&gt;$AB$10),"CC",AND(J546&gt;=$AC$11,J546&gt;$AB$10),"DC",J546&gt;=50,"DD"),IF(J546&gt;=$AA$9,"FD","FF")),T546),IF(L546&gt;=$Z$32,$Z$30,IF(L546&gt;=$AA$32,$AA$30,IF(L546&gt;=$AB$32,$AB$30,IF(L546&gt;=$AC$32,$AC$30,IF(L546&gt;=$AD$32,$AD$30,IF(L546&gt;=$AE$32,$AE$30,IF(L546&gt;=$AF$32,$AF$30,IF(L546&gt;=$AG$32,$AG$30,$AH$30))))))))),T546)</f>
        <v/>
      </c>
      <c r="V546" s="9" t="str">
        <f t="array" ref="V546">IF(A546&lt;&gt;"",IF(_xlfn.BITOR(F546&lt;&gt;"GR",F546&lt;&gt;""),IF(AND(L546&gt;=50,F546&gt;=55),_xlfn.RANK.EQ(L546,$L$2:$L$1000,0),_xlfn.IFS(U546="FD",999,U546="FF",1000)),IF(AND(L546&gt;=50,H546&gt;=55),_xlfn.RANK.EQ(L546,$L$2:$L$326,0),_xlfn.IFS(U546="FD",999,U546="FF",1000))),"")</f>
        <v/>
      </c>
    </row>
    <row r="547" spans="1:22" x14ac:dyDescent="0.25">
      <c r="A547" s="3"/>
      <c r="B547" s="3"/>
      <c r="C547" s="3"/>
      <c r="D547" s="3"/>
      <c r="E547" s="3"/>
      <c r="F547" s="3"/>
      <c r="G547" s="16">
        <f t="shared" si="116"/>
        <v>0</v>
      </c>
      <c r="H547" s="16">
        <f t="shared" si="117"/>
        <v>0</v>
      </c>
      <c r="I547" s="9">
        <f t="shared" si="115"/>
        <v>0</v>
      </c>
      <c r="J547" s="9">
        <f t="shared" si="118"/>
        <v>0</v>
      </c>
      <c r="K547" s="9">
        <f t="shared" si="127"/>
        <v>0</v>
      </c>
      <c r="L547" s="9">
        <f t="shared" si="128"/>
        <v>0</v>
      </c>
      <c r="M547" s="9" t="str">
        <f t="shared" si="119"/>
        <v/>
      </c>
      <c r="N547" s="9" t="str">
        <f t="shared" si="120"/>
        <v/>
      </c>
      <c r="O547" s="9" t="str">
        <f t="shared" si="121"/>
        <v/>
      </c>
      <c r="P547" s="9" t="str">
        <f t="shared" si="122"/>
        <v/>
      </c>
      <c r="Q547" s="9" t="str">
        <f t="shared" si="123"/>
        <v/>
      </c>
      <c r="R547" s="9" t="str">
        <f t="shared" si="124"/>
        <v/>
      </c>
      <c r="S547" s="9" t="str">
        <f t="shared" si="125"/>
        <v/>
      </c>
      <c r="T547" s="9" t="str">
        <f t="shared" si="126"/>
        <v/>
      </c>
      <c r="U547" s="9" t="str">
        <f t="array" ref="U547">IF(AND(F547&lt;&gt;"",F547&lt;&gt;"GR"),IF(COUNTIF($J$2:$J$1000,"&gt;=50")&gt;=10,IF(F547&lt;&gt;"GR",IF(AND(F547&gt;=55,J547&gt;=50),_xlfn.IFS(AND(J547&gt;=$AH$11,J547&gt;$AG$10,J547&gt;$AF$10,J547&gt;$AE$10,J547&gt;$AD$10,J547&gt;$AC$10,J547&gt;$AB$10),"AA",AND(J547&gt;=$AG$11,J547&gt;$AF$10,J547&gt;$AE$10,J547&gt;$AD$10,J547&gt;$AC$10,J547&gt;$AB$10),"BA",AND(J547&gt;=$AF$11,J547&gt;$AE$10,J547&gt;$AD$10,J547&gt;$AC$10,J547&gt;$AB$10),"BB",AND(J547&gt;=$AE$11,J547&gt;$AD$10,J547&gt;$AC$10,J547&gt;$AB$10),"CB",AND(J547&gt;=$AD$11,J547&gt;$AC$10,J547&gt;$AB$10),"CC",AND(J547&gt;=$AC$11,J547&gt;$AB$10),"DC",J547&gt;=50,"DD"),IF(J547&gt;=$AA$9,"FD","FF")),T547),IF(L547&gt;=$Z$32,$Z$30,IF(L547&gt;=$AA$32,$AA$30,IF(L547&gt;=$AB$32,$AB$30,IF(L547&gt;=$AC$32,$AC$30,IF(L547&gt;=$AD$32,$AD$30,IF(L547&gt;=$AE$32,$AE$30,IF(L547&gt;=$AF$32,$AF$30,IF(L547&gt;=$AG$32,$AG$30,$AH$30))))))))),T547)</f>
        <v/>
      </c>
      <c r="V547" s="9" t="str">
        <f t="array" ref="V547">IF(A547&lt;&gt;"",IF(_xlfn.BITOR(F547&lt;&gt;"GR",F547&lt;&gt;""),IF(AND(L547&gt;=50,F547&gt;=55),_xlfn.RANK.EQ(L547,$L$2:$L$1000,0),_xlfn.IFS(U547="FD",999,U547="FF",1000)),IF(AND(L547&gt;=50,H547&gt;=55),_xlfn.RANK.EQ(L547,$L$2:$L$326,0),_xlfn.IFS(U547="FD",999,U547="FF",1000))),"")</f>
        <v/>
      </c>
    </row>
    <row r="548" spans="1:22" x14ac:dyDescent="0.25">
      <c r="A548" s="3"/>
      <c r="B548" s="3"/>
      <c r="C548" s="3"/>
      <c r="D548" s="3"/>
      <c r="E548" s="3"/>
      <c r="F548" s="3"/>
      <c r="G548" s="16">
        <f t="shared" si="116"/>
        <v>0</v>
      </c>
      <c r="H548" s="16">
        <f t="shared" si="117"/>
        <v>0</v>
      </c>
      <c r="I548" s="9">
        <f t="shared" si="115"/>
        <v>0</v>
      </c>
      <c r="J548" s="9">
        <f t="shared" si="118"/>
        <v>0</v>
      </c>
      <c r="K548" s="9">
        <f t="shared" si="127"/>
        <v>0</v>
      </c>
      <c r="L548" s="9">
        <f t="shared" si="128"/>
        <v>0</v>
      </c>
      <c r="M548" s="9" t="str">
        <f t="shared" si="119"/>
        <v/>
      </c>
      <c r="N548" s="9" t="str">
        <f t="shared" si="120"/>
        <v/>
      </c>
      <c r="O548" s="9" t="str">
        <f t="shared" si="121"/>
        <v/>
      </c>
      <c r="P548" s="9" t="str">
        <f t="shared" si="122"/>
        <v/>
      </c>
      <c r="Q548" s="9" t="str">
        <f t="shared" si="123"/>
        <v/>
      </c>
      <c r="R548" s="9" t="str">
        <f t="shared" si="124"/>
        <v/>
      </c>
      <c r="S548" s="9" t="str">
        <f t="shared" si="125"/>
        <v/>
      </c>
      <c r="T548" s="9" t="str">
        <f t="shared" si="126"/>
        <v/>
      </c>
      <c r="U548" s="9" t="str">
        <f t="array" ref="U548">IF(AND(F548&lt;&gt;"",F548&lt;&gt;"GR"),IF(COUNTIF($J$2:$J$1000,"&gt;=50")&gt;=10,IF(F548&lt;&gt;"GR",IF(AND(F548&gt;=55,J548&gt;=50),_xlfn.IFS(AND(J548&gt;=$AH$11,J548&gt;$AG$10,J548&gt;$AF$10,J548&gt;$AE$10,J548&gt;$AD$10,J548&gt;$AC$10,J548&gt;$AB$10),"AA",AND(J548&gt;=$AG$11,J548&gt;$AF$10,J548&gt;$AE$10,J548&gt;$AD$10,J548&gt;$AC$10,J548&gt;$AB$10),"BA",AND(J548&gt;=$AF$11,J548&gt;$AE$10,J548&gt;$AD$10,J548&gt;$AC$10,J548&gt;$AB$10),"BB",AND(J548&gt;=$AE$11,J548&gt;$AD$10,J548&gt;$AC$10,J548&gt;$AB$10),"CB",AND(J548&gt;=$AD$11,J548&gt;$AC$10,J548&gt;$AB$10),"CC",AND(J548&gt;=$AC$11,J548&gt;$AB$10),"DC",J548&gt;=50,"DD"),IF(J548&gt;=$AA$9,"FD","FF")),T548),IF(L548&gt;=$Z$32,$Z$30,IF(L548&gt;=$AA$32,$AA$30,IF(L548&gt;=$AB$32,$AB$30,IF(L548&gt;=$AC$32,$AC$30,IF(L548&gt;=$AD$32,$AD$30,IF(L548&gt;=$AE$32,$AE$30,IF(L548&gt;=$AF$32,$AF$30,IF(L548&gt;=$AG$32,$AG$30,$AH$30))))))))),T548)</f>
        <v/>
      </c>
      <c r="V548" s="9" t="str">
        <f t="array" ref="V548">IF(A548&lt;&gt;"",IF(_xlfn.BITOR(F548&lt;&gt;"GR",F548&lt;&gt;""),IF(AND(L548&gt;=50,F548&gt;=55),_xlfn.RANK.EQ(L548,$L$2:$L$1000,0),_xlfn.IFS(U548="FD",999,U548="FF",1000)),IF(AND(L548&gt;=50,H548&gt;=55),_xlfn.RANK.EQ(L548,$L$2:$L$326,0),_xlfn.IFS(U548="FD",999,U548="FF",1000))),"")</f>
        <v/>
      </c>
    </row>
    <row r="549" spans="1:22" x14ac:dyDescent="0.25">
      <c r="A549" s="3"/>
      <c r="B549" s="3"/>
      <c r="C549" s="3"/>
      <c r="D549" s="3"/>
      <c r="E549" s="3"/>
      <c r="F549" s="3"/>
      <c r="G549" s="16">
        <f t="shared" si="116"/>
        <v>0</v>
      </c>
      <c r="H549" s="16">
        <f t="shared" si="117"/>
        <v>0</v>
      </c>
      <c r="I549" s="9">
        <f t="shared" si="115"/>
        <v>0</v>
      </c>
      <c r="J549" s="9">
        <f t="shared" si="118"/>
        <v>0</v>
      </c>
      <c r="K549" s="9">
        <f t="shared" si="127"/>
        <v>0</v>
      </c>
      <c r="L549" s="9">
        <f t="shared" si="128"/>
        <v>0</v>
      </c>
      <c r="M549" s="9" t="str">
        <f t="shared" si="119"/>
        <v/>
      </c>
      <c r="N549" s="9" t="str">
        <f t="shared" si="120"/>
        <v/>
      </c>
      <c r="O549" s="9" t="str">
        <f t="shared" si="121"/>
        <v/>
      </c>
      <c r="P549" s="9" t="str">
        <f t="shared" si="122"/>
        <v/>
      </c>
      <c r="Q549" s="9" t="str">
        <f t="shared" si="123"/>
        <v/>
      </c>
      <c r="R549" s="9" t="str">
        <f t="shared" si="124"/>
        <v/>
      </c>
      <c r="S549" s="9" t="str">
        <f t="shared" si="125"/>
        <v/>
      </c>
      <c r="T549" s="9" t="str">
        <f t="shared" si="126"/>
        <v/>
      </c>
      <c r="U549" s="9" t="str">
        <f t="array" ref="U549">IF(AND(F549&lt;&gt;"",F549&lt;&gt;"GR"),IF(COUNTIF($J$2:$J$1000,"&gt;=50")&gt;=10,IF(F549&lt;&gt;"GR",IF(AND(F549&gt;=55,J549&gt;=50),_xlfn.IFS(AND(J549&gt;=$AH$11,J549&gt;$AG$10,J549&gt;$AF$10,J549&gt;$AE$10,J549&gt;$AD$10,J549&gt;$AC$10,J549&gt;$AB$10),"AA",AND(J549&gt;=$AG$11,J549&gt;$AF$10,J549&gt;$AE$10,J549&gt;$AD$10,J549&gt;$AC$10,J549&gt;$AB$10),"BA",AND(J549&gt;=$AF$11,J549&gt;$AE$10,J549&gt;$AD$10,J549&gt;$AC$10,J549&gt;$AB$10),"BB",AND(J549&gt;=$AE$11,J549&gt;$AD$10,J549&gt;$AC$10,J549&gt;$AB$10),"CB",AND(J549&gt;=$AD$11,J549&gt;$AC$10,J549&gt;$AB$10),"CC",AND(J549&gt;=$AC$11,J549&gt;$AB$10),"DC",J549&gt;=50,"DD"),IF(J549&gt;=$AA$9,"FD","FF")),T549),IF(L549&gt;=$Z$32,$Z$30,IF(L549&gt;=$AA$32,$AA$30,IF(L549&gt;=$AB$32,$AB$30,IF(L549&gt;=$AC$32,$AC$30,IF(L549&gt;=$AD$32,$AD$30,IF(L549&gt;=$AE$32,$AE$30,IF(L549&gt;=$AF$32,$AF$30,IF(L549&gt;=$AG$32,$AG$30,$AH$30))))))))),T549)</f>
        <v/>
      </c>
      <c r="V549" s="9" t="str">
        <f t="array" ref="V549">IF(A549&lt;&gt;"",IF(_xlfn.BITOR(F549&lt;&gt;"GR",F549&lt;&gt;""),IF(AND(L549&gt;=50,F549&gt;=55),_xlfn.RANK.EQ(L549,$L$2:$L$1000,0),_xlfn.IFS(U549="FD",999,U549="FF",1000)),IF(AND(L549&gt;=50,H549&gt;=55),_xlfn.RANK.EQ(L549,$L$2:$L$326,0),_xlfn.IFS(U549="FD",999,U549="FF",1000))),"")</f>
        <v/>
      </c>
    </row>
    <row r="550" spans="1:22" x14ac:dyDescent="0.25">
      <c r="A550" s="3"/>
      <c r="B550" s="3"/>
      <c r="C550" s="3"/>
      <c r="D550" s="3"/>
      <c r="E550" s="3"/>
      <c r="F550" s="3"/>
      <c r="G550" s="16">
        <f t="shared" si="116"/>
        <v>0</v>
      </c>
      <c r="H550" s="16">
        <f t="shared" si="117"/>
        <v>0</v>
      </c>
      <c r="I550" s="9">
        <f t="shared" si="115"/>
        <v>0</v>
      </c>
      <c r="J550" s="9">
        <f t="shared" si="118"/>
        <v>0</v>
      </c>
      <c r="K550" s="9">
        <f t="shared" si="127"/>
        <v>0</v>
      </c>
      <c r="L550" s="9">
        <f t="shared" si="128"/>
        <v>0</v>
      </c>
      <c r="M550" s="9" t="str">
        <f t="shared" si="119"/>
        <v/>
      </c>
      <c r="N550" s="9" t="str">
        <f t="shared" si="120"/>
        <v/>
      </c>
      <c r="O550" s="9" t="str">
        <f t="shared" si="121"/>
        <v/>
      </c>
      <c r="P550" s="9" t="str">
        <f t="shared" si="122"/>
        <v/>
      </c>
      <c r="Q550" s="9" t="str">
        <f t="shared" si="123"/>
        <v/>
      </c>
      <c r="R550" s="9" t="str">
        <f t="shared" si="124"/>
        <v/>
      </c>
      <c r="S550" s="9" t="str">
        <f t="shared" si="125"/>
        <v/>
      </c>
      <c r="T550" s="9" t="str">
        <f t="shared" si="126"/>
        <v/>
      </c>
      <c r="U550" s="9" t="str">
        <f t="array" ref="U550">IF(AND(F550&lt;&gt;"",F550&lt;&gt;"GR"),IF(COUNTIF($J$2:$J$1000,"&gt;=50")&gt;=10,IF(F550&lt;&gt;"GR",IF(AND(F550&gt;=55,J550&gt;=50),_xlfn.IFS(AND(J550&gt;=$AH$11,J550&gt;$AG$10,J550&gt;$AF$10,J550&gt;$AE$10,J550&gt;$AD$10,J550&gt;$AC$10,J550&gt;$AB$10),"AA",AND(J550&gt;=$AG$11,J550&gt;$AF$10,J550&gt;$AE$10,J550&gt;$AD$10,J550&gt;$AC$10,J550&gt;$AB$10),"BA",AND(J550&gt;=$AF$11,J550&gt;$AE$10,J550&gt;$AD$10,J550&gt;$AC$10,J550&gt;$AB$10),"BB",AND(J550&gt;=$AE$11,J550&gt;$AD$10,J550&gt;$AC$10,J550&gt;$AB$10),"CB",AND(J550&gt;=$AD$11,J550&gt;$AC$10,J550&gt;$AB$10),"CC",AND(J550&gt;=$AC$11,J550&gt;$AB$10),"DC",J550&gt;=50,"DD"),IF(J550&gt;=$AA$9,"FD","FF")),T550),IF(L550&gt;=$Z$32,$Z$30,IF(L550&gt;=$AA$32,$AA$30,IF(L550&gt;=$AB$32,$AB$30,IF(L550&gt;=$AC$32,$AC$30,IF(L550&gt;=$AD$32,$AD$30,IF(L550&gt;=$AE$32,$AE$30,IF(L550&gt;=$AF$32,$AF$30,IF(L550&gt;=$AG$32,$AG$30,$AH$30))))))))),T550)</f>
        <v/>
      </c>
      <c r="V550" s="9" t="str">
        <f t="array" ref="V550">IF(A550&lt;&gt;"",IF(_xlfn.BITOR(F550&lt;&gt;"GR",F550&lt;&gt;""),IF(AND(L550&gt;=50,F550&gt;=55),_xlfn.RANK.EQ(L550,$L$2:$L$1000,0),_xlfn.IFS(U550="FD",999,U550="FF",1000)),IF(AND(L550&gt;=50,H550&gt;=55),_xlfn.RANK.EQ(L550,$L$2:$L$326,0),_xlfn.IFS(U550="FD",999,U550="FF",1000))),"")</f>
        <v/>
      </c>
    </row>
    <row r="551" spans="1:22" x14ac:dyDescent="0.25">
      <c r="A551" s="3"/>
      <c r="B551" s="3"/>
      <c r="C551" s="3"/>
      <c r="D551" s="3"/>
      <c r="E551" s="3"/>
      <c r="F551" s="3"/>
      <c r="G551" s="16">
        <f t="shared" si="116"/>
        <v>0</v>
      </c>
      <c r="H551" s="16">
        <f t="shared" si="117"/>
        <v>0</v>
      </c>
      <c r="I551" s="9">
        <f t="shared" si="115"/>
        <v>0</v>
      </c>
      <c r="J551" s="9">
        <f t="shared" si="118"/>
        <v>0</v>
      </c>
      <c r="K551" s="9">
        <f t="shared" si="127"/>
        <v>0</v>
      </c>
      <c r="L551" s="9">
        <f t="shared" si="128"/>
        <v>0</v>
      </c>
      <c r="M551" s="9" t="str">
        <f t="shared" si="119"/>
        <v/>
      </c>
      <c r="N551" s="9" t="str">
        <f t="shared" si="120"/>
        <v/>
      </c>
      <c r="O551" s="9" t="str">
        <f t="shared" si="121"/>
        <v/>
      </c>
      <c r="P551" s="9" t="str">
        <f t="shared" si="122"/>
        <v/>
      </c>
      <c r="Q551" s="9" t="str">
        <f t="shared" si="123"/>
        <v/>
      </c>
      <c r="R551" s="9" t="str">
        <f t="shared" si="124"/>
        <v/>
      </c>
      <c r="S551" s="9" t="str">
        <f t="shared" si="125"/>
        <v/>
      </c>
      <c r="T551" s="9" t="str">
        <f t="shared" si="126"/>
        <v/>
      </c>
      <c r="U551" s="9" t="str">
        <f t="array" ref="U551">IF(AND(F551&lt;&gt;"",F551&lt;&gt;"GR"),IF(COUNTIF($J$2:$J$1000,"&gt;=50")&gt;=10,IF(F551&lt;&gt;"GR",IF(AND(F551&gt;=55,J551&gt;=50),_xlfn.IFS(AND(J551&gt;=$AH$11,J551&gt;$AG$10,J551&gt;$AF$10,J551&gt;$AE$10,J551&gt;$AD$10,J551&gt;$AC$10,J551&gt;$AB$10),"AA",AND(J551&gt;=$AG$11,J551&gt;$AF$10,J551&gt;$AE$10,J551&gt;$AD$10,J551&gt;$AC$10,J551&gt;$AB$10),"BA",AND(J551&gt;=$AF$11,J551&gt;$AE$10,J551&gt;$AD$10,J551&gt;$AC$10,J551&gt;$AB$10),"BB",AND(J551&gt;=$AE$11,J551&gt;$AD$10,J551&gt;$AC$10,J551&gt;$AB$10),"CB",AND(J551&gt;=$AD$11,J551&gt;$AC$10,J551&gt;$AB$10),"CC",AND(J551&gt;=$AC$11,J551&gt;$AB$10),"DC",J551&gt;=50,"DD"),IF(J551&gt;=$AA$9,"FD","FF")),T551),IF(L551&gt;=$Z$32,$Z$30,IF(L551&gt;=$AA$32,$AA$30,IF(L551&gt;=$AB$32,$AB$30,IF(L551&gt;=$AC$32,$AC$30,IF(L551&gt;=$AD$32,$AD$30,IF(L551&gt;=$AE$32,$AE$30,IF(L551&gt;=$AF$32,$AF$30,IF(L551&gt;=$AG$32,$AG$30,$AH$30))))))))),T551)</f>
        <v/>
      </c>
      <c r="V551" s="9" t="str">
        <f t="array" ref="V551">IF(A551&lt;&gt;"",IF(_xlfn.BITOR(F551&lt;&gt;"GR",F551&lt;&gt;""),IF(AND(L551&gt;=50,F551&gt;=55),_xlfn.RANK.EQ(L551,$L$2:$L$1000,0),_xlfn.IFS(U551="FD",999,U551="FF",1000)),IF(AND(L551&gt;=50,H551&gt;=55),_xlfn.RANK.EQ(L551,$L$2:$L$326,0),_xlfn.IFS(U551="FD",999,U551="FF",1000))),"")</f>
        <v/>
      </c>
    </row>
    <row r="552" spans="1:22" x14ac:dyDescent="0.25">
      <c r="A552" s="3"/>
      <c r="B552" s="3"/>
      <c r="C552" s="3"/>
      <c r="D552" s="3"/>
      <c r="E552" s="3"/>
      <c r="F552" s="3"/>
      <c r="G552" s="16">
        <f t="shared" si="116"/>
        <v>0</v>
      </c>
      <c r="H552" s="16">
        <f t="shared" si="117"/>
        <v>0</v>
      </c>
      <c r="I552" s="9">
        <f t="shared" si="115"/>
        <v>0</v>
      </c>
      <c r="J552" s="9">
        <f t="shared" si="118"/>
        <v>0</v>
      </c>
      <c r="K552" s="9">
        <f t="shared" si="127"/>
        <v>0</v>
      </c>
      <c r="L552" s="9">
        <f t="shared" si="128"/>
        <v>0</v>
      </c>
      <c r="M552" s="9" t="str">
        <f t="shared" si="119"/>
        <v/>
      </c>
      <c r="N552" s="9" t="str">
        <f t="shared" si="120"/>
        <v/>
      </c>
      <c r="O552" s="9" t="str">
        <f t="shared" si="121"/>
        <v/>
      </c>
      <c r="P552" s="9" t="str">
        <f t="shared" si="122"/>
        <v/>
      </c>
      <c r="Q552" s="9" t="str">
        <f t="shared" si="123"/>
        <v/>
      </c>
      <c r="R552" s="9" t="str">
        <f t="shared" si="124"/>
        <v/>
      </c>
      <c r="S552" s="9" t="str">
        <f t="shared" si="125"/>
        <v/>
      </c>
      <c r="T552" s="9" t="str">
        <f t="shared" si="126"/>
        <v/>
      </c>
      <c r="U552" s="9" t="str">
        <f t="array" ref="U552">IF(AND(F552&lt;&gt;"",F552&lt;&gt;"GR"),IF(COUNTIF($J$2:$J$1000,"&gt;=50")&gt;=10,IF(F552&lt;&gt;"GR",IF(AND(F552&gt;=55,J552&gt;=50),_xlfn.IFS(AND(J552&gt;=$AH$11,J552&gt;$AG$10,J552&gt;$AF$10,J552&gt;$AE$10,J552&gt;$AD$10,J552&gt;$AC$10,J552&gt;$AB$10),"AA",AND(J552&gt;=$AG$11,J552&gt;$AF$10,J552&gt;$AE$10,J552&gt;$AD$10,J552&gt;$AC$10,J552&gt;$AB$10),"BA",AND(J552&gt;=$AF$11,J552&gt;$AE$10,J552&gt;$AD$10,J552&gt;$AC$10,J552&gt;$AB$10),"BB",AND(J552&gt;=$AE$11,J552&gt;$AD$10,J552&gt;$AC$10,J552&gt;$AB$10),"CB",AND(J552&gt;=$AD$11,J552&gt;$AC$10,J552&gt;$AB$10),"CC",AND(J552&gt;=$AC$11,J552&gt;$AB$10),"DC",J552&gt;=50,"DD"),IF(J552&gt;=$AA$9,"FD","FF")),T552),IF(L552&gt;=$Z$32,$Z$30,IF(L552&gt;=$AA$32,$AA$30,IF(L552&gt;=$AB$32,$AB$30,IF(L552&gt;=$AC$32,$AC$30,IF(L552&gt;=$AD$32,$AD$30,IF(L552&gt;=$AE$32,$AE$30,IF(L552&gt;=$AF$32,$AF$30,IF(L552&gt;=$AG$32,$AG$30,$AH$30))))))))),T552)</f>
        <v/>
      </c>
      <c r="V552" s="9" t="str">
        <f t="array" ref="V552">IF(A552&lt;&gt;"",IF(_xlfn.BITOR(F552&lt;&gt;"GR",F552&lt;&gt;""),IF(AND(L552&gt;=50,F552&gt;=55),_xlfn.RANK.EQ(L552,$L$2:$L$1000,0),_xlfn.IFS(U552="FD",999,U552="FF",1000)),IF(AND(L552&gt;=50,H552&gt;=55),_xlfn.RANK.EQ(L552,$L$2:$L$326,0),_xlfn.IFS(U552="FD",999,U552="FF",1000))),"")</f>
        <v/>
      </c>
    </row>
    <row r="553" spans="1:22" x14ac:dyDescent="0.25">
      <c r="A553" s="3"/>
      <c r="B553" s="3"/>
      <c r="C553" s="3"/>
      <c r="D553" s="3"/>
      <c r="E553" s="3"/>
      <c r="F553" s="3"/>
      <c r="G553" s="16">
        <f t="shared" si="116"/>
        <v>0</v>
      </c>
      <c r="H553" s="16">
        <f t="shared" si="117"/>
        <v>0</v>
      </c>
      <c r="I553" s="9">
        <f t="shared" si="115"/>
        <v>0</v>
      </c>
      <c r="J553" s="9">
        <f t="shared" si="118"/>
        <v>0</v>
      </c>
      <c r="K553" s="9">
        <f t="shared" si="127"/>
        <v>0</v>
      </c>
      <c r="L553" s="9">
        <f t="shared" si="128"/>
        <v>0</v>
      </c>
      <c r="M553" s="9" t="str">
        <f t="shared" si="119"/>
        <v/>
      </c>
      <c r="N553" s="9" t="str">
        <f t="shared" si="120"/>
        <v/>
      </c>
      <c r="O553" s="9" t="str">
        <f t="shared" si="121"/>
        <v/>
      </c>
      <c r="P553" s="9" t="str">
        <f t="shared" si="122"/>
        <v/>
      </c>
      <c r="Q553" s="9" t="str">
        <f t="shared" si="123"/>
        <v/>
      </c>
      <c r="R553" s="9" t="str">
        <f t="shared" si="124"/>
        <v/>
      </c>
      <c r="S553" s="9" t="str">
        <f t="shared" si="125"/>
        <v/>
      </c>
      <c r="T553" s="9" t="str">
        <f t="shared" si="126"/>
        <v/>
      </c>
      <c r="U553" s="9" t="str">
        <f t="array" ref="U553">IF(AND(F553&lt;&gt;"",F553&lt;&gt;"GR"),IF(COUNTIF($J$2:$J$1000,"&gt;=50")&gt;=10,IF(F553&lt;&gt;"GR",IF(AND(F553&gt;=55,J553&gt;=50),_xlfn.IFS(AND(J553&gt;=$AH$11,J553&gt;$AG$10,J553&gt;$AF$10,J553&gt;$AE$10,J553&gt;$AD$10,J553&gt;$AC$10,J553&gt;$AB$10),"AA",AND(J553&gt;=$AG$11,J553&gt;$AF$10,J553&gt;$AE$10,J553&gt;$AD$10,J553&gt;$AC$10,J553&gt;$AB$10),"BA",AND(J553&gt;=$AF$11,J553&gt;$AE$10,J553&gt;$AD$10,J553&gt;$AC$10,J553&gt;$AB$10),"BB",AND(J553&gt;=$AE$11,J553&gt;$AD$10,J553&gt;$AC$10,J553&gt;$AB$10),"CB",AND(J553&gt;=$AD$11,J553&gt;$AC$10,J553&gt;$AB$10),"CC",AND(J553&gt;=$AC$11,J553&gt;$AB$10),"DC",J553&gt;=50,"DD"),IF(J553&gt;=$AA$9,"FD","FF")),T553),IF(L553&gt;=$Z$32,$Z$30,IF(L553&gt;=$AA$32,$AA$30,IF(L553&gt;=$AB$32,$AB$30,IF(L553&gt;=$AC$32,$AC$30,IF(L553&gt;=$AD$32,$AD$30,IF(L553&gt;=$AE$32,$AE$30,IF(L553&gt;=$AF$32,$AF$30,IF(L553&gt;=$AG$32,$AG$30,$AH$30))))))))),T553)</f>
        <v/>
      </c>
      <c r="V553" s="9" t="str">
        <f t="array" ref="V553">IF(A553&lt;&gt;"",IF(_xlfn.BITOR(F553&lt;&gt;"GR",F553&lt;&gt;""),IF(AND(L553&gt;=50,F553&gt;=55),_xlfn.RANK.EQ(L553,$L$2:$L$1000,0),_xlfn.IFS(U553="FD",999,U553="FF",1000)),IF(AND(L553&gt;=50,H553&gt;=55),_xlfn.RANK.EQ(L553,$L$2:$L$326,0),_xlfn.IFS(U553="FD",999,U553="FF",1000))),"")</f>
        <v/>
      </c>
    </row>
    <row r="554" spans="1:22" x14ac:dyDescent="0.25">
      <c r="A554" s="3"/>
      <c r="B554" s="3"/>
      <c r="C554" s="3"/>
      <c r="D554" s="3"/>
      <c r="E554" s="3"/>
      <c r="F554" s="3"/>
      <c r="G554" s="16">
        <f t="shared" si="116"/>
        <v>0</v>
      </c>
      <c r="H554" s="16">
        <f t="shared" si="117"/>
        <v>0</v>
      </c>
      <c r="I554" s="9">
        <f t="shared" si="115"/>
        <v>0</v>
      </c>
      <c r="J554" s="9">
        <f t="shared" si="118"/>
        <v>0</v>
      </c>
      <c r="K554" s="9">
        <f t="shared" si="127"/>
        <v>0</v>
      </c>
      <c r="L554" s="9">
        <f t="shared" si="128"/>
        <v>0</v>
      </c>
      <c r="M554" s="9" t="str">
        <f t="shared" si="119"/>
        <v/>
      </c>
      <c r="N554" s="9" t="str">
        <f t="shared" si="120"/>
        <v/>
      </c>
      <c r="O554" s="9" t="str">
        <f t="shared" si="121"/>
        <v/>
      </c>
      <c r="P554" s="9" t="str">
        <f t="shared" si="122"/>
        <v/>
      </c>
      <c r="Q554" s="9" t="str">
        <f t="shared" si="123"/>
        <v/>
      </c>
      <c r="R554" s="9" t="str">
        <f t="shared" si="124"/>
        <v/>
      </c>
      <c r="S554" s="9" t="str">
        <f t="shared" si="125"/>
        <v/>
      </c>
      <c r="T554" s="9" t="str">
        <f t="shared" si="126"/>
        <v/>
      </c>
      <c r="U554" s="9" t="str">
        <f t="array" ref="U554">IF(AND(F554&lt;&gt;"",F554&lt;&gt;"GR"),IF(COUNTIF($J$2:$J$1000,"&gt;=50")&gt;=10,IF(F554&lt;&gt;"GR",IF(AND(F554&gt;=55,J554&gt;=50),_xlfn.IFS(AND(J554&gt;=$AH$11,J554&gt;$AG$10,J554&gt;$AF$10,J554&gt;$AE$10,J554&gt;$AD$10,J554&gt;$AC$10,J554&gt;$AB$10),"AA",AND(J554&gt;=$AG$11,J554&gt;$AF$10,J554&gt;$AE$10,J554&gt;$AD$10,J554&gt;$AC$10,J554&gt;$AB$10),"BA",AND(J554&gt;=$AF$11,J554&gt;$AE$10,J554&gt;$AD$10,J554&gt;$AC$10,J554&gt;$AB$10),"BB",AND(J554&gt;=$AE$11,J554&gt;$AD$10,J554&gt;$AC$10,J554&gt;$AB$10),"CB",AND(J554&gt;=$AD$11,J554&gt;$AC$10,J554&gt;$AB$10),"CC",AND(J554&gt;=$AC$11,J554&gt;$AB$10),"DC",J554&gt;=50,"DD"),IF(J554&gt;=$AA$9,"FD","FF")),T554),IF(L554&gt;=$Z$32,$Z$30,IF(L554&gt;=$AA$32,$AA$30,IF(L554&gt;=$AB$32,$AB$30,IF(L554&gt;=$AC$32,$AC$30,IF(L554&gt;=$AD$32,$AD$30,IF(L554&gt;=$AE$32,$AE$30,IF(L554&gt;=$AF$32,$AF$30,IF(L554&gt;=$AG$32,$AG$30,$AH$30))))))))),T554)</f>
        <v/>
      </c>
      <c r="V554" s="9" t="str">
        <f t="array" ref="V554">IF(A554&lt;&gt;"",IF(_xlfn.BITOR(F554&lt;&gt;"GR",F554&lt;&gt;""),IF(AND(L554&gt;=50,F554&gt;=55),_xlfn.RANK.EQ(L554,$L$2:$L$1000,0),_xlfn.IFS(U554="FD",999,U554="FF",1000)),IF(AND(L554&gt;=50,H554&gt;=55),_xlfn.RANK.EQ(L554,$L$2:$L$326,0),_xlfn.IFS(U554="FD",999,U554="FF",1000))),"")</f>
        <v/>
      </c>
    </row>
    <row r="555" spans="1:22" x14ac:dyDescent="0.25">
      <c r="A555" s="3"/>
      <c r="B555" s="3"/>
      <c r="C555" s="3"/>
      <c r="D555" s="3"/>
      <c r="E555" s="3"/>
      <c r="F555" s="3"/>
      <c r="G555" s="16">
        <f t="shared" si="116"/>
        <v>0</v>
      </c>
      <c r="H555" s="16">
        <f t="shared" si="117"/>
        <v>0</v>
      </c>
      <c r="I555" s="9">
        <f t="shared" si="115"/>
        <v>0</v>
      </c>
      <c r="J555" s="9">
        <f t="shared" si="118"/>
        <v>0</v>
      </c>
      <c r="K555" s="9">
        <f t="shared" si="127"/>
        <v>0</v>
      </c>
      <c r="L555" s="9">
        <f t="shared" si="128"/>
        <v>0</v>
      </c>
      <c r="M555" s="9" t="str">
        <f t="shared" si="119"/>
        <v/>
      </c>
      <c r="N555" s="9" t="str">
        <f t="shared" si="120"/>
        <v/>
      </c>
      <c r="O555" s="9" t="str">
        <f t="shared" si="121"/>
        <v/>
      </c>
      <c r="P555" s="9" t="str">
        <f t="shared" si="122"/>
        <v/>
      </c>
      <c r="Q555" s="9" t="str">
        <f t="shared" si="123"/>
        <v/>
      </c>
      <c r="R555" s="9" t="str">
        <f t="shared" si="124"/>
        <v/>
      </c>
      <c r="S555" s="9" t="str">
        <f t="shared" si="125"/>
        <v/>
      </c>
      <c r="T555" s="9" t="str">
        <f t="shared" si="126"/>
        <v/>
      </c>
      <c r="U555" s="9" t="str">
        <f t="array" ref="U555">IF(AND(F555&lt;&gt;"",F555&lt;&gt;"GR"),IF(COUNTIF($J$2:$J$1000,"&gt;=50")&gt;=10,IF(F555&lt;&gt;"GR",IF(AND(F555&gt;=55,J555&gt;=50),_xlfn.IFS(AND(J555&gt;=$AH$11,J555&gt;$AG$10,J555&gt;$AF$10,J555&gt;$AE$10,J555&gt;$AD$10,J555&gt;$AC$10,J555&gt;$AB$10),"AA",AND(J555&gt;=$AG$11,J555&gt;$AF$10,J555&gt;$AE$10,J555&gt;$AD$10,J555&gt;$AC$10,J555&gt;$AB$10),"BA",AND(J555&gt;=$AF$11,J555&gt;$AE$10,J555&gt;$AD$10,J555&gt;$AC$10,J555&gt;$AB$10),"BB",AND(J555&gt;=$AE$11,J555&gt;$AD$10,J555&gt;$AC$10,J555&gt;$AB$10),"CB",AND(J555&gt;=$AD$11,J555&gt;$AC$10,J555&gt;$AB$10),"CC",AND(J555&gt;=$AC$11,J555&gt;$AB$10),"DC",J555&gt;=50,"DD"),IF(J555&gt;=$AA$9,"FD","FF")),T555),IF(L555&gt;=$Z$32,$Z$30,IF(L555&gt;=$AA$32,$AA$30,IF(L555&gt;=$AB$32,$AB$30,IF(L555&gt;=$AC$32,$AC$30,IF(L555&gt;=$AD$32,$AD$30,IF(L555&gt;=$AE$32,$AE$30,IF(L555&gt;=$AF$32,$AF$30,IF(L555&gt;=$AG$32,$AG$30,$AH$30))))))))),T555)</f>
        <v/>
      </c>
      <c r="V555" s="9" t="str">
        <f t="array" ref="V555">IF(A555&lt;&gt;"",IF(_xlfn.BITOR(F555&lt;&gt;"GR",F555&lt;&gt;""),IF(AND(L555&gt;=50,F555&gt;=55),_xlfn.RANK.EQ(L555,$L$2:$L$1000,0),_xlfn.IFS(U555="FD",999,U555="FF",1000)),IF(AND(L555&gt;=50,H555&gt;=55),_xlfn.RANK.EQ(L555,$L$2:$L$326,0),_xlfn.IFS(U555="FD",999,U555="FF",1000))),"")</f>
        <v/>
      </c>
    </row>
    <row r="556" spans="1:22" x14ac:dyDescent="0.25">
      <c r="A556" s="3"/>
      <c r="B556" s="3"/>
      <c r="C556" s="3"/>
      <c r="D556" s="3"/>
      <c r="E556" s="3"/>
      <c r="F556" s="3"/>
      <c r="G556" s="16">
        <f t="shared" si="116"/>
        <v>0</v>
      </c>
      <c r="H556" s="16">
        <f t="shared" si="117"/>
        <v>0</v>
      </c>
      <c r="I556" s="9">
        <f t="shared" si="115"/>
        <v>0</v>
      </c>
      <c r="J556" s="9">
        <f t="shared" si="118"/>
        <v>0</v>
      </c>
      <c r="K556" s="9">
        <f t="shared" si="127"/>
        <v>0</v>
      </c>
      <c r="L556" s="9">
        <f t="shared" si="128"/>
        <v>0</v>
      </c>
      <c r="M556" s="9" t="str">
        <f t="shared" si="119"/>
        <v/>
      </c>
      <c r="N556" s="9" t="str">
        <f t="shared" si="120"/>
        <v/>
      </c>
      <c r="O556" s="9" t="str">
        <f t="shared" si="121"/>
        <v/>
      </c>
      <c r="P556" s="9" t="str">
        <f t="shared" si="122"/>
        <v/>
      </c>
      <c r="Q556" s="9" t="str">
        <f t="shared" si="123"/>
        <v/>
      </c>
      <c r="R556" s="9" t="str">
        <f t="shared" si="124"/>
        <v/>
      </c>
      <c r="S556" s="9" t="str">
        <f t="shared" si="125"/>
        <v/>
      </c>
      <c r="T556" s="9" t="str">
        <f t="shared" si="126"/>
        <v/>
      </c>
      <c r="U556" s="9" t="str">
        <f t="array" ref="U556">IF(AND(F556&lt;&gt;"",F556&lt;&gt;"GR"),IF(COUNTIF($J$2:$J$1000,"&gt;=50")&gt;=10,IF(F556&lt;&gt;"GR",IF(AND(F556&gt;=55,J556&gt;=50),_xlfn.IFS(AND(J556&gt;=$AH$11,J556&gt;$AG$10,J556&gt;$AF$10,J556&gt;$AE$10,J556&gt;$AD$10,J556&gt;$AC$10,J556&gt;$AB$10),"AA",AND(J556&gt;=$AG$11,J556&gt;$AF$10,J556&gt;$AE$10,J556&gt;$AD$10,J556&gt;$AC$10,J556&gt;$AB$10),"BA",AND(J556&gt;=$AF$11,J556&gt;$AE$10,J556&gt;$AD$10,J556&gt;$AC$10,J556&gt;$AB$10),"BB",AND(J556&gt;=$AE$11,J556&gt;$AD$10,J556&gt;$AC$10,J556&gt;$AB$10),"CB",AND(J556&gt;=$AD$11,J556&gt;$AC$10,J556&gt;$AB$10),"CC",AND(J556&gt;=$AC$11,J556&gt;$AB$10),"DC",J556&gt;=50,"DD"),IF(J556&gt;=$AA$9,"FD","FF")),T556),IF(L556&gt;=$Z$32,$Z$30,IF(L556&gt;=$AA$32,$AA$30,IF(L556&gt;=$AB$32,$AB$30,IF(L556&gt;=$AC$32,$AC$30,IF(L556&gt;=$AD$32,$AD$30,IF(L556&gt;=$AE$32,$AE$30,IF(L556&gt;=$AF$32,$AF$30,IF(L556&gt;=$AG$32,$AG$30,$AH$30))))))))),T556)</f>
        <v/>
      </c>
      <c r="V556" s="9" t="str">
        <f t="array" ref="V556">IF(A556&lt;&gt;"",IF(_xlfn.BITOR(F556&lt;&gt;"GR",F556&lt;&gt;""),IF(AND(L556&gt;=50,F556&gt;=55),_xlfn.RANK.EQ(L556,$L$2:$L$1000,0),_xlfn.IFS(U556="FD",999,U556="FF",1000)),IF(AND(L556&gt;=50,H556&gt;=55),_xlfn.RANK.EQ(L556,$L$2:$L$326,0),_xlfn.IFS(U556="FD",999,U556="FF",1000))),"")</f>
        <v/>
      </c>
    </row>
    <row r="557" spans="1:22" x14ac:dyDescent="0.25">
      <c r="A557" s="3"/>
      <c r="B557" s="3"/>
      <c r="C557" s="3"/>
      <c r="D557" s="3"/>
      <c r="E557" s="3"/>
      <c r="F557" s="3"/>
      <c r="G557" s="16">
        <f t="shared" si="116"/>
        <v>0</v>
      </c>
      <c r="H557" s="16">
        <f t="shared" si="117"/>
        <v>0</v>
      </c>
      <c r="I557" s="9">
        <f t="shared" si="115"/>
        <v>0</v>
      </c>
      <c r="J557" s="9">
        <f t="shared" si="118"/>
        <v>0</v>
      </c>
      <c r="K557" s="9">
        <f t="shared" si="127"/>
        <v>0</v>
      </c>
      <c r="L557" s="9">
        <f t="shared" si="128"/>
        <v>0</v>
      </c>
      <c r="M557" s="9" t="str">
        <f t="shared" si="119"/>
        <v/>
      </c>
      <c r="N557" s="9" t="str">
        <f t="shared" si="120"/>
        <v/>
      </c>
      <c r="O557" s="9" t="str">
        <f t="shared" si="121"/>
        <v/>
      </c>
      <c r="P557" s="9" t="str">
        <f t="shared" si="122"/>
        <v/>
      </c>
      <c r="Q557" s="9" t="str">
        <f t="shared" si="123"/>
        <v/>
      </c>
      <c r="R557" s="9" t="str">
        <f t="shared" si="124"/>
        <v/>
      </c>
      <c r="S557" s="9" t="str">
        <f t="shared" si="125"/>
        <v/>
      </c>
      <c r="T557" s="9" t="str">
        <f t="shared" si="126"/>
        <v/>
      </c>
      <c r="U557" s="9" t="str">
        <f t="array" ref="U557">IF(AND(F557&lt;&gt;"",F557&lt;&gt;"GR"),IF(COUNTIF($J$2:$J$1000,"&gt;=50")&gt;=10,IF(F557&lt;&gt;"GR",IF(AND(F557&gt;=55,J557&gt;=50),_xlfn.IFS(AND(J557&gt;=$AH$11,J557&gt;$AG$10,J557&gt;$AF$10,J557&gt;$AE$10,J557&gt;$AD$10,J557&gt;$AC$10,J557&gt;$AB$10),"AA",AND(J557&gt;=$AG$11,J557&gt;$AF$10,J557&gt;$AE$10,J557&gt;$AD$10,J557&gt;$AC$10,J557&gt;$AB$10),"BA",AND(J557&gt;=$AF$11,J557&gt;$AE$10,J557&gt;$AD$10,J557&gt;$AC$10,J557&gt;$AB$10),"BB",AND(J557&gt;=$AE$11,J557&gt;$AD$10,J557&gt;$AC$10,J557&gt;$AB$10),"CB",AND(J557&gt;=$AD$11,J557&gt;$AC$10,J557&gt;$AB$10),"CC",AND(J557&gt;=$AC$11,J557&gt;$AB$10),"DC",J557&gt;=50,"DD"),IF(J557&gt;=$AA$9,"FD","FF")),T557),IF(L557&gt;=$Z$32,$Z$30,IF(L557&gt;=$AA$32,$AA$30,IF(L557&gt;=$AB$32,$AB$30,IF(L557&gt;=$AC$32,$AC$30,IF(L557&gt;=$AD$32,$AD$30,IF(L557&gt;=$AE$32,$AE$30,IF(L557&gt;=$AF$32,$AF$30,IF(L557&gt;=$AG$32,$AG$30,$AH$30))))))))),T557)</f>
        <v/>
      </c>
      <c r="V557" s="9" t="str">
        <f t="array" ref="V557">IF(A557&lt;&gt;"",IF(_xlfn.BITOR(F557&lt;&gt;"GR",F557&lt;&gt;""),IF(AND(L557&gt;=50,F557&gt;=55),_xlfn.RANK.EQ(L557,$L$2:$L$1000,0),_xlfn.IFS(U557="FD",999,U557="FF",1000)),IF(AND(L557&gt;=50,H557&gt;=55),_xlfn.RANK.EQ(L557,$L$2:$L$326,0),_xlfn.IFS(U557="FD",999,U557="FF",1000))),"")</f>
        <v/>
      </c>
    </row>
    <row r="558" spans="1:22" x14ac:dyDescent="0.25">
      <c r="A558" s="3"/>
      <c r="B558" s="3"/>
      <c r="C558" s="3"/>
      <c r="D558" s="3"/>
      <c r="E558" s="3"/>
      <c r="F558" s="3"/>
      <c r="G558" s="16">
        <f t="shared" si="116"/>
        <v>0</v>
      </c>
      <c r="H558" s="16">
        <f t="shared" si="117"/>
        <v>0</v>
      </c>
      <c r="I558" s="9">
        <f t="shared" si="115"/>
        <v>0</v>
      </c>
      <c r="J558" s="9">
        <f t="shared" si="118"/>
        <v>0</v>
      </c>
      <c r="K558" s="9">
        <f t="shared" si="127"/>
        <v>0</v>
      </c>
      <c r="L558" s="9">
        <f t="shared" si="128"/>
        <v>0</v>
      </c>
      <c r="M558" s="9" t="str">
        <f t="shared" si="119"/>
        <v/>
      </c>
      <c r="N558" s="9" t="str">
        <f t="shared" si="120"/>
        <v/>
      </c>
      <c r="O558" s="9" t="str">
        <f t="shared" si="121"/>
        <v/>
      </c>
      <c r="P558" s="9" t="str">
        <f t="shared" si="122"/>
        <v/>
      </c>
      <c r="Q558" s="9" t="str">
        <f t="shared" si="123"/>
        <v/>
      </c>
      <c r="R558" s="9" t="str">
        <f t="shared" si="124"/>
        <v/>
      </c>
      <c r="S558" s="9" t="str">
        <f t="shared" si="125"/>
        <v/>
      </c>
      <c r="T558" s="9" t="str">
        <f t="shared" si="126"/>
        <v/>
      </c>
      <c r="U558" s="9" t="str">
        <f t="array" ref="U558">IF(AND(F558&lt;&gt;"",F558&lt;&gt;"GR"),IF(COUNTIF($J$2:$J$1000,"&gt;=50")&gt;=10,IF(F558&lt;&gt;"GR",IF(AND(F558&gt;=55,J558&gt;=50),_xlfn.IFS(AND(J558&gt;=$AH$11,J558&gt;$AG$10,J558&gt;$AF$10,J558&gt;$AE$10,J558&gt;$AD$10,J558&gt;$AC$10,J558&gt;$AB$10),"AA",AND(J558&gt;=$AG$11,J558&gt;$AF$10,J558&gt;$AE$10,J558&gt;$AD$10,J558&gt;$AC$10,J558&gt;$AB$10),"BA",AND(J558&gt;=$AF$11,J558&gt;$AE$10,J558&gt;$AD$10,J558&gt;$AC$10,J558&gt;$AB$10),"BB",AND(J558&gt;=$AE$11,J558&gt;$AD$10,J558&gt;$AC$10,J558&gt;$AB$10),"CB",AND(J558&gt;=$AD$11,J558&gt;$AC$10,J558&gt;$AB$10),"CC",AND(J558&gt;=$AC$11,J558&gt;$AB$10),"DC",J558&gt;=50,"DD"),IF(J558&gt;=$AA$9,"FD","FF")),T558),IF(L558&gt;=$Z$32,$Z$30,IF(L558&gt;=$AA$32,$AA$30,IF(L558&gt;=$AB$32,$AB$30,IF(L558&gt;=$AC$32,$AC$30,IF(L558&gt;=$AD$32,$AD$30,IF(L558&gt;=$AE$32,$AE$30,IF(L558&gt;=$AF$32,$AF$30,IF(L558&gt;=$AG$32,$AG$30,$AH$30))))))))),T558)</f>
        <v/>
      </c>
      <c r="V558" s="9" t="str">
        <f t="array" ref="V558">IF(A558&lt;&gt;"",IF(_xlfn.BITOR(F558&lt;&gt;"GR",F558&lt;&gt;""),IF(AND(L558&gt;=50,F558&gt;=55),_xlfn.RANK.EQ(L558,$L$2:$L$1000,0),_xlfn.IFS(U558="FD",999,U558="FF",1000)),IF(AND(L558&gt;=50,H558&gt;=55),_xlfn.RANK.EQ(L558,$L$2:$L$326,0),_xlfn.IFS(U558="FD",999,U558="FF",1000))),"")</f>
        <v/>
      </c>
    </row>
    <row r="559" spans="1:22" x14ac:dyDescent="0.25">
      <c r="A559" s="3"/>
      <c r="B559" s="3"/>
      <c r="C559" s="3"/>
      <c r="D559" s="3"/>
      <c r="E559" s="3"/>
      <c r="F559" s="3"/>
      <c r="G559" s="16">
        <f t="shared" si="116"/>
        <v>0</v>
      </c>
      <c r="H559" s="16">
        <f t="shared" si="117"/>
        <v>0</v>
      </c>
      <c r="I559" s="9">
        <f t="shared" si="115"/>
        <v>0</v>
      </c>
      <c r="J559" s="9">
        <f t="shared" si="118"/>
        <v>0</v>
      </c>
      <c r="K559" s="9">
        <f t="shared" si="127"/>
        <v>0</v>
      </c>
      <c r="L559" s="9">
        <f t="shared" si="128"/>
        <v>0</v>
      </c>
      <c r="M559" s="9" t="str">
        <f t="shared" si="119"/>
        <v/>
      </c>
      <c r="N559" s="9" t="str">
        <f t="shared" si="120"/>
        <v/>
      </c>
      <c r="O559" s="9" t="str">
        <f t="shared" si="121"/>
        <v/>
      </c>
      <c r="P559" s="9" t="str">
        <f t="shared" si="122"/>
        <v/>
      </c>
      <c r="Q559" s="9" t="str">
        <f t="shared" si="123"/>
        <v/>
      </c>
      <c r="R559" s="9" t="str">
        <f t="shared" si="124"/>
        <v/>
      </c>
      <c r="S559" s="9" t="str">
        <f t="shared" si="125"/>
        <v/>
      </c>
      <c r="T559" s="9" t="str">
        <f t="shared" si="126"/>
        <v/>
      </c>
      <c r="U559" s="9" t="str">
        <f t="array" ref="U559">IF(AND(F559&lt;&gt;"",F559&lt;&gt;"GR"),IF(COUNTIF($J$2:$J$1000,"&gt;=50")&gt;=10,IF(F559&lt;&gt;"GR",IF(AND(F559&gt;=55,J559&gt;=50),_xlfn.IFS(AND(J559&gt;=$AH$11,J559&gt;$AG$10,J559&gt;$AF$10,J559&gt;$AE$10,J559&gt;$AD$10,J559&gt;$AC$10,J559&gt;$AB$10),"AA",AND(J559&gt;=$AG$11,J559&gt;$AF$10,J559&gt;$AE$10,J559&gt;$AD$10,J559&gt;$AC$10,J559&gt;$AB$10),"BA",AND(J559&gt;=$AF$11,J559&gt;$AE$10,J559&gt;$AD$10,J559&gt;$AC$10,J559&gt;$AB$10),"BB",AND(J559&gt;=$AE$11,J559&gt;$AD$10,J559&gt;$AC$10,J559&gt;$AB$10),"CB",AND(J559&gt;=$AD$11,J559&gt;$AC$10,J559&gt;$AB$10),"CC",AND(J559&gt;=$AC$11,J559&gt;$AB$10),"DC",J559&gt;=50,"DD"),IF(J559&gt;=$AA$9,"FD","FF")),T559),IF(L559&gt;=$Z$32,$Z$30,IF(L559&gt;=$AA$32,$AA$30,IF(L559&gt;=$AB$32,$AB$30,IF(L559&gt;=$AC$32,$AC$30,IF(L559&gt;=$AD$32,$AD$30,IF(L559&gt;=$AE$32,$AE$30,IF(L559&gt;=$AF$32,$AF$30,IF(L559&gt;=$AG$32,$AG$30,$AH$30))))))))),T559)</f>
        <v/>
      </c>
      <c r="V559" s="9" t="str">
        <f t="array" ref="V559">IF(A559&lt;&gt;"",IF(_xlfn.BITOR(F559&lt;&gt;"GR",F559&lt;&gt;""),IF(AND(L559&gt;=50,F559&gt;=55),_xlfn.RANK.EQ(L559,$L$2:$L$1000,0),_xlfn.IFS(U559="FD",999,U559="FF",1000)),IF(AND(L559&gt;=50,H559&gt;=55),_xlfn.RANK.EQ(L559,$L$2:$L$326,0),_xlfn.IFS(U559="FD",999,U559="FF",1000))),"")</f>
        <v/>
      </c>
    </row>
    <row r="560" spans="1:22" x14ac:dyDescent="0.25">
      <c r="A560" s="3"/>
      <c r="B560" s="3"/>
      <c r="C560" s="3"/>
      <c r="D560" s="3"/>
      <c r="E560" s="3"/>
      <c r="F560" s="3"/>
      <c r="G560" s="16">
        <f t="shared" si="116"/>
        <v>0</v>
      </c>
      <c r="H560" s="16">
        <f t="shared" si="117"/>
        <v>0</v>
      </c>
      <c r="I560" s="9">
        <f t="shared" si="115"/>
        <v>0</v>
      </c>
      <c r="J560" s="9">
        <f t="shared" si="118"/>
        <v>0</v>
      </c>
      <c r="K560" s="9">
        <f t="shared" si="127"/>
        <v>0</v>
      </c>
      <c r="L560" s="9">
        <f t="shared" si="128"/>
        <v>0</v>
      </c>
      <c r="M560" s="9" t="str">
        <f t="shared" si="119"/>
        <v/>
      </c>
      <c r="N560" s="9" t="str">
        <f t="shared" si="120"/>
        <v/>
      </c>
      <c r="O560" s="9" t="str">
        <f t="shared" si="121"/>
        <v/>
      </c>
      <c r="P560" s="9" t="str">
        <f t="shared" si="122"/>
        <v/>
      </c>
      <c r="Q560" s="9" t="str">
        <f t="shared" si="123"/>
        <v/>
      </c>
      <c r="R560" s="9" t="str">
        <f t="shared" si="124"/>
        <v/>
      </c>
      <c r="S560" s="9" t="str">
        <f t="shared" si="125"/>
        <v/>
      </c>
      <c r="T560" s="9" t="str">
        <f t="shared" si="126"/>
        <v/>
      </c>
      <c r="U560" s="9" t="str">
        <f t="array" ref="U560">IF(AND(F560&lt;&gt;"",F560&lt;&gt;"GR"),IF(COUNTIF($J$2:$J$1000,"&gt;=50")&gt;=10,IF(F560&lt;&gt;"GR",IF(AND(F560&gt;=55,J560&gt;=50),_xlfn.IFS(AND(J560&gt;=$AH$11,J560&gt;$AG$10,J560&gt;$AF$10,J560&gt;$AE$10,J560&gt;$AD$10,J560&gt;$AC$10,J560&gt;$AB$10),"AA",AND(J560&gt;=$AG$11,J560&gt;$AF$10,J560&gt;$AE$10,J560&gt;$AD$10,J560&gt;$AC$10,J560&gt;$AB$10),"BA",AND(J560&gt;=$AF$11,J560&gt;$AE$10,J560&gt;$AD$10,J560&gt;$AC$10,J560&gt;$AB$10),"BB",AND(J560&gt;=$AE$11,J560&gt;$AD$10,J560&gt;$AC$10,J560&gt;$AB$10),"CB",AND(J560&gt;=$AD$11,J560&gt;$AC$10,J560&gt;$AB$10),"CC",AND(J560&gt;=$AC$11,J560&gt;$AB$10),"DC",J560&gt;=50,"DD"),IF(J560&gt;=$AA$9,"FD","FF")),T560),IF(L560&gt;=$Z$32,$Z$30,IF(L560&gt;=$AA$32,$AA$30,IF(L560&gt;=$AB$32,$AB$30,IF(L560&gt;=$AC$32,$AC$30,IF(L560&gt;=$AD$32,$AD$30,IF(L560&gt;=$AE$32,$AE$30,IF(L560&gt;=$AF$32,$AF$30,IF(L560&gt;=$AG$32,$AG$30,$AH$30))))))))),T560)</f>
        <v/>
      </c>
      <c r="V560" s="9" t="str">
        <f t="array" ref="V560">IF(A560&lt;&gt;"",IF(_xlfn.BITOR(F560&lt;&gt;"GR",F560&lt;&gt;""),IF(AND(L560&gt;=50,F560&gt;=55),_xlfn.RANK.EQ(L560,$L$2:$L$1000,0),_xlfn.IFS(U560="FD",999,U560="FF",1000)),IF(AND(L560&gt;=50,H560&gt;=55),_xlfn.RANK.EQ(L560,$L$2:$L$326,0),_xlfn.IFS(U560="FD",999,U560="FF",1000))),"")</f>
        <v/>
      </c>
    </row>
    <row r="561" spans="1:22" x14ac:dyDescent="0.25">
      <c r="A561" s="3"/>
      <c r="B561" s="3"/>
      <c r="C561" s="3"/>
      <c r="D561" s="3"/>
      <c r="E561" s="3"/>
      <c r="F561" s="3"/>
      <c r="G561" s="16">
        <f t="shared" si="116"/>
        <v>0</v>
      </c>
      <c r="H561" s="16">
        <f t="shared" si="117"/>
        <v>0</v>
      </c>
      <c r="I561" s="9">
        <f t="shared" si="115"/>
        <v>0</v>
      </c>
      <c r="J561" s="9">
        <f t="shared" si="118"/>
        <v>0</v>
      </c>
      <c r="K561" s="9">
        <f t="shared" si="127"/>
        <v>0</v>
      </c>
      <c r="L561" s="9">
        <f t="shared" si="128"/>
        <v>0</v>
      </c>
      <c r="M561" s="9" t="str">
        <f t="shared" si="119"/>
        <v/>
      </c>
      <c r="N561" s="9" t="str">
        <f t="shared" si="120"/>
        <v/>
      </c>
      <c r="O561" s="9" t="str">
        <f t="shared" si="121"/>
        <v/>
      </c>
      <c r="P561" s="9" t="str">
        <f t="shared" si="122"/>
        <v/>
      </c>
      <c r="Q561" s="9" t="str">
        <f t="shared" si="123"/>
        <v/>
      </c>
      <c r="R561" s="9" t="str">
        <f t="shared" si="124"/>
        <v/>
      </c>
      <c r="S561" s="9" t="str">
        <f t="shared" si="125"/>
        <v/>
      </c>
      <c r="T561" s="9" t="str">
        <f t="shared" si="126"/>
        <v/>
      </c>
      <c r="U561" s="9" t="str">
        <f t="array" ref="U561">IF(AND(F561&lt;&gt;"",F561&lt;&gt;"GR"),IF(COUNTIF($J$2:$J$1000,"&gt;=50")&gt;=10,IF(F561&lt;&gt;"GR",IF(AND(F561&gt;=55,J561&gt;=50),_xlfn.IFS(AND(J561&gt;=$AH$11,J561&gt;$AG$10,J561&gt;$AF$10,J561&gt;$AE$10,J561&gt;$AD$10,J561&gt;$AC$10,J561&gt;$AB$10),"AA",AND(J561&gt;=$AG$11,J561&gt;$AF$10,J561&gt;$AE$10,J561&gt;$AD$10,J561&gt;$AC$10,J561&gt;$AB$10),"BA",AND(J561&gt;=$AF$11,J561&gt;$AE$10,J561&gt;$AD$10,J561&gt;$AC$10,J561&gt;$AB$10),"BB",AND(J561&gt;=$AE$11,J561&gt;$AD$10,J561&gt;$AC$10,J561&gt;$AB$10),"CB",AND(J561&gt;=$AD$11,J561&gt;$AC$10,J561&gt;$AB$10),"CC",AND(J561&gt;=$AC$11,J561&gt;$AB$10),"DC",J561&gt;=50,"DD"),IF(J561&gt;=$AA$9,"FD","FF")),T561),IF(L561&gt;=$Z$32,$Z$30,IF(L561&gt;=$AA$32,$AA$30,IF(L561&gt;=$AB$32,$AB$30,IF(L561&gt;=$AC$32,$AC$30,IF(L561&gt;=$AD$32,$AD$30,IF(L561&gt;=$AE$32,$AE$30,IF(L561&gt;=$AF$32,$AF$30,IF(L561&gt;=$AG$32,$AG$30,$AH$30))))))))),T561)</f>
        <v/>
      </c>
      <c r="V561" s="9" t="str">
        <f t="array" ref="V561">IF(A561&lt;&gt;"",IF(_xlfn.BITOR(F561&lt;&gt;"GR",F561&lt;&gt;""),IF(AND(L561&gt;=50,F561&gt;=55),_xlfn.RANK.EQ(L561,$L$2:$L$1000,0),_xlfn.IFS(U561="FD",999,U561="FF",1000)),IF(AND(L561&gt;=50,H561&gt;=55),_xlfn.RANK.EQ(L561,$L$2:$L$326,0),_xlfn.IFS(U561="FD",999,U561="FF",1000))),"")</f>
        <v/>
      </c>
    </row>
    <row r="562" spans="1:22" x14ac:dyDescent="0.25">
      <c r="A562" s="3"/>
      <c r="B562" s="3"/>
      <c r="C562" s="3"/>
      <c r="D562" s="3"/>
      <c r="E562" s="3"/>
      <c r="F562" s="3"/>
      <c r="G562" s="16">
        <f t="shared" si="116"/>
        <v>0</v>
      </c>
      <c r="H562" s="16">
        <f t="shared" si="117"/>
        <v>0</v>
      </c>
      <c r="I562" s="9">
        <f t="shared" si="115"/>
        <v>0</v>
      </c>
      <c r="J562" s="9">
        <f t="shared" si="118"/>
        <v>0</v>
      </c>
      <c r="K562" s="9">
        <f t="shared" si="127"/>
        <v>0</v>
      </c>
      <c r="L562" s="9">
        <f t="shared" si="128"/>
        <v>0</v>
      </c>
      <c r="M562" s="9" t="str">
        <f t="shared" si="119"/>
        <v/>
      </c>
      <c r="N562" s="9" t="str">
        <f t="shared" si="120"/>
        <v/>
      </c>
      <c r="O562" s="9" t="str">
        <f t="shared" si="121"/>
        <v/>
      </c>
      <c r="P562" s="9" t="str">
        <f t="shared" si="122"/>
        <v/>
      </c>
      <c r="Q562" s="9" t="str">
        <f t="shared" si="123"/>
        <v/>
      </c>
      <c r="R562" s="9" t="str">
        <f t="shared" si="124"/>
        <v/>
      </c>
      <c r="S562" s="9" t="str">
        <f t="shared" si="125"/>
        <v/>
      </c>
      <c r="T562" s="9" t="str">
        <f t="shared" si="126"/>
        <v/>
      </c>
      <c r="U562" s="9" t="str">
        <f t="array" ref="U562">IF(AND(F562&lt;&gt;"",F562&lt;&gt;"GR"),IF(COUNTIF($J$2:$J$1000,"&gt;=50")&gt;=10,IF(F562&lt;&gt;"GR",IF(AND(F562&gt;=55,J562&gt;=50),_xlfn.IFS(AND(J562&gt;=$AH$11,J562&gt;$AG$10,J562&gt;$AF$10,J562&gt;$AE$10,J562&gt;$AD$10,J562&gt;$AC$10,J562&gt;$AB$10),"AA",AND(J562&gt;=$AG$11,J562&gt;$AF$10,J562&gt;$AE$10,J562&gt;$AD$10,J562&gt;$AC$10,J562&gt;$AB$10),"BA",AND(J562&gt;=$AF$11,J562&gt;$AE$10,J562&gt;$AD$10,J562&gt;$AC$10,J562&gt;$AB$10),"BB",AND(J562&gt;=$AE$11,J562&gt;$AD$10,J562&gt;$AC$10,J562&gt;$AB$10),"CB",AND(J562&gt;=$AD$11,J562&gt;$AC$10,J562&gt;$AB$10),"CC",AND(J562&gt;=$AC$11,J562&gt;$AB$10),"DC",J562&gt;=50,"DD"),IF(J562&gt;=$AA$9,"FD","FF")),T562),IF(L562&gt;=$Z$32,$Z$30,IF(L562&gt;=$AA$32,$AA$30,IF(L562&gt;=$AB$32,$AB$30,IF(L562&gt;=$AC$32,$AC$30,IF(L562&gt;=$AD$32,$AD$30,IF(L562&gt;=$AE$32,$AE$30,IF(L562&gt;=$AF$32,$AF$30,IF(L562&gt;=$AG$32,$AG$30,$AH$30))))))))),T562)</f>
        <v/>
      </c>
      <c r="V562" s="9" t="str">
        <f t="array" ref="V562">IF(A562&lt;&gt;"",IF(_xlfn.BITOR(F562&lt;&gt;"GR",F562&lt;&gt;""),IF(AND(L562&gt;=50,F562&gt;=55),_xlfn.RANK.EQ(L562,$L$2:$L$1000,0),_xlfn.IFS(U562="FD",999,U562="FF",1000)),IF(AND(L562&gt;=50,H562&gt;=55),_xlfn.RANK.EQ(L562,$L$2:$L$326,0),_xlfn.IFS(U562="FD",999,U562="FF",1000))),"")</f>
        <v/>
      </c>
    </row>
    <row r="563" spans="1:22" x14ac:dyDescent="0.25">
      <c r="A563" s="3"/>
      <c r="B563" s="3"/>
      <c r="C563" s="3"/>
      <c r="D563" s="3"/>
      <c r="E563" s="3"/>
      <c r="F563" s="3"/>
      <c r="G563" s="16">
        <f t="shared" si="116"/>
        <v>0</v>
      </c>
      <c r="H563" s="16">
        <f t="shared" si="117"/>
        <v>0</v>
      </c>
      <c r="I563" s="9">
        <f t="shared" si="115"/>
        <v>0</v>
      </c>
      <c r="J563" s="9">
        <f t="shared" si="118"/>
        <v>0</v>
      </c>
      <c r="K563" s="9">
        <f t="shared" si="127"/>
        <v>0</v>
      </c>
      <c r="L563" s="9">
        <f t="shared" si="128"/>
        <v>0</v>
      </c>
      <c r="M563" s="9" t="str">
        <f t="shared" si="119"/>
        <v/>
      </c>
      <c r="N563" s="9" t="str">
        <f t="shared" si="120"/>
        <v/>
      </c>
      <c r="O563" s="9" t="str">
        <f t="shared" si="121"/>
        <v/>
      </c>
      <c r="P563" s="9" t="str">
        <f t="shared" si="122"/>
        <v/>
      </c>
      <c r="Q563" s="9" t="str">
        <f t="shared" si="123"/>
        <v/>
      </c>
      <c r="R563" s="9" t="str">
        <f t="shared" si="124"/>
        <v/>
      </c>
      <c r="S563" s="9" t="str">
        <f t="shared" si="125"/>
        <v/>
      </c>
      <c r="T563" s="9" t="str">
        <f t="shared" si="126"/>
        <v/>
      </c>
      <c r="U563" s="9" t="str">
        <f t="array" ref="U563">IF(AND(F563&lt;&gt;"",F563&lt;&gt;"GR"),IF(COUNTIF($J$2:$J$1000,"&gt;=50")&gt;=10,IF(F563&lt;&gt;"GR",IF(AND(F563&gt;=55,J563&gt;=50),_xlfn.IFS(AND(J563&gt;=$AH$11,J563&gt;$AG$10,J563&gt;$AF$10,J563&gt;$AE$10,J563&gt;$AD$10,J563&gt;$AC$10,J563&gt;$AB$10),"AA",AND(J563&gt;=$AG$11,J563&gt;$AF$10,J563&gt;$AE$10,J563&gt;$AD$10,J563&gt;$AC$10,J563&gt;$AB$10),"BA",AND(J563&gt;=$AF$11,J563&gt;$AE$10,J563&gt;$AD$10,J563&gt;$AC$10,J563&gt;$AB$10),"BB",AND(J563&gt;=$AE$11,J563&gt;$AD$10,J563&gt;$AC$10,J563&gt;$AB$10),"CB",AND(J563&gt;=$AD$11,J563&gt;$AC$10,J563&gt;$AB$10),"CC",AND(J563&gt;=$AC$11,J563&gt;$AB$10),"DC",J563&gt;=50,"DD"),IF(J563&gt;=$AA$9,"FD","FF")),T563),IF(L563&gt;=$Z$32,$Z$30,IF(L563&gt;=$AA$32,$AA$30,IF(L563&gt;=$AB$32,$AB$30,IF(L563&gt;=$AC$32,$AC$30,IF(L563&gt;=$AD$32,$AD$30,IF(L563&gt;=$AE$32,$AE$30,IF(L563&gt;=$AF$32,$AF$30,IF(L563&gt;=$AG$32,$AG$30,$AH$30))))))))),T563)</f>
        <v/>
      </c>
      <c r="V563" s="9" t="str">
        <f t="array" ref="V563">IF(A563&lt;&gt;"",IF(_xlfn.BITOR(F563&lt;&gt;"GR",F563&lt;&gt;""),IF(AND(L563&gt;=50,F563&gt;=55),_xlfn.RANK.EQ(L563,$L$2:$L$1000,0),_xlfn.IFS(U563="FD",999,U563="FF",1000)),IF(AND(L563&gt;=50,H563&gt;=55),_xlfn.RANK.EQ(L563,$L$2:$L$326,0),_xlfn.IFS(U563="FD",999,U563="FF",1000))),"")</f>
        <v/>
      </c>
    </row>
    <row r="564" spans="1:22" x14ac:dyDescent="0.25">
      <c r="A564" s="3"/>
      <c r="B564" s="3"/>
      <c r="C564" s="3"/>
      <c r="D564" s="3"/>
      <c r="E564" s="3"/>
      <c r="F564" s="3"/>
      <c r="G564" s="16">
        <f t="shared" si="116"/>
        <v>0</v>
      </c>
      <c r="H564" s="16">
        <f t="shared" si="117"/>
        <v>0</v>
      </c>
      <c r="I564" s="9">
        <f t="shared" si="115"/>
        <v>0</v>
      </c>
      <c r="J564" s="9">
        <f t="shared" si="118"/>
        <v>0</v>
      </c>
      <c r="K564" s="9">
        <f t="shared" si="127"/>
        <v>0</v>
      </c>
      <c r="L564" s="9">
        <f t="shared" si="128"/>
        <v>0</v>
      </c>
      <c r="M564" s="9" t="str">
        <f t="shared" si="119"/>
        <v/>
      </c>
      <c r="N564" s="9" t="str">
        <f t="shared" si="120"/>
        <v/>
      </c>
      <c r="O564" s="9" t="str">
        <f t="shared" si="121"/>
        <v/>
      </c>
      <c r="P564" s="9" t="str">
        <f t="shared" si="122"/>
        <v/>
      </c>
      <c r="Q564" s="9" t="str">
        <f t="shared" si="123"/>
        <v/>
      </c>
      <c r="R564" s="9" t="str">
        <f t="shared" si="124"/>
        <v/>
      </c>
      <c r="S564" s="9" t="str">
        <f t="shared" si="125"/>
        <v/>
      </c>
      <c r="T564" s="9" t="str">
        <f t="shared" si="126"/>
        <v/>
      </c>
      <c r="U564" s="9" t="str">
        <f t="array" ref="U564">IF(AND(F564&lt;&gt;"",F564&lt;&gt;"GR"),IF(COUNTIF($J$2:$J$1000,"&gt;=50")&gt;=10,IF(F564&lt;&gt;"GR",IF(AND(F564&gt;=55,J564&gt;=50),_xlfn.IFS(AND(J564&gt;=$AH$11,J564&gt;$AG$10,J564&gt;$AF$10,J564&gt;$AE$10,J564&gt;$AD$10,J564&gt;$AC$10,J564&gt;$AB$10),"AA",AND(J564&gt;=$AG$11,J564&gt;$AF$10,J564&gt;$AE$10,J564&gt;$AD$10,J564&gt;$AC$10,J564&gt;$AB$10),"BA",AND(J564&gt;=$AF$11,J564&gt;$AE$10,J564&gt;$AD$10,J564&gt;$AC$10,J564&gt;$AB$10),"BB",AND(J564&gt;=$AE$11,J564&gt;$AD$10,J564&gt;$AC$10,J564&gt;$AB$10),"CB",AND(J564&gt;=$AD$11,J564&gt;$AC$10,J564&gt;$AB$10),"CC",AND(J564&gt;=$AC$11,J564&gt;$AB$10),"DC",J564&gt;=50,"DD"),IF(J564&gt;=$AA$9,"FD","FF")),T564),IF(L564&gt;=$Z$32,$Z$30,IF(L564&gt;=$AA$32,$AA$30,IF(L564&gt;=$AB$32,$AB$30,IF(L564&gt;=$AC$32,$AC$30,IF(L564&gt;=$AD$32,$AD$30,IF(L564&gt;=$AE$32,$AE$30,IF(L564&gt;=$AF$32,$AF$30,IF(L564&gt;=$AG$32,$AG$30,$AH$30))))))))),T564)</f>
        <v/>
      </c>
      <c r="V564" s="9" t="str">
        <f t="array" ref="V564">IF(A564&lt;&gt;"",IF(_xlfn.BITOR(F564&lt;&gt;"GR",F564&lt;&gt;""),IF(AND(L564&gt;=50,F564&gt;=55),_xlfn.RANK.EQ(L564,$L$2:$L$1000,0),_xlfn.IFS(U564="FD",999,U564="FF",1000)),IF(AND(L564&gt;=50,H564&gt;=55),_xlfn.RANK.EQ(L564,$L$2:$L$326,0),_xlfn.IFS(U564="FD",999,U564="FF",1000))),"")</f>
        <v/>
      </c>
    </row>
    <row r="565" spans="1:22" x14ac:dyDescent="0.25">
      <c r="A565" s="3"/>
      <c r="B565" s="3"/>
      <c r="C565" s="3"/>
      <c r="D565" s="3"/>
      <c r="E565" s="3"/>
      <c r="F565" s="3"/>
      <c r="G565" s="16">
        <f t="shared" si="116"/>
        <v>0</v>
      </c>
      <c r="H565" s="16">
        <f t="shared" si="117"/>
        <v>0</v>
      </c>
      <c r="I565" s="9">
        <f t="shared" si="115"/>
        <v>0</v>
      </c>
      <c r="J565" s="9">
        <f t="shared" si="118"/>
        <v>0</v>
      </c>
      <c r="K565" s="9">
        <f t="shared" si="127"/>
        <v>0</v>
      </c>
      <c r="L565" s="9">
        <f t="shared" si="128"/>
        <v>0</v>
      </c>
      <c r="M565" s="9" t="str">
        <f t="shared" si="119"/>
        <v/>
      </c>
      <c r="N565" s="9" t="str">
        <f t="shared" si="120"/>
        <v/>
      </c>
      <c r="O565" s="9" t="str">
        <f t="shared" si="121"/>
        <v/>
      </c>
      <c r="P565" s="9" t="str">
        <f t="shared" si="122"/>
        <v/>
      </c>
      <c r="Q565" s="9" t="str">
        <f t="shared" si="123"/>
        <v/>
      </c>
      <c r="R565" s="9" t="str">
        <f t="shared" si="124"/>
        <v/>
      </c>
      <c r="S565" s="9" t="str">
        <f t="shared" si="125"/>
        <v/>
      </c>
      <c r="T565" s="9" t="str">
        <f t="shared" si="126"/>
        <v/>
      </c>
      <c r="U565" s="9" t="str">
        <f t="array" ref="U565">IF(AND(F565&lt;&gt;"",F565&lt;&gt;"GR"),IF(COUNTIF($J$2:$J$1000,"&gt;=50")&gt;=10,IF(F565&lt;&gt;"GR",IF(AND(F565&gt;=55,J565&gt;=50),_xlfn.IFS(AND(J565&gt;=$AH$11,J565&gt;$AG$10,J565&gt;$AF$10,J565&gt;$AE$10,J565&gt;$AD$10,J565&gt;$AC$10,J565&gt;$AB$10),"AA",AND(J565&gt;=$AG$11,J565&gt;$AF$10,J565&gt;$AE$10,J565&gt;$AD$10,J565&gt;$AC$10,J565&gt;$AB$10),"BA",AND(J565&gt;=$AF$11,J565&gt;$AE$10,J565&gt;$AD$10,J565&gt;$AC$10,J565&gt;$AB$10),"BB",AND(J565&gt;=$AE$11,J565&gt;$AD$10,J565&gt;$AC$10,J565&gt;$AB$10),"CB",AND(J565&gt;=$AD$11,J565&gt;$AC$10,J565&gt;$AB$10),"CC",AND(J565&gt;=$AC$11,J565&gt;$AB$10),"DC",J565&gt;=50,"DD"),IF(J565&gt;=$AA$9,"FD","FF")),T565),IF(L565&gt;=$Z$32,$Z$30,IF(L565&gt;=$AA$32,$AA$30,IF(L565&gt;=$AB$32,$AB$30,IF(L565&gt;=$AC$32,$AC$30,IF(L565&gt;=$AD$32,$AD$30,IF(L565&gt;=$AE$32,$AE$30,IF(L565&gt;=$AF$32,$AF$30,IF(L565&gt;=$AG$32,$AG$30,$AH$30))))))))),T565)</f>
        <v/>
      </c>
      <c r="V565" s="9" t="str">
        <f t="array" ref="V565">IF(A565&lt;&gt;"",IF(_xlfn.BITOR(F565&lt;&gt;"GR",F565&lt;&gt;""),IF(AND(L565&gt;=50,F565&gt;=55),_xlfn.RANK.EQ(L565,$L$2:$L$1000,0),_xlfn.IFS(U565="FD",999,U565="FF",1000)),IF(AND(L565&gt;=50,H565&gt;=55),_xlfn.RANK.EQ(L565,$L$2:$L$326,0),_xlfn.IFS(U565="FD",999,U565="FF",1000))),"")</f>
        <v/>
      </c>
    </row>
    <row r="566" spans="1:22" x14ac:dyDescent="0.25">
      <c r="A566" s="3"/>
      <c r="B566" s="3"/>
      <c r="C566" s="3"/>
      <c r="D566" s="3"/>
      <c r="E566" s="3"/>
      <c r="F566" s="3"/>
      <c r="G566" s="16">
        <f t="shared" si="116"/>
        <v>0</v>
      </c>
      <c r="H566" s="16">
        <f t="shared" si="117"/>
        <v>0</v>
      </c>
      <c r="I566" s="9">
        <f t="shared" si="115"/>
        <v>0</v>
      </c>
      <c r="J566" s="9">
        <f t="shared" si="118"/>
        <v>0</v>
      </c>
      <c r="K566" s="9">
        <f t="shared" si="127"/>
        <v>0</v>
      </c>
      <c r="L566" s="9">
        <f t="shared" si="128"/>
        <v>0</v>
      </c>
      <c r="M566" s="9" t="str">
        <f t="shared" si="119"/>
        <v/>
      </c>
      <c r="N566" s="9" t="str">
        <f t="shared" si="120"/>
        <v/>
      </c>
      <c r="O566" s="9" t="str">
        <f t="shared" si="121"/>
        <v/>
      </c>
      <c r="P566" s="9" t="str">
        <f t="shared" si="122"/>
        <v/>
      </c>
      <c r="Q566" s="9" t="str">
        <f t="shared" si="123"/>
        <v/>
      </c>
      <c r="R566" s="9" t="str">
        <f t="shared" si="124"/>
        <v/>
      </c>
      <c r="S566" s="9" t="str">
        <f t="shared" si="125"/>
        <v/>
      </c>
      <c r="T566" s="9" t="str">
        <f t="shared" si="126"/>
        <v/>
      </c>
      <c r="U566" s="9" t="str">
        <f t="array" ref="U566">IF(AND(F566&lt;&gt;"",F566&lt;&gt;"GR"),IF(COUNTIF($J$2:$J$1000,"&gt;=50")&gt;=10,IF(F566&lt;&gt;"GR",IF(AND(F566&gt;=55,J566&gt;=50),_xlfn.IFS(AND(J566&gt;=$AH$11,J566&gt;$AG$10,J566&gt;$AF$10,J566&gt;$AE$10,J566&gt;$AD$10,J566&gt;$AC$10,J566&gt;$AB$10),"AA",AND(J566&gt;=$AG$11,J566&gt;$AF$10,J566&gt;$AE$10,J566&gt;$AD$10,J566&gt;$AC$10,J566&gt;$AB$10),"BA",AND(J566&gt;=$AF$11,J566&gt;$AE$10,J566&gt;$AD$10,J566&gt;$AC$10,J566&gt;$AB$10),"BB",AND(J566&gt;=$AE$11,J566&gt;$AD$10,J566&gt;$AC$10,J566&gt;$AB$10),"CB",AND(J566&gt;=$AD$11,J566&gt;$AC$10,J566&gt;$AB$10),"CC",AND(J566&gt;=$AC$11,J566&gt;$AB$10),"DC",J566&gt;=50,"DD"),IF(J566&gt;=$AA$9,"FD","FF")),T566),IF(L566&gt;=$Z$32,$Z$30,IF(L566&gt;=$AA$32,$AA$30,IF(L566&gt;=$AB$32,$AB$30,IF(L566&gt;=$AC$32,$AC$30,IF(L566&gt;=$AD$32,$AD$30,IF(L566&gt;=$AE$32,$AE$30,IF(L566&gt;=$AF$32,$AF$30,IF(L566&gt;=$AG$32,$AG$30,$AH$30))))))))),T566)</f>
        <v/>
      </c>
      <c r="V566" s="9" t="str">
        <f t="array" ref="V566">IF(A566&lt;&gt;"",IF(_xlfn.BITOR(F566&lt;&gt;"GR",F566&lt;&gt;""),IF(AND(L566&gt;=50,F566&gt;=55),_xlfn.RANK.EQ(L566,$L$2:$L$1000,0),_xlfn.IFS(U566="FD",999,U566="FF",1000)),IF(AND(L566&gt;=50,H566&gt;=55),_xlfn.RANK.EQ(L566,$L$2:$L$326,0),_xlfn.IFS(U566="FD",999,U566="FF",1000))),"")</f>
        <v/>
      </c>
    </row>
    <row r="567" spans="1:22" x14ac:dyDescent="0.25">
      <c r="A567" s="3"/>
      <c r="B567" s="3"/>
      <c r="C567" s="3"/>
      <c r="D567" s="3"/>
      <c r="E567" s="3"/>
      <c r="F567" s="3"/>
      <c r="G567" s="16">
        <f t="shared" si="116"/>
        <v>0</v>
      </c>
      <c r="H567" s="16">
        <f t="shared" si="117"/>
        <v>0</v>
      </c>
      <c r="I567" s="9">
        <f t="shared" si="115"/>
        <v>0</v>
      </c>
      <c r="J567" s="9">
        <f t="shared" si="118"/>
        <v>0</v>
      </c>
      <c r="K567" s="9">
        <f t="shared" si="127"/>
        <v>0</v>
      </c>
      <c r="L567" s="9">
        <f t="shared" si="128"/>
        <v>0</v>
      </c>
      <c r="M567" s="9" t="str">
        <f t="shared" si="119"/>
        <v/>
      </c>
      <c r="N567" s="9" t="str">
        <f t="shared" si="120"/>
        <v/>
      </c>
      <c r="O567" s="9" t="str">
        <f t="shared" si="121"/>
        <v/>
      </c>
      <c r="P567" s="9" t="str">
        <f t="shared" si="122"/>
        <v/>
      </c>
      <c r="Q567" s="9" t="str">
        <f t="shared" si="123"/>
        <v/>
      </c>
      <c r="R567" s="9" t="str">
        <f t="shared" si="124"/>
        <v/>
      </c>
      <c r="S567" s="9" t="str">
        <f t="shared" si="125"/>
        <v/>
      </c>
      <c r="T567" s="9" t="str">
        <f t="shared" si="126"/>
        <v/>
      </c>
      <c r="U567" s="9" t="str">
        <f t="array" ref="U567">IF(AND(F567&lt;&gt;"",F567&lt;&gt;"GR"),IF(COUNTIF($J$2:$J$1000,"&gt;=50")&gt;=10,IF(F567&lt;&gt;"GR",IF(AND(F567&gt;=55,J567&gt;=50),_xlfn.IFS(AND(J567&gt;=$AH$11,J567&gt;$AG$10,J567&gt;$AF$10,J567&gt;$AE$10,J567&gt;$AD$10,J567&gt;$AC$10,J567&gt;$AB$10),"AA",AND(J567&gt;=$AG$11,J567&gt;$AF$10,J567&gt;$AE$10,J567&gt;$AD$10,J567&gt;$AC$10,J567&gt;$AB$10),"BA",AND(J567&gt;=$AF$11,J567&gt;$AE$10,J567&gt;$AD$10,J567&gt;$AC$10,J567&gt;$AB$10),"BB",AND(J567&gt;=$AE$11,J567&gt;$AD$10,J567&gt;$AC$10,J567&gt;$AB$10),"CB",AND(J567&gt;=$AD$11,J567&gt;$AC$10,J567&gt;$AB$10),"CC",AND(J567&gt;=$AC$11,J567&gt;$AB$10),"DC",J567&gt;=50,"DD"),IF(J567&gt;=$AA$9,"FD","FF")),T567),IF(L567&gt;=$Z$32,$Z$30,IF(L567&gt;=$AA$32,$AA$30,IF(L567&gt;=$AB$32,$AB$30,IF(L567&gt;=$AC$32,$AC$30,IF(L567&gt;=$AD$32,$AD$30,IF(L567&gt;=$AE$32,$AE$30,IF(L567&gt;=$AF$32,$AF$30,IF(L567&gt;=$AG$32,$AG$30,$AH$30))))))))),T567)</f>
        <v/>
      </c>
      <c r="V567" s="9" t="str">
        <f t="array" ref="V567">IF(A567&lt;&gt;"",IF(_xlfn.BITOR(F567&lt;&gt;"GR",F567&lt;&gt;""),IF(AND(L567&gt;=50,F567&gt;=55),_xlfn.RANK.EQ(L567,$L$2:$L$1000,0),_xlfn.IFS(U567="FD",999,U567="FF",1000)),IF(AND(L567&gt;=50,H567&gt;=55),_xlfn.RANK.EQ(L567,$L$2:$L$326,0),_xlfn.IFS(U567="FD",999,U567="FF",1000))),"")</f>
        <v/>
      </c>
    </row>
    <row r="568" spans="1:22" x14ac:dyDescent="0.25">
      <c r="A568" s="3"/>
      <c r="B568" s="3"/>
      <c r="C568" s="3"/>
      <c r="D568" s="3"/>
      <c r="E568" s="3"/>
      <c r="F568" s="3"/>
      <c r="G568" s="16">
        <f t="shared" si="116"/>
        <v>0</v>
      </c>
      <c r="H568" s="16">
        <f t="shared" si="117"/>
        <v>0</v>
      </c>
      <c r="I568" s="9">
        <f t="shared" si="115"/>
        <v>0</v>
      </c>
      <c r="J568" s="9">
        <f t="shared" si="118"/>
        <v>0</v>
      </c>
      <c r="K568" s="9">
        <f t="shared" si="127"/>
        <v>0</v>
      </c>
      <c r="L568" s="9">
        <f t="shared" si="128"/>
        <v>0</v>
      </c>
      <c r="M568" s="9" t="str">
        <f t="shared" si="119"/>
        <v/>
      </c>
      <c r="N568" s="9" t="str">
        <f t="shared" si="120"/>
        <v/>
      </c>
      <c r="O568" s="9" t="str">
        <f t="shared" si="121"/>
        <v/>
      </c>
      <c r="P568" s="9" t="str">
        <f t="shared" si="122"/>
        <v/>
      </c>
      <c r="Q568" s="9" t="str">
        <f t="shared" si="123"/>
        <v/>
      </c>
      <c r="R568" s="9" t="str">
        <f t="shared" si="124"/>
        <v/>
      </c>
      <c r="S568" s="9" t="str">
        <f t="shared" si="125"/>
        <v/>
      </c>
      <c r="T568" s="9" t="str">
        <f t="shared" si="126"/>
        <v/>
      </c>
      <c r="U568" s="9" t="str">
        <f t="array" ref="U568">IF(AND(F568&lt;&gt;"",F568&lt;&gt;"GR"),IF(COUNTIF($J$2:$J$1000,"&gt;=50")&gt;=10,IF(F568&lt;&gt;"GR",IF(AND(F568&gt;=55,J568&gt;=50),_xlfn.IFS(AND(J568&gt;=$AH$11,J568&gt;$AG$10,J568&gt;$AF$10,J568&gt;$AE$10,J568&gt;$AD$10,J568&gt;$AC$10,J568&gt;$AB$10),"AA",AND(J568&gt;=$AG$11,J568&gt;$AF$10,J568&gt;$AE$10,J568&gt;$AD$10,J568&gt;$AC$10,J568&gt;$AB$10),"BA",AND(J568&gt;=$AF$11,J568&gt;$AE$10,J568&gt;$AD$10,J568&gt;$AC$10,J568&gt;$AB$10),"BB",AND(J568&gt;=$AE$11,J568&gt;$AD$10,J568&gt;$AC$10,J568&gt;$AB$10),"CB",AND(J568&gt;=$AD$11,J568&gt;$AC$10,J568&gt;$AB$10),"CC",AND(J568&gt;=$AC$11,J568&gt;$AB$10),"DC",J568&gt;=50,"DD"),IF(J568&gt;=$AA$9,"FD","FF")),T568),IF(L568&gt;=$Z$32,$Z$30,IF(L568&gt;=$AA$32,$AA$30,IF(L568&gt;=$AB$32,$AB$30,IF(L568&gt;=$AC$32,$AC$30,IF(L568&gt;=$AD$32,$AD$30,IF(L568&gt;=$AE$32,$AE$30,IF(L568&gt;=$AF$32,$AF$30,IF(L568&gt;=$AG$32,$AG$30,$AH$30))))))))),T568)</f>
        <v/>
      </c>
      <c r="V568" s="9" t="str">
        <f t="array" ref="V568">IF(A568&lt;&gt;"",IF(_xlfn.BITOR(F568&lt;&gt;"GR",F568&lt;&gt;""),IF(AND(L568&gt;=50,F568&gt;=55),_xlfn.RANK.EQ(L568,$L$2:$L$1000,0),_xlfn.IFS(U568="FD",999,U568="FF",1000)),IF(AND(L568&gt;=50,H568&gt;=55),_xlfn.RANK.EQ(L568,$L$2:$L$326,0),_xlfn.IFS(U568="FD",999,U568="FF",1000))),"")</f>
        <v/>
      </c>
    </row>
    <row r="569" spans="1:22" x14ac:dyDescent="0.25">
      <c r="A569" s="3"/>
      <c r="B569" s="3"/>
      <c r="C569" s="3"/>
      <c r="D569" s="3"/>
      <c r="E569" s="3"/>
      <c r="F569" s="3"/>
      <c r="G569" s="16">
        <f t="shared" si="116"/>
        <v>0</v>
      </c>
      <c r="H569" s="16">
        <f t="shared" si="117"/>
        <v>0</v>
      </c>
      <c r="I569" s="9">
        <f t="shared" si="115"/>
        <v>0</v>
      </c>
      <c r="J569" s="9">
        <f t="shared" si="118"/>
        <v>0</v>
      </c>
      <c r="K569" s="9">
        <f t="shared" si="127"/>
        <v>0</v>
      </c>
      <c r="L569" s="9">
        <f t="shared" si="128"/>
        <v>0</v>
      </c>
      <c r="M569" s="9" t="str">
        <f t="shared" si="119"/>
        <v/>
      </c>
      <c r="N569" s="9" t="str">
        <f t="shared" si="120"/>
        <v/>
      </c>
      <c r="O569" s="9" t="str">
        <f t="shared" si="121"/>
        <v/>
      </c>
      <c r="P569" s="9" t="str">
        <f t="shared" si="122"/>
        <v/>
      </c>
      <c r="Q569" s="9" t="str">
        <f t="shared" si="123"/>
        <v/>
      </c>
      <c r="R569" s="9" t="str">
        <f t="shared" si="124"/>
        <v/>
      </c>
      <c r="S569" s="9" t="str">
        <f t="shared" si="125"/>
        <v/>
      </c>
      <c r="T569" s="9" t="str">
        <f t="shared" si="126"/>
        <v/>
      </c>
      <c r="U569" s="9" t="str">
        <f t="array" ref="U569">IF(AND(F569&lt;&gt;"",F569&lt;&gt;"GR"),IF(COUNTIF($J$2:$J$1000,"&gt;=50")&gt;=10,IF(F569&lt;&gt;"GR",IF(AND(F569&gt;=55,J569&gt;=50),_xlfn.IFS(AND(J569&gt;=$AH$11,J569&gt;$AG$10,J569&gt;$AF$10,J569&gt;$AE$10,J569&gt;$AD$10,J569&gt;$AC$10,J569&gt;$AB$10),"AA",AND(J569&gt;=$AG$11,J569&gt;$AF$10,J569&gt;$AE$10,J569&gt;$AD$10,J569&gt;$AC$10,J569&gt;$AB$10),"BA",AND(J569&gt;=$AF$11,J569&gt;$AE$10,J569&gt;$AD$10,J569&gt;$AC$10,J569&gt;$AB$10),"BB",AND(J569&gt;=$AE$11,J569&gt;$AD$10,J569&gt;$AC$10,J569&gt;$AB$10),"CB",AND(J569&gt;=$AD$11,J569&gt;$AC$10,J569&gt;$AB$10),"CC",AND(J569&gt;=$AC$11,J569&gt;$AB$10),"DC",J569&gt;=50,"DD"),IF(J569&gt;=$AA$9,"FD","FF")),T569),IF(L569&gt;=$Z$32,$Z$30,IF(L569&gt;=$AA$32,$AA$30,IF(L569&gt;=$AB$32,$AB$30,IF(L569&gt;=$AC$32,$AC$30,IF(L569&gt;=$AD$32,$AD$30,IF(L569&gt;=$AE$32,$AE$30,IF(L569&gt;=$AF$32,$AF$30,IF(L569&gt;=$AG$32,$AG$30,$AH$30))))))))),T569)</f>
        <v/>
      </c>
      <c r="V569" s="9" t="str">
        <f t="array" ref="V569">IF(A569&lt;&gt;"",IF(_xlfn.BITOR(F569&lt;&gt;"GR",F569&lt;&gt;""),IF(AND(L569&gt;=50,F569&gt;=55),_xlfn.RANK.EQ(L569,$L$2:$L$1000,0),_xlfn.IFS(U569="FD",999,U569="FF",1000)),IF(AND(L569&gt;=50,H569&gt;=55),_xlfn.RANK.EQ(L569,$L$2:$L$326,0),_xlfn.IFS(U569="FD",999,U569="FF",1000))),"")</f>
        <v/>
      </c>
    </row>
    <row r="570" spans="1:22" x14ac:dyDescent="0.25">
      <c r="A570" s="3"/>
      <c r="B570" s="3"/>
      <c r="C570" s="3"/>
      <c r="D570" s="3"/>
      <c r="E570" s="3"/>
      <c r="F570" s="3"/>
      <c r="G570" s="16">
        <f t="shared" si="116"/>
        <v>0</v>
      </c>
      <c r="H570" s="16">
        <f t="shared" si="117"/>
        <v>0</v>
      </c>
      <c r="I570" s="9">
        <f t="shared" si="115"/>
        <v>0</v>
      </c>
      <c r="J570" s="9">
        <f t="shared" si="118"/>
        <v>0</v>
      </c>
      <c r="K570" s="9">
        <f t="shared" si="127"/>
        <v>0</v>
      </c>
      <c r="L570" s="9">
        <f t="shared" si="128"/>
        <v>0</v>
      </c>
      <c r="M570" s="9" t="str">
        <f t="shared" si="119"/>
        <v/>
      </c>
      <c r="N570" s="9" t="str">
        <f t="shared" si="120"/>
        <v/>
      </c>
      <c r="O570" s="9" t="str">
        <f t="shared" si="121"/>
        <v/>
      </c>
      <c r="P570" s="9" t="str">
        <f t="shared" si="122"/>
        <v/>
      </c>
      <c r="Q570" s="9" t="str">
        <f t="shared" si="123"/>
        <v/>
      </c>
      <c r="R570" s="9" t="str">
        <f t="shared" si="124"/>
        <v/>
      </c>
      <c r="S570" s="9" t="str">
        <f t="shared" si="125"/>
        <v/>
      </c>
      <c r="T570" s="9" t="str">
        <f t="shared" si="126"/>
        <v/>
      </c>
      <c r="U570" s="9" t="str">
        <f t="array" ref="U570">IF(AND(F570&lt;&gt;"",F570&lt;&gt;"GR"),IF(COUNTIF($J$2:$J$1000,"&gt;=50")&gt;=10,IF(F570&lt;&gt;"GR",IF(AND(F570&gt;=55,J570&gt;=50),_xlfn.IFS(AND(J570&gt;=$AH$11,J570&gt;$AG$10,J570&gt;$AF$10,J570&gt;$AE$10,J570&gt;$AD$10,J570&gt;$AC$10,J570&gt;$AB$10),"AA",AND(J570&gt;=$AG$11,J570&gt;$AF$10,J570&gt;$AE$10,J570&gt;$AD$10,J570&gt;$AC$10,J570&gt;$AB$10),"BA",AND(J570&gt;=$AF$11,J570&gt;$AE$10,J570&gt;$AD$10,J570&gt;$AC$10,J570&gt;$AB$10),"BB",AND(J570&gt;=$AE$11,J570&gt;$AD$10,J570&gt;$AC$10,J570&gt;$AB$10),"CB",AND(J570&gt;=$AD$11,J570&gt;$AC$10,J570&gt;$AB$10),"CC",AND(J570&gt;=$AC$11,J570&gt;$AB$10),"DC",J570&gt;=50,"DD"),IF(J570&gt;=$AA$9,"FD","FF")),T570),IF(L570&gt;=$Z$32,$Z$30,IF(L570&gt;=$AA$32,$AA$30,IF(L570&gt;=$AB$32,$AB$30,IF(L570&gt;=$AC$32,$AC$30,IF(L570&gt;=$AD$32,$AD$30,IF(L570&gt;=$AE$32,$AE$30,IF(L570&gt;=$AF$32,$AF$30,IF(L570&gt;=$AG$32,$AG$30,$AH$30))))))))),T570)</f>
        <v/>
      </c>
      <c r="V570" s="9" t="str">
        <f t="array" ref="V570">IF(A570&lt;&gt;"",IF(_xlfn.BITOR(F570&lt;&gt;"GR",F570&lt;&gt;""),IF(AND(L570&gt;=50,F570&gt;=55),_xlfn.RANK.EQ(L570,$L$2:$L$1000,0),_xlfn.IFS(U570="FD",999,U570="FF",1000)),IF(AND(L570&gt;=50,H570&gt;=55),_xlfn.RANK.EQ(L570,$L$2:$L$326,0),_xlfn.IFS(U570="FD",999,U570="FF",1000))),"")</f>
        <v/>
      </c>
    </row>
    <row r="571" spans="1:22" x14ac:dyDescent="0.25">
      <c r="A571" s="3"/>
      <c r="B571" s="3"/>
      <c r="C571" s="3"/>
      <c r="D571" s="3"/>
      <c r="E571" s="3"/>
      <c r="F571" s="3"/>
      <c r="G571" s="16">
        <f t="shared" si="116"/>
        <v>0</v>
      </c>
      <c r="H571" s="16">
        <f t="shared" si="117"/>
        <v>0</v>
      </c>
      <c r="I571" s="9">
        <f t="shared" si="115"/>
        <v>0</v>
      </c>
      <c r="J571" s="9">
        <f t="shared" si="118"/>
        <v>0</v>
      </c>
      <c r="K571" s="9">
        <f t="shared" si="127"/>
        <v>0</v>
      </c>
      <c r="L571" s="9">
        <f t="shared" si="128"/>
        <v>0</v>
      </c>
      <c r="M571" s="9" t="str">
        <f t="shared" si="119"/>
        <v/>
      </c>
      <c r="N571" s="9" t="str">
        <f t="shared" si="120"/>
        <v/>
      </c>
      <c r="O571" s="9" t="str">
        <f t="shared" si="121"/>
        <v/>
      </c>
      <c r="P571" s="9" t="str">
        <f t="shared" si="122"/>
        <v/>
      </c>
      <c r="Q571" s="9" t="str">
        <f t="shared" si="123"/>
        <v/>
      </c>
      <c r="R571" s="9" t="str">
        <f t="shared" si="124"/>
        <v/>
      </c>
      <c r="S571" s="9" t="str">
        <f t="shared" si="125"/>
        <v/>
      </c>
      <c r="T571" s="9" t="str">
        <f t="shared" si="126"/>
        <v/>
      </c>
      <c r="U571" s="9" t="str">
        <f t="array" ref="U571">IF(AND(F571&lt;&gt;"",F571&lt;&gt;"GR"),IF(COUNTIF($J$2:$J$1000,"&gt;=50")&gt;=10,IF(F571&lt;&gt;"GR",IF(AND(F571&gt;=55,J571&gt;=50),_xlfn.IFS(AND(J571&gt;=$AH$11,J571&gt;$AG$10,J571&gt;$AF$10,J571&gt;$AE$10,J571&gt;$AD$10,J571&gt;$AC$10,J571&gt;$AB$10),"AA",AND(J571&gt;=$AG$11,J571&gt;$AF$10,J571&gt;$AE$10,J571&gt;$AD$10,J571&gt;$AC$10,J571&gt;$AB$10),"BA",AND(J571&gt;=$AF$11,J571&gt;$AE$10,J571&gt;$AD$10,J571&gt;$AC$10,J571&gt;$AB$10),"BB",AND(J571&gt;=$AE$11,J571&gt;$AD$10,J571&gt;$AC$10,J571&gt;$AB$10),"CB",AND(J571&gt;=$AD$11,J571&gt;$AC$10,J571&gt;$AB$10),"CC",AND(J571&gt;=$AC$11,J571&gt;$AB$10),"DC",J571&gt;=50,"DD"),IF(J571&gt;=$AA$9,"FD","FF")),T571),IF(L571&gt;=$Z$32,$Z$30,IF(L571&gt;=$AA$32,$AA$30,IF(L571&gt;=$AB$32,$AB$30,IF(L571&gt;=$AC$32,$AC$30,IF(L571&gt;=$AD$32,$AD$30,IF(L571&gt;=$AE$32,$AE$30,IF(L571&gt;=$AF$32,$AF$30,IF(L571&gt;=$AG$32,$AG$30,$AH$30))))))))),T571)</f>
        <v/>
      </c>
      <c r="V571" s="9" t="str">
        <f t="array" ref="V571">IF(A571&lt;&gt;"",IF(_xlfn.BITOR(F571&lt;&gt;"GR",F571&lt;&gt;""),IF(AND(L571&gt;=50,F571&gt;=55),_xlfn.RANK.EQ(L571,$L$2:$L$1000,0),_xlfn.IFS(U571="FD",999,U571="FF",1000)),IF(AND(L571&gt;=50,H571&gt;=55),_xlfn.RANK.EQ(L571,$L$2:$L$326,0),_xlfn.IFS(U571="FD",999,U571="FF",1000))),"")</f>
        <v/>
      </c>
    </row>
    <row r="572" spans="1:22" x14ac:dyDescent="0.25">
      <c r="A572" s="3"/>
      <c r="B572" s="3"/>
      <c r="C572" s="3"/>
      <c r="D572" s="3"/>
      <c r="E572" s="3"/>
      <c r="F572" s="3"/>
      <c r="G572" s="16">
        <f t="shared" si="116"/>
        <v>0</v>
      </c>
      <c r="H572" s="16">
        <f t="shared" si="117"/>
        <v>0</v>
      </c>
      <c r="I572" s="9">
        <f t="shared" si="115"/>
        <v>0</v>
      </c>
      <c r="J572" s="9">
        <f t="shared" si="118"/>
        <v>0</v>
      </c>
      <c r="K572" s="9">
        <f t="shared" si="127"/>
        <v>0</v>
      </c>
      <c r="L572" s="9">
        <f t="shared" si="128"/>
        <v>0</v>
      </c>
      <c r="M572" s="9" t="str">
        <f t="shared" si="119"/>
        <v/>
      </c>
      <c r="N572" s="9" t="str">
        <f t="shared" si="120"/>
        <v/>
      </c>
      <c r="O572" s="9" t="str">
        <f t="shared" si="121"/>
        <v/>
      </c>
      <c r="P572" s="9" t="str">
        <f t="shared" si="122"/>
        <v/>
      </c>
      <c r="Q572" s="9" t="str">
        <f t="shared" si="123"/>
        <v/>
      </c>
      <c r="R572" s="9" t="str">
        <f t="shared" si="124"/>
        <v/>
      </c>
      <c r="S572" s="9" t="str">
        <f t="shared" si="125"/>
        <v/>
      </c>
      <c r="T572" s="9" t="str">
        <f t="shared" si="126"/>
        <v/>
      </c>
      <c r="U572" s="9" t="str">
        <f t="array" ref="U572">IF(AND(F572&lt;&gt;"",F572&lt;&gt;"GR"),IF(COUNTIF($J$2:$J$1000,"&gt;=50")&gt;=10,IF(F572&lt;&gt;"GR",IF(AND(F572&gt;=55,J572&gt;=50),_xlfn.IFS(AND(J572&gt;=$AH$11,J572&gt;$AG$10,J572&gt;$AF$10,J572&gt;$AE$10,J572&gt;$AD$10,J572&gt;$AC$10,J572&gt;$AB$10),"AA",AND(J572&gt;=$AG$11,J572&gt;$AF$10,J572&gt;$AE$10,J572&gt;$AD$10,J572&gt;$AC$10,J572&gt;$AB$10),"BA",AND(J572&gt;=$AF$11,J572&gt;$AE$10,J572&gt;$AD$10,J572&gt;$AC$10,J572&gt;$AB$10),"BB",AND(J572&gt;=$AE$11,J572&gt;$AD$10,J572&gt;$AC$10,J572&gt;$AB$10),"CB",AND(J572&gt;=$AD$11,J572&gt;$AC$10,J572&gt;$AB$10),"CC",AND(J572&gt;=$AC$11,J572&gt;$AB$10),"DC",J572&gt;=50,"DD"),IF(J572&gt;=$AA$9,"FD","FF")),T572),IF(L572&gt;=$Z$32,$Z$30,IF(L572&gt;=$AA$32,$AA$30,IF(L572&gt;=$AB$32,$AB$30,IF(L572&gt;=$AC$32,$AC$30,IF(L572&gt;=$AD$32,$AD$30,IF(L572&gt;=$AE$32,$AE$30,IF(L572&gt;=$AF$32,$AF$30,IF(L572&gt;=$AG$32,$AG$30,$AH$30))))))))),T572)</f>
        <v/>
      </c>
      <c r="V572" s="9" t="str">
        <f t="array" ref="V572">IF(A572&lt;&gt;"",IF(_xlfn.BITOR(F572&lt;&gt;"GR",F572&lt;&gt;""),IF(AND(L572&gt;=50,F572&gt;=55),_xlfn.RANK.EQ(L572,$L$2:$L$1000,0),_xlfn.IFS(U572="FD",999,U572="FF",1000)),IF(AND(L572&gt;=50,H572&gt;=55),_xlfn.RANK.EQ(L572,$L$2:$L$326,0),_xlfn.IFS(U572="FD",999,U572="FF",1000))),"")</f>
        <v/>
      </c>
    </row>
    <row r="573" spans="1:22" x14ac:dyDescent="0.25">
      <c r="A573" s="3"/>
      <c r="B573" s="3"/>
      <c r="C573" s="3"/>
      <c r="D573" s="3"/>
      <c r="E573" s="3"/>
      <c r="F573" s="3"/>
      <c r="G573" s="16">
        <f t="shared" si="116"/>
        <v>0</v>
      </c>
      <c r="H573" s="16">
        <f t="shared" si="117"/>
        <v>0</v>
      </c>
      <c r="I573" s="9">
        <f t="shared" si="115"/>
        <v>0</v>
      </c>
      <c r="J573" s="9">
        <f t="shared" si="118"/>
        <v>0</v>
      </c>
      <c r="K573" s="9">
        <f t="shared" si="127"/>
        <v>0</v>
      </c>
      <c r="L573" s="9">
        <f t="shared" si="128"/>
        <v>0</v>
      </c>
      <c r="M573" s="9" t="str">
        <f t="shared" si="119"/>
        <v/>
      </c>
      <c r="N573" s="9" t="str">
        <f t="shared" si="120"/>
        <v/>
      </c>
      <c r="O573" s="9" t="str">
        <f t="shared" si="121"/>
        <v/>
      </c>
      <c r="P573" s="9" t="str">
        <f t="shared" si="122"/>
        <v/>
      </c>
      <c r="Q573" s="9" t="str">
        <f t="shared" si="123"/>
        <v/>
      </c>
      <c r="R573" s="9" t="str">
        <f t="shared" si="124"/>
        <v/>
      </c>
      <c r="S573" s="9" t="str">
        <f t="shared" si="125"/>
        <v/>
      </c>
      <c r="T573" s="9" t="str">
        <f t="shared" si="126"/>
        <v/>
      </c>
      <c r="U573" s="9" t="str">
        <f t="array" ref="U573">IF(AND(F573&lt;&gt;"",F573&lt;&gt;"GR"),IF(COUNTIF($J$2:$J$1000,"&gt;=50")&gt;=10,IF(F573&lt;&gt;"GR",IF(AND(F573&gt;=55,J573&gt;=50),_xlfn.IFS(AND(J573&gt;=$AH$11,J573&gt;$AG$10,J573&gt;$AF$10,J573&gt;$AE$10,J573&gt;$AD$10,J573&gt;$AC$10,J573&gt;$AB$10),"AA",AND(J573&gt;=$AG$11,J573&gt;$AF$10,J573&gt;$AE$10,J573&gt;$AD$10,J573&gt;$AC$10,J573&gt;$AB$10),"BA",AND(J573&gt;=$AF$11,J573&gt;$AE$10,J573&gt;$AD$10,J573&gt;$AC$10,J573&gt;$AB$10),"BB",AND(J573&gt;=$AE$11,J573&gt;$AD$10,J573&gt;$AC$10,J573&gt;$AB$10),"CB",AND(J573&gt;=$AD$11,J573&gt;$AC$10,J573&gt;$AB$10),"CC",AND(J573&gt;=$AC$11,J573&gt;$AB$10),"DC",J573&gt;=50,"DD"),IF(J573&gt;=$AA$9,"FD","FF")),T573),IF(L573&gt;=$Z$32,$Z$30,IF(L573&gt;=$AA$32,$AA$30,IF(L573&gt;=$AB$32,$AB$30,IF(L573&gt;=$AC$32,$AC$30,IF(L573&gt;=$AD$32,$AD$30,IF(L573&gt;=$AE$32,$AE$30,IF(L573&gt;=$AF$32,$AF$30,IF(L573&gt;=$AG$32,$AG$30,$AH$30))))))))),T573)</f>
        <v/>
      </c>
      <c r="V573" s="9" t="str">
        <f t="array" ref="V573">IF(A573&lt;&gt;"",IF(_xlfn.BITOR(F573&lt;&gt;"GR",F573&lt;&gt;""),IF(AND(L573&gt;=50,F573&gt;=55),_xlfn.RANK.EQ(L573,$L$2:$L$1000,0),_xlfn.IFS(U573="FD",999,U573="FF",1000)),IF(AND(L573&gt;=50,H573&gt;=55),_xlfn.RANK.EQ(L573,$L$2:$L$326,0),_xlfn.IFS(U573="FD",999,U573="FF",1000))),"")</f>
        <v/>
      </c>
    </row>
    <row r="574" spans="1:22" x14ac:dyDescent="0.25">
      <c r="A574" s="3"/>
      <c r="B574" s="3"/>
      <c r="C574" s="3"/>
      <c r="D574" s="3"/>
      <c r="E574" s="3"/>
      <c r="F574" s="3"/>
      <c r="G574" s="16">
        <f t="shared" si="116"/>
        <v>0</v>
      </c>
      <c r="H574" s="16">
        <f t="shared" si="117"/>
        <v>0</v>
      </c>
      <c r="I574" s="9">
        <f t="shared" si="115"/>
        <v>0</v>
      </c>
      <c r="J574" s="9">
        <f t="shared" si="118"/>
        <v>0</v>
      </c>
      <c r="K574" s="9">
        <f t="shared" si="127"/>
        <v>0</v>
      </c>
      <c r="L574" s="9">
        <f t="shared" si="128"/>
        <v>0</v>
      </c>
      <c r="M574" s="9" t="str">
        <f t="shared" si="119"/>
        <v/>
      </c>
      <c r="N574" s="9" t="str">
        <f t="shared" si="120"/>
        <v/>
      </c>
      <c r="O574" s="9" t="str">
        <f t="shared" si="121"/>
        <v/>
      </c>
      <c r="P574" s="9" t="str">
        <f t="shared" si="122"/>
        <v/>
      </c>
      <c r="Q574" s="9" t="str">
        <f t="shared" si="123"/>
        <v/>
      </c>
      <c r="R574" s="9" t="str">
        <f t="shared" si="124"/>
        <v/>
      </c>
      <c r="S574" s="9" t="str">
        <f t="shared" si="125"/>
        <v/>
      </c>
      <c r="T574" s="9" t="str">
        <f t="shared" si="126"/>
        <v/>
      </c>
      <c r="U574" s="9" t="str">
        <f t="array" ref="U574">IF(AND(F574&lt;&gt;"",F574&lt;&gt;"GR"),IF(COUNTIF($J$2:$J$1000,"&gt;=50")&gt;=10,IF(F574&lt;&gt;"GR",IF(AND(F574&gt;=55,J574&gt;=50),_xlfn.IFS(AND(J574&gt;=$AH$11,J574&gt;$AG$10,J574&gt;$AF$10,J574&gt;$AE$10,J574&gt;$AD$10,J574&gt;$AC$10,J574&gt;$AB$10),"AA",AND(J574&gt;=$AG$11,J574&gt;$AF$10,J574&gt;$AE$10,J574&gt;$AD$10,J574&gt;$AC$10,J574&gt;$AB$10),"BA",AND(J574&gt;=$AF$11,J574&gt;$AE$10,J574&gt;$AD$10,J574&gt;$AC$10,J574&gt;$AB$10),"BB",AND(J574&gt;=$AE$11,J574&gt;$AD$10,J574&gt;$AC$10,J574&gt;$AB$10),"CB",AND(J574&gt;=$AD$11,J574&gt;$AC$10,J574&gt;$AB$10),"CC",AND(J574&gt;=$AC$11,J574&gt;$AB$10),"DC",J574&gt;=50,"DD"),IF(J574&gt;=$AA$9,"FD","FF")),T574),IF(L574&gt;=$Z$32,$Z$30,IF(L574&gt;=$AA$32,$AA$30,IF(L574&gt;=$AB$32,$AB$30,IF(L574&gt;=$AC$32,$AC$30,IF(L574&gt;=$AD$32,$AD$30,IF(L574&gt;=$AE$32,$AE$30,IF(L574&gt;=$AF$32,$AF$30,IF(L574&gt;=$AG$32,$AG$30,$AH$30))))))))),T574)</f>
        <v/>
      </c>
      <c r="V574" s="9" t="str">
        <f t="array" ref="V574">IF(A574&lt;&gt;"",IF(_xlfn.BITOR(F574&lt;&gt;"GR",F574&lt;&gt;""),IF(AND(L574&gt;=50,F574&gt;=55),_xlfn.RANK.EQ(L574,$L$2:$L$1000,0),_xlfn.IFS(U574="FD",999,U574="FF",1000)),IF(AND(L574&gt;=50,H574&gt;=55),_xlfn.RANK.EQ(L574,$L$2:$L$326,0),_xlfn.IFS(U574="FD",999,U574="FF",1000))),"")</f>
        <v/>
      </c>
    </row>
    <row r="575" spans="1:22" x14ac:dyDescent="0.25">
      <c r="A575" s="3"/>
      <c r="B575" s="3"/>
      <c r="C575" s="3"/>
      <c r="D575" s="3"/>
      <c r="E575" s="3"/>
      <c r="F575" s="3"/>
      <c r="G575" s="16">
        <f t="shared" si="116"/>
        <v>0</v>
      </c>
      <c r="H575" s="16">
        <f t="shared" si="117"/>
        <v>0</v>
      </c>
      <c r="I575" s="9">
        <f t="shared" si="115"/>
        <v>0</v>
      </c>
      <c r="J575" s="9">
        <f t="shared" si="118"/>
        <v>0</v>
      </c>
      <c r="K575" s="9">
        <f t="shared" si="127"/>
        <v>0</v>
      </c>
      <c r="L575" s="9">
        <f t="shared" si="128"/>
        <v>0</v>
      </c>
      <c r="M575" s="9" t="str">
        <f t="shared" si="119"/>
        <v/>
      </c>
      <c r="N575" s="9" t="str">
        <f t="shared" si="120"/>
        <v/>
      </c>
      <c r="O575" s="9" t="str">
        <f t="shared" si="121"/>
        <v/>
      </c>
      <c r="P575" s="9" t="str">
        <f t="shared" si="122"/>
        <v/>
      </c>
      <c r="Q575" s="9" t="str">
        <f t="shared" si="123"/>
        <v/>
      </c>
      <c r="R575" s="9" t="str">
        <f t="shared" si="124"/>
        <v/>
      </c>
      <c r="S575" s="9" t="str">
        <f t="shared" si="125"/>
        <v/>
      </c>
      <c r="T575" s="9" t="str">
        <f t="shared" si="126"/>
        <v/>
      </c>
      <c r="U575" s="9" t="str">
        <f t="array" ref="U575">IF(AND(F575&lt;&gt;"",F575&lt;&gt;"GR"),IF(COUNTIF($J$2:$J$1000,"&gt;=50")&gt;=10,IF(F575&lt;&gt;"GR",IF(AND(F575&gt;=55,J575&gt;=50),_xlfn.IFS(AND(J575&gt;=$AH$11,J575&gt;$AG$10,J575&gt;$AF$10,J575&gt;$AE$10,J575&gt;$AD$10,J575&gt;$AC$10,J575&gt;$AB$10),"AA",AND(J575&gt;=$AG$11,J575&gt;$AF$10,J575&gt;$AE$10,J575&gt;$AD$10,J575&gt;$AC$10,J575&gt;$AB$10),"BA",AND(J575&gt;=$AF$11,J575&gt;$AE$10,J575&gt;$AD$10,J575&gt;$AC$10,J575&gt;$AB$10),"BB",AND(J575&gt;=$AE$11,J575&gt;$AD$10,J575&gt;$AC$10,J575&gt;$AB$10),"CB",AND(J575&gt;=$AD$11,J575&gt;$AC$10,J575&gt;$AB$10),"CC",AND(J575&gt;=$AC$11,J575&gt;$AB$10),"DC",J575&gt;=50,"DD"),IF(J575&gt;=$AA$9,"FD","FF")),T575),IF(L575&gt;=$Z$32,$Z$30,IF(L575&gt;=$AA$32,$AA$30,IF(L575&gt;=$AB$32,$AB$30,IF(L575&gt;=$AC$32,$AC$30,IF(L575&gt;=$AD$32,$AD$30,IF(L575&gt;=$AE$32,$AE$30,IF(L575&gt;=$AF$32,$AF$30,IF(L575&gt;=$AG$32,$AG$30,$AH$30))))))))),T575)</f>
        <v/>
      </c>
      <c r="V575" s="9" t="str">
        <f t="array" ref="V575">IF(A575&lt;&gt;"",IF(_xlfn.BITOR(F575&lt;&gt;"GR",F575&lt;&gt;""),IF(AND(L575&gt;=50,F575&gt;=55),_xlfn.RANK.EQ(L575,$L$2:$L$1000,0),_xlfn.IFS(U575="FD",999,U575="FF",1000)),IF(AND(L575&gt;=50,H575&gt;=55),_xlfn.RANK.EQ(L575,$L$2:$L$326,0),_xlfn.IFS(U575="FD",999,U575="FF",1000))),"")</f>
        <v/>
      </c>
    </row>
    <row r="576" spans="1:22" x14ac:dyDescent="0.25">
      <c r="A576" s="3"/>
      <c r="B576" s="3"/>
      <c r="C576" s="3"/>
      <c r="D576" s="3"/>
      <c r="E576" s="3"/>
      <c r="F576" s="3"/>
      <c r="G576" s="16">
        <f t="shared" si="116"/>
        <v>0</v>
      </c>
      <c r="H576" s="16">
        <f t="shared" si="117"/>
        <v>0</v>
      </c>
      <c r="I576" s="9">
        <f t="shared" si="115"/>
        <v>0</v>
      </c>
      <c r="J576" s="9">
        <f t="shared" si="118"/>
        <v>0</v>
      </c>
      <c r="K576" s="9">
        <f t="shared" si="127"/>
        <v>0</v>
      </c>
      <c r="L576" s="9">
        <f t="shared" si="128"/>
        <v>0</v>
      </c>
      <c r="M576" s="9" t="str">
        <f t="shared" si="119"/>
        <v/>
      </c>
      <c r="N576" s="9" t="str">
        <f t="shared" si="120"/>
        <v/>
      </c>
      <c r="O576" s="9" t="str">
        <f t="shared" si="121"/>
        <v/>
      </c>
      <c r="P576" s="9" t="str">
        <f t="shared" si="122"/>
        <v/>
      </c>
      <c r="Q576" s="9" t="str">
        <f t="shared" si="123"/>
        <v/>
      </c>
      <c r="R576" s="9" t="str">
        <f t="shared" si="124"/>
        <v/>
      </c>
      <c r="S576" s="9" t="str">
        <f t="shared" si="125"/>
        <v/>
      </c>
      <c r="T576" s="9" t="str">
        <f t="shared" si="126"/>
        <v/>
      </c>
      <c r="U576" s="9" t="str">
        <f t="array" ref="U576">IF(AND(F576&lt;&gt;"",F576&lt;&gt;"GR"),IF(COUNTIF($J$2:$J$1000,"&gt;=50")&gt;=10,IF(F576&lt;&gt;"GR",IF(AND(F576&gt;=55,J576&gt;=50),_xlfn.IFS(AND(J576&gt;=$AH$11,J576&gt;$AG$10,J576&gt;$AF$10,J576&gt;$AE$10,J576&gt;$AD$10,J576&gt;$AC$10,J576&gt;$AB$10),"AA",AND(J576&gt;=$AG$11,J576&gt;$AF$10,J576&gt;$AE$10,J576&gt;$AD$10,J576&gt;$AC$10,J576&gt;$AB$10),"BA",AND(J576&gt;=$AF$11,J576&gt;$AE$10,J576&gt;$AD$10,J576&gt;$AC$10,J576&gt;$AB$10),"BB",AND(J576&gt;=$AE$11,J576&gt;$AD$10,J576&gt;$AC$10,J576&gt;$AB$10),"CB",AND(J576&gt;=$AD$11,J576&gt;$AC$10,J576&gt;$AB$10),"CC",AND(J576&gt;=$AC$11,J576&gt;$AB$10),"DC",J576&gt;=50,"DD"),IF(J576&gt;=$AA$9,"FD","FF")),T576),IF(L576&gt;=$Z$32,$Z$30,IF(L576&gt;=$AA$32,$AA$30,IF(L576&gt;=$AB$32,$AB$30,IF(L576&gt;=$AC$32,$AC$30,IF(L576&gt;=$AD$32,$AD$30,IF(L576&gt;=$AE$32,$AE$30,IF(L576&gt;=$AF$32,$AF$30,IF(L576&gt;=$AG$32,$AG$30,$AH$30))))))))),T576)</f>
        <v/>
      </c>
      <c r="V576" s="9" t="str">
        <f t="array" ref="V576">IF(A576&lt;&gt;"",IF(_xlfn.BITOR(F576&lt;&gt;"GR",F576&lt;&gt;""),IF(AND(L576&gt;=50,F576&gt;=55),_xlfn.RANK.EQ(L576,$L$2:$L$1000,0),_xlfn.IFS(U576="FD",999,U576="FF",1000)),IF(AND(L576&gt;=50,H576&gt;=55),_xlfn.RANK.EQ(L576,$L$2:$L$326,0),_xlfn.IFS(U576="FD",999,U576="FF",1000))),"")</f>
        <v/>
      </c>
    </row>
    <row r="577" spans="1:22" x14ac:dyDescent="0.25">
      <c r="A577" s="3"/>
      <c r="B577" s="3"/>
      <c r="C577" s="3"/>
      <c r="D577" s="3"/>
      <c r="E577" s="3"/>
      <c r="F577" s="3"/>
      <c r="G577" s="16">
        <f t="shared" si="116"/>
        <v>0</v>
      </c>
      <c r="H577" s="16">
        <f t="shared" si="117"/>
        <v>0</v>
      </c>
      <c r="I577" s="9">
        <f t="shared" si="115"/>
        <v>0</v>
      </c>
      <c r="J577" s="9">
        <f t="shared" si="118"/>
        <v>0</v>
      </c>
      <c r="K577" s="9">
        <f t="shared" si="127"/>
        <v>0</v>
      </c>
      <c r="L577" s="9">
        <f t="shared" si="128"/>
        <v>0</v>
      </c>
      <c r="M577" s="9" t="str">
        <f t="shared" si="119"/>
        <v/>
      </c>
      <c r="N577" s="9" t="str">
        <f t="shared" si="120"/>
        <v/>
      </c>
      <c r="O577" s="9" t="str">
        <f t="shared" si="121"/>
        <v/>
      </c>
      <c r="P577" s="9" t="str">
        <f t="shared" si="122"/>
        <v/>
      </c>
      <c r="Q577" s="9" t="str">
        <f t="shared" si="123"/>
        <v/>
      </c>
      <c r="R577" s="9" t="str">
        <f t="shared" si="124"/>
        <v/>
      </c>
      <c r="S577" s="9" t="str">
        <f t="shared" si="125"/>
        <v/>
      </c>
      <c r="T577" s="9" t="str">
        <f t="shared" si="126"/>
        <v/>
      </c>
      <c r="U577" s="9" t="str">
        <f t="array" ref="U577">IF(AND(F577&lt;&gt;"",F577&lt;&gt;"GR"),IF(COUNTIF($J$2:$J$1000,"&gt;=50")&gt;=10,IF(F577&lt;&gt;"GR",IF(AND(F577&gt;=55,J577&gt;=50),_xlfn.IFS(AND(J577&gt;=$AH$11,J577&gt;$AG$10,J577&gt;$AF$10,J577&gt;$AE$10,J577&gt;$AD$10,J577&gt;$AC$10,J577&gt;$AB$10),"AA",AND(J577&gt;=$AG$11,J577&gt;$AF$10,J577&gt;$AE$10,J577&gt;$AD$10,J577&gt;$AC$10,J577&gt;$AB$10),"BA",AND(J577&gt;=$AF$11,J577&gt;$AE$10,J577&gt;$AD$10,J577&gt;$AC$10,J577&gt;$AB$10),"BB",AND(J577&gt;=$AE$11,J577&gt;$AD$10,J577&gt;$AC$10,J577&gt;$AB$10),"CB",AND(J577&gt;=$AD$11,J577&gt;$AC$10,J577&gt;$AB$10),"CC",AND(J577&gt;=$AC$11,J577&gt;$AB$10),"DC",J577&gt;=50,"DD"),IF(J577&gt;=$AA$9,"FD","FF")),T577),IF(L577&gt;=$Z$32,$Z$30,IF(L577&gt;=$AA$32,$AA$30,IF(L577&gt;=$AB$32,$AB$30,IF(L577&gt;=$AC$32,$AC$30,IF(L577&gt;=$AD$32,$AD$30,IF(L577&gt;=$AE$32,$AE$30,IF(L577&gt;=$AF$32,$AF$30,IF(L577&gt;=$AG$32,$AG$30,$AH$30))))))))),T577)</f>
        <v/>
      </c>
      <c r="V577" s="9" t="str">
        <f t="array" ref="V577">IF(A577&lt;&gt;"",IF(_xlfn.BITOR(F577&lt;&gt;"GR",F577&lt;&gt;""),IF(AND(L577&gt;=50,F577&gt;=55),_xlfn.RANK.EQ(L577,$L$2:$L$1000,0),_xlfn.IFS(U577="FD",999,U577="FF",1000)),IF(AND(L577&gt;=50,H577&gt;=55),_xlfn.RANK.EQ(L577,$L$2:$L$326,0),_xlfn.IFS(U577="FD",999,U577="FF",1000))),"")</f>
        <v/>
      </c>
    </row>
    <row r="578" spans="1:22" x14ac:dyDescent="0.25">
      <c r="A578" s="3"/>
      <c r="B578" s="3"/>
      <c r="C578" s="3"/>
      <c r="D578" s="3"/>
      <c r="E578" s="3"/>
      <c r="F578" s="3"/>
      <c r="G578" s="16">
        <f t="shared" si="116"/>
        <v>0</v>
      </c>
      <c r="H578" s="16">
        <f t="shared" si="117"/>
        <v>0</v>
      </c>
      <c r="I578" s="9">
        <f t="shared" ref="I578:I641" si="129">(G578*0.4)+(H578*0.6)</f>
        <v>0</v>
      </c>
      <c r="J578" s="9">
        <f t="shared" si="118"/>
        <v>0</v>
      </c>
      <c r="K578" s="9">
        <f t="shared" si="127"/>
        <v>0</v>
      </c>
      <c r="L578" s="9">
        <f t="shared" si="128"/>
        <v>0</v>
      </c>
      <c r="M578" s="9" t="str">
        <f t="shared" si="119"/>
        <v/>
      </c>
      <c r="N578" s="9" t="str">
        <f t="shared" si="120"/>
        <v/>
      </c>
      <c r="O578" s="9" t="str">
        <f t="shared" si="121"/>
        <v/>
      </c>
      <c r="P578" s="9" t="str">
        <f t="shared" si="122"/>
        <v/>
      </c>
      <c r="Q578" s="9" t="str">
        <f t="shared" si="123"/>
        <v/>
      </c>
      <c r="R578" s="9" t="str">
        <f t="shared" si="124"/>
        <v/>
      </c>
      <c r="S578" s="9" t="str">
        <f t="shared" si="125"/>
        <v/>
      </c>
      <c r="T578" s="9" t="str">
        <f t="shared" si="126"/>
        <v/>
      </c>
      <c r="U578" s="9" t="str">
        <f t="array" ref="U578">IF(AND(F578&lt;&gt;"",F578&lt;&gt;"GR"),IF(COUNTIF($J$2:$J$1000,"&gt;=50")&gt;=10,IF(F578&lt;&gt;"GR",IF(AND(F578&gt;=55,J578&gt;=50),_xlfn.IFS(AND(J578&gt;=$AH$11,J578&gt;$AG$10,J578&gt;$AF$10,J578&gt;$AE$10,J578&gt;$AD$10,J578&gt;$AC$10,J578&gt;$AB$10),"AA",AND(J578&gt;=$AG$11,J578&gt;$AF$10,J578&gt;$AE$10,J578&gt;$AD$10,J578&gt;$AC$10,J578&gt;$AB$10),"BA",AND(J578&gt;=$AF$11,J578&gt;$AE$10,J578&gt;$AD$10,J578&gt;$AC$10,J578&gt;$AB$10),"BB",AND(J578&gt;=$AE$11,J578&gt;$AD$10,J578&gt;$AC$10,J578&gt;$AB$10),"CB",AND(J578&gt;=$AD$11,J578&gt;$AC$10,J578&gt;$AB$10),"CC",AND(J578&gt;=$AC$11,J578&gt;$AB$10),"DC",J578&gt;=50,"DD"),IF(J578&gt;=$AA$9,"FD","FF")),T578),IF(L578&gt;=$Z$32,$Z$30,IF(L578&gt;=$AA$32,$AA$30,IF(L578&gt;=$AB$32,$AB$30,IF(L578&gt;=$AC$32,$AC$30,IF(L578&gt;=$AD$32,$AD$30,IF(L578&gt;=$AE$32,$AE$30,IF(L578&gt;=$AF$32,$AF$30,IF(L578&gt;=$AG$32,$AG$30,$AH$30))))))))),T578)</f>
        <v/>
      </c>
      <c r="V578" s="9" t="str">
        <f t="array" ref="V578">IF(A578&lt;&gt;"",IF(_xlfn.BITOR(F578&lt;&gt;"GR",F578&lt;&gt;""),IF(AND(L578&gt;=50,F578&gt;=55),_xlfn.RANK.EQ(L578,$L$2:$L$1000,0),_xlfn.IFS(U578="FD",999,U578="FF",1000)),IF(AND(L578&gt;=50,H578&gt;=55),_xlfn.RANK.EQ(L578,$L$2:$L$326,0),_xlfn.IFS(U578="FD",999,U578="FF",1000))),"")</f>
        <v/>
      </c>
    </row>
    <row r="579" spans="1:22" x14ac:dyDescent="0.25">
      <c r="A579" s="3"/>
      <c r="B579" s="3"/>
      <c r="C579" s="3"/>
      <c r="D579" s="3"/>
      <c r="E579" s="3"/>
      <c r="F579" s="3"/>
      <c r="G579" s="16">
        <f t="shared" ref="G579:G642" si="130">IF(_xlfn.BITOR(D579="GR",D579=""),0,D579)</f>
        <v>0</v>
      </c>
      <c r="H579" s="16">
        <f t="shared" ref="H579:H642" si="131">IF(_xlfn.BITOR(E579="",E579="GR"),0,E579)</f>
        <v>0</v>
      </c>
      <c r="I579" s="9">
        <f t="shared" si="129"/>
        <v>0</v>
      </c>
      <c r="J579" s="9">
        <f t="shared" ref="J579:J642" si="132">IF(AND(F579&lt;&gt;"",F579&lt;&gt;"GR"),(G579*0.4)+(F579*0.6),I579)</f>
        <v>0</v>
      </c>
      <c r="K579" s="9">
        <f t="shared" si="127"/>
        <v>0</v>
      </c>
      <c r="L579" s="9">
        <f t="shared" si="128"/>
        <v>0</v>
      </c>
      <c r="M579" s="9" t="str">
        <f t="shared" ref="M579:M642" si="133">IF(AND(I579&gt;=50,H579&gt;=55),I579,"")</f>
        <v/>
      </c>
      <c r="N579" s="9" t="str">
        <f t="shared" ref="N579:N642" si="134">IF(M579&lt;&gt;"",IF(_xlfn.RANK.EQ(M579,$M$2:$M$326,0)&lt;=ROUND(COUNTIFS($I$2:$I$326,"&gt;=50",$H$2:$H$326,"&gt;=55")/100*$AH$9,0),"",I579),"")</f>
        <v/>
      </c>
      <c r="O579" s="9" t="str">
        <f t="shared" ref="O579:O642" si="135">IF(N579&lt;&gt;"",IF(_xlfn.RANK.EQ(N579,$N$2:$N$326,0)&lt;=ROUND(COUNTIFS($I$2:$I$326,"&gt;=50",$H$2:$H$326,"&gt;=55")/100*$AG$9,0),"",I579),"")</f>
        <v/>
      </c>
      <c r="P579" s="9" t="str">
        <f t="shared" ref="P579:P642" si="136">IF(O579&lt;&gt;"",IF(_xlfn.RANK.EQ(O579,$O$2:$O$326,0)&lt;=ROUND(COUNTIFS($I$2:$I$326,"&gt;=50",$H$2:$H$326,"&gt;=55")/100*$AF$9,0),"",I579),"")</f>
        <v/>
      </c>
      <c r="Q579" s="9" t="str">
        <f t="shared" ref="Q579:Q642" si="137">IF(P579&lt;&gt;"",IF(_xlfn.RANK.EQ(P579,$P$2:$P$326,0)&lt;=ROUND(COUNTIFS($I$2:$I$326,"&gt;=50",$H$2:$H$326,"&gt;=55")/100*$AE$9,0),"",I579),"")</f>
        <v/>
      </c>
      <c r="R579" s="9" t="str">
        <f t="shared" ref="R579:R642" si="138">IF(Q579&lt;&gt;"",IF(_xlfn.RANK.EQ(Q579,$Q$2:$Q$326,0)&lt;=ROUND(COUNTIFS($I$2:$I$326,"&gt;=50",$H$2:$H$326,"&gt;=55")/100*$AD$9,0),"",I579),"")</f>
        <v/>
      </c>
      <c r="S579" s="9" t="str">
        <f t="shared" ref="S579:S642" si="139">IF(R579&lt;&gt;"",IF(_xlfn.RANK.EQ(R579,$R$2:$R$326,0)&lt;=ROUND(COUNTIFS($I$2:$I$326,"&gt;=50",$H$2:$H$326,"&gt;=55")/100*$AC$9,0),"",I579),"")</f>
        <v/>
      </c>
      <c r="T579" s="9" t="str">
        <f t="shared" ref="T579:T642" si="140">IF(A579&lt;&gt;"",IF(COUNTIF($I$2:$I$1000,"&gt;=50")&gt;=10,IF(AND(H579&gt;=55,I579&gt;=50),IF(_xlfn.RANK.EQ(M579,$M$2:$M$1000,0)&lt;=ROUND(COUNTIFS($I$2:$I$1000,"&gt;=50",$H$2:$H$1000,"&gt;=55")/100*$AH$9,0),$AH$8,IF(_xlfn.RANK.EQ(N579,$N$2:$N$1000,0)&lt;=ROUND(COUNTIFS($I$2:$I$1000,"&gt;=50",$H$2:$H$1000,"&gt;=55")/100*$AG$9,0),$AG$8,IF(_xlfn.RANK.EQ(O579,$O$2:$O$1000,0)&lt;=ROUND(COUNTIFS($I$2:$I$1000,"&gt;=50",$H$2:$H$1000,"&gt;=55")/100*$AF$9,0),$AF$8,IF(_xlfn.RANK.EQ(P579,$P$2:$P$1000,0)&lt;=ROUND(COUNTIFS($I$2:$I$1000,"&gt;=50",$H$2:$H$1000,"&gt;=55")/100*$AE$9,0),$AE$8,IF(_xlfn.RANK.EQ(Q579,$Q$2:$Q$1000,0)&lt;=ROUND(COUNTIFS($I$2:$I$1000,"&gt;=50",$H$2:$H$1000,"&gt;=55")/100*$AD$9,0),$AD$8,IF(_xlfn.RANK.EQ(R579,$R$2:$R$1000,0)&lt;=ROUND(COUNTIFS($I$2:$I$1000,"&gt;=50",$H$2:$H$1000,"&gt;=55")/100*$AC$9,0),$AC$8,$AB$8)))))),IF(K579&gt;=$AA$9,$AA$8,$Z$8)),IF(K579&gt;=$Z$32,$Z$30,IF(K579&gt;=$AA$32,$AA$30,IF(K579&gt;=$AB$32,$AB$30,IF(K579&gt;=$AC$32,$AC$30,IF(K579&gt;=$AD$32,$AD$30,IF(K579&gt;=$AE$32,$AE$30,IF(K579&gt;=$AF$32,$AF$30,IF(K579&gt;=$AG$32,$AG$30,$AH$30))))))))),"")</f>
        <v/>
      </c>
      <c r="U579" s="9" t="str">
        <f t="array" ref="U579">IF(AND(F579&lt;&gt;"",F579&lt;&gt;"GR"),IF(COUNTIF($J$2:$J$1000,"&gt;=50")&gt;=10,IF(F579&lt;&gt;"GR",IF(AND(F579&gt;=55,J579&gt;=50),_xlfn.IFS(AND(J579&gt;=$AH$11,J579&gt;$AG$10,J579&gt;$AF$10,J579&gt;$AE$10,J579&gt;$AD$10,J579&gt;$AC$10,J579&gt;$AB$10),"AA",AND(J579&gt;=$AG$11,J579&gt;$AF$10,J579&gt;$AE$10,J579&gt;$AD$10,J579&gt;$AC$10,J579&gt;$AB$10),"BA",AND(J579&gt;=$AF$11,J579&gt;$AE$10,J579&gt;$AD$10,J579&gt;$AC$10,J579&gt;$AB$10),"BB",AND(J579&gt;=$AE$11,J579&gt;$AD$10,J579&gt;$AC$10,J579&gt;$AB$10),"CB",AND(J579&gt;=$AD$11,J579&gt;$AC$10,J579&gt;$AB$10),"CC",AND(J579&gt;=$AC$11,J579&gt;$AB$10),"DC",J579&gt;=50,"DD"),IF(J579&gt;=$AA$9,"FD","FF")),T579),IF(L579&gt;=$Z$32,$Z$30,IF(L579&gt;=$AA$32,$AA$30,IF(L579&gt;=$AB$32,$AB$30,IF(L579&gt;=$AC$32,$AC$30,IF(L579&gt;=$AD$32,$AD$30,IF(L579&gt;=$AE$32,$AE$30,IF(L579&gt;=$AF$32,$AF$30,IF(L579&gt;=$AG$32,$AG$30,$AH$30))))))))),T579)</f>
        <v/>
      </c>
      <c r="V579" s="9" t="str">
        <f t="array" ref="V579">IF(A579&lt;&gt;"",IF(_xlfn.BITOR(F579&lt;&gt;"GR",F579&lt;&gt;""),IF(AND(L579&gt;=50,F579&gt;=55),_xlfn.RANK.EQ(L579,$L$2:$L$1000,0),_xlfn.IFS(U579="FD",999,U579="FF",1000)),IF(AND(L579&gt;=50,H579&gt;=55),_xlfn.RANK.EQ(L579,$L$2:$L$326,0),_xlfn.IFS(U579="FD",999,U579="FF",1000))),"")</f>
        <v/>
      </c>
    </row>
    <row r="580" spans="1:22" x14ac:dyDescent="0.25">
      <c r="A580" s="3"/>
      <c r="B580" s="3"/>
      <c r="C580" s="3"/>
      <c r="D580" s="3"/>
      <c r="E580" s="3"/>
      <c r="F580" s="3"/>
      <c r="G580" s="16">
        <f t="shared" si="130"/>
        <v>0</v>
      </c>
      <c r="H580" s="16">
        <f t="shared" si="131"/>
        <v>0</v>
      </c>
      <c r="I580" s="9">
        <f t="shared" si="129"/>
        <v>0</v>
      </c>
      <c r="J580" s="9">
        <f t="shared" si="132"/>
        <v>0</v>
      </c>
      <c r="K580" s="9">
        <f t="shared" si="127"/>
        <v>0</v>
      </c>
      <c r="L580" s="9">
        <f t="shared" si="128"/>
        <v>0</v>
      </c>
      <c r="M580" s="9" t="str">
        <f t="shared" si="133"/>
        <v/>
      </c>
      <c r="N580" s="9" t="str">
        <f t="shared" si="134"/>
        <v/>
      </c>
      <c r="O580" s="9" t="str">
        <f t="shared" si="135"/>
        <v/>
      </c>
      <c r="P580" s="9" t="str">
        <f t="shared" si="136"/>
        <v/>
      </c>
      <c r="Q580" s="9" t="str">
        <f t="shared" si="137"/>
        <v/>
      </c>
      <c r="R580" s="9" t="str">
        <f t="shared" si="138"/>
        <v/>
      </c>
      <c r="S580" s="9" t="str">
        <f t="shared" si="139"/>
        <v/>
      </c>
      <c r="T580" s="9" t="str">
        <f t="shared" si="140"/>
        <v/>
      </c>
      <c r="U580" s="9" t="str">
        <f t="array" ref="U580">IF(AND(F580&lt;&gt;"",F580&lt;&gt;"GR"),IF(COUNTIF($J$2:$J$1000,"&gt;=50")&gt;=10,IF(F580&lt;&gt;"GR",IF(AND(F580&gt;=55,J580&gt;=50),_xlfn.IFS(AND(J580&gt;=$AH$11,J580&gt;$AG$10,J580&gt;$AF$10,J580&gt;$AE$10,J580&gt;$AD$10,J580&gt;$AC$10,J580&gt;$AB$10),"AA",AND(J580&gt;=$AG$11,J580&gt;$AF$10,J580&gt;$AE$10,J580&gt;$AD$10,J580&gt;$AC$10,J580&gt;$AB$10),"BA",AND(J580&gt;=$AF$11,J580&gt;$AE$10,J580&gt;$AD$10,J580&gt;$AC$10,J580&gt;$AB$10),"BB",AND(J580&gt;=$AE$11,J580&gt;$AD$10,J580&gt;$AC$10,J580&gt;$AB$10),"CB",AND(J580&gt;=$AD$11,J580&gt;$AC$10,J580&gt;$AB$10),"CC",AND(J580&gt;=$AC$11,J580&gt;$AB$10),"DC",J580&gt;=50,"DD"),IF(J580&gt;=$AA$9,"FD","FF")),T580),IF(L580&gt;=$Z$32,$Z$30,IF(L580&gt;=$AA$32,$AA$30,IF(L580&gt;=$AB$32,$AB$30,IF(L580&gt;=$AC$32,$AC$30,IF(L580&gt;=$AD$32,$AD$30,IF(L580&gt;=$AE$32,$AE$30,IF(L580&gt;=$AF$32,$AF$30,IF(L580&gt;=$AG$32,$AG$30,$AH$30))))))))),T580)</f>
        <v/>
      </c>
      <c r="V580" s="9" t="str">
        <f t="array" ref="V580">IF(A580&lt;&gt;"",IF(_xlfn.BITOR(F580&lt;&gt;"GR",F580&lt;&gt;""),IF(AND(L580&gt;=50,F580&gt;=55),_xlfn.RANK.EQ(L580,$L$2:$L$1000,0),_xlfn.IFS(U580="FD",999,U580="FF",1000)),IF(AND(L580&gt;=50,H580&gt;=55),_xlfn.RANK.EQ(L580,$L$2:$L$326,0),_xlfn.IFS(U580="FD",999,U580="FF",1000))),"")</f>
        <v/>
      </c>
    </row>
    <row r="581" spans="1:22" x14ac:dyDescent="0.25">
      <c r="A581" s="3"/>
      <c r="B581" s="3"/>
      <c r="C581" s="3"/>
      <c r="D581" s="3"/>
      <c r="E581" s="3"/>
      <c r="F581" s="3"/>
      <c r="G581" s="16">
        <f t="shared" si="130"/>
        <v>0</v>
      </c>
      <c r="H581" s="16">
        <f t="shared" si="131"/>
        <v>0</v>
      </c>
      <c r="I581" s="9">
        <f t="shared" si="129"/>
        <v>0</v>
      </c>
      <c r="J581" s="9">
        <f t="shared" si="132"/>
        <v>0</v>
      </c>
      <c r="K581" s="9">
        <f t="shared" si="127"/>
        <v>0</v>
      </c>
      <c r="L581" s="9">
        <f t="shared" si="128"/>
        <v>0</v>
      </c>
      <c r="M581" s="9" t="str">
        <f t="shared" si="133"/>
        <v/>
      </c>
      <c r="N581" s="9" t="str">
        <f t="shared" si="134"/>
        <v/>
      </c>
      <c r="O581" s="9" t="str">
        <f t="shared" si="135"/>
        <v/>
      </c>
      <c r="P581" s="9" t="str">
        <f t="shared" si="136"/>
        <v/>
      </c>
      <c r="Q581" s="9" t="str">
        <f t="shared" si="137"/>
        <v/>
      </c>
      <c r="R581" s="9" t="str">
        <f t="shared" si="138"/>
        <v/>
      </c>
      <c r="S581" s="9" t="str">
        <f t="shared" si="139"/>
        <v/>
      </c>
      <c r="T581" s="9" t="str">
        <f t="shared" si="140"/>
        <v/>
      </c>
      <c r="U581" s="9" t="str">
        <f t="array" ref="U581">IF(AND(F581&lt;&gt;"",F581&lt;&gt;"GR"),IF(COUNTIF($J$2:$J$1000,"&gt;=50")&gt;=10,IF(F581&lt;&gt;"GR",IF(AND(F581&gt;=55,J581&gt;=50),_xlfn.IFS(AND(J581&gt;=$AH$11,J581&gt;$AG$10,J581&gt;$AF$10,J581&gt;$AE$10,J581&gt;$AD$10,J581&gt;$AC$10,J581&gt;$AB$10),"AA",AND(J581&gt;=$AG$11,J581&gt;$AF$10,J581&gt;$AE$10,J581&gt;$AD$10,J581&gt;$AC$10,J581&gt;$AB$10),"BA",AND(J581&gt;=$AF$11,J581&gt;$AE$10,J581&gt;$AD$10,J581&gt;$AC$10,J581&gt;$AB$10),"BB",AND(J581&gt;=$AE$11,J581&gt;$AD$10,J581&gt;$AC$10,J581&gt;$AB$10),"CB",AND(J581&gt;=$AD$11,J581&gt;$AC$10,J581&gt;$AB$10),"CC",AND(J581&gt;=$AC$11,J581&gt;$AB$10),"DC",J581&gt;=50,"DD"),IF(J581&gt;=$AA$9,"FD","FF")),T581),IF(L581&gt;=$Z$32,$Z$30,IF(L581&gt;=$AA$32,$AA$30,IF(L581&gt;=$AB$32,$AB$30,IF(L581&gt;=$AC$32,$AC$30,IF(L581&gt;=$AD$32,$AD$30,IF(L581&gt;=$AE$32,$AE$30,IF(L581&gt;=$AF$32,$AF$30,IF(L581&gt;=$AG$32,$AG$30,$AH$30))))))))),T581)</f>
        <v/>
      </c>
      <c r="V581" s="9" t="str">
        <f t="array" ref="V581">IF(A581&lt;&gt;"",IF(_xlfn.BITOR(F581&lt;&gt;"GR",F581&lt;&gt;""),IF(AND(L581&gt;=50,F581&gt;=55),_xlfn.RANK.EQ(L581,$L$2:$L$1000,0),_xlfn.IFS(U581="FD",999,U581="FF",1000)),IF(AND(L581&gt;=50,H581&gt;=55),_xlfn.RANK.EQ(L581,$L$2:$L$326,0),_xlfn.IFS(U581="FD",999,U581="FF",1000))),"")</f>
        <v/>
      </c>
    </row>
    <row r="582" spans="1:22" x14ac:dyDescent="0.25">
      <c r="A582" s="3"/>
      <c r="B582" s="3"/>
      <c r="C582" s="3"/>
      <c r="D582" s="3"/>
      <c r="E582" s="3"/>
      <c r="F582" s="3"/>
      <c r="G582" s="16">
        <f t="shared" si="130"/>
        <v>0</v>
      </c>
      <c r="H582" s="16">
        <f t="shared" si="131"/>
        <v>0</v>
      </c>
      <c r="I582" s="9">
        <f t="shared" si="129"/>
        <v>0</v>
      </c>
      <c r="J582" s="9">
        <f t="shared" si="132"/>
        <v>0</v>
      </c>
      <c r="K582" s="9">
        <f t="shared" si="127"/>
        <v>0</v>
      </c>
      <c r="L582" s="9">
        <f t="shared" si="128"/>
        <v>0</v>
      </c>
      <c r="M582" s="9" t="str">
        <f t="shared" si="133"/>
        <v/>
      </c>
      <c r="N582" s="9" t="str">
        <f t="shared" si="134"/>
        <v/>
      </c>
      <c r="O582" s="9" t="str">
        <f t="shared" si="135"/>
        <v/>
      </c>
      <c r="P582" s="9" t="str">
        <f t="shared" si="136"/>
        <v/>
      </c>
      <c r="Q582" s="9" t="str">
        <f t="shared" si="137"/>
        <v/>
      </c>
      <c r="R582" s="9" t="str">
        <f t="shared" si="138"/>
        <v/>
      </c>
      <c r="S582" s="9" t="str">
        <f t="shared" si="139"/>
        <v/>
      </c>
      <c r="T582" s="9" t="str">
        <f t="shared" si="140"/>
        <v/>
      </c>
      <c r="U582" s="9" t="str">
        <f t="array" ref="U582">IF(AND(F582&lt;&gt;"",F582&lt;&gt;"GR"),IF(COUNTIF($J$2:$J$1000,"&gt;=50")&gt;=10,IF(F582&lt;&gt;"GR",IF(AND(F582&gt;=55,J582&gt;=50),_xlfn.IFS(AND(J582&gt;=$AH$11,J582&gt;$AG$10,J582&gt;$AF$10,J582&gt;$AE$10,J582&gt;$AD$10,J582&gt;$AC$10,J582&gt;$AB$10),"AA",AND(J582&gt;=$AG$11,J582&gt;$AF$10,J582&gt;$AE$10,J582&gt;$AD$10,J582&gt;$AC$10,J582&gt;$AB$10),"BA",AND(J582&gt;=$AF$11,J582&gt;$AE$10,J582&gt;$AD$10,J582&gt;$AC$10,J582&gt;$AB$10),"BB",AND(J582&gt;=$AE$11,J582&gt;$AD$10,J582&gt;$AC$10,J582&gt;$AB$10),"CB",AND(J582&gt;=$AD$11,J582&gt;$AC$10,J582&gt;$AB$10),"CC",AND(J582&gt;=$AC$11,J582&gt;$AB$10),"DC",J582&gt;=50,"DD"),IF(J582&gt;=$AA$9,"FD","FF")),T582),IF(L582&gt;=$Z$32,$Z$30,IF(L582&gt;=$AA$32,$AA$30,IF(L582&gt;=$AB$32,$AB$30,IF(L582&gt;=$AC$32,$AC$30,IF(L582&gt;=$AD$32,$AD$30,IF(L582&gt;=$AE$32,$AE$30,IF(L582&gt;=$AF$32,$AF$30,IF(L582&gt;=$AG$32,$AG$30,$AH$30))))))))),T582)</f>
        <v/>
      </c>
      <c r="V582" s="9" t="str">
        <f t="array" ref="V582">IF(A582&lt;&gt;"",IF(_xlfn.BITOR(F582&lt;&gt;"GR",F582&lt;&gt;""),IF(AND(L582&gt;=50,F582&gt;=55),_xlfn.RANK.EQ(L582,$L$2:$L$1000,0),_xlfn.IFS(U582="FD",999,U582="FF",1000)),IF(AND(L582&gt;=50,H582&gt;=55),_xlfn.RANK.EQ(L582,$L$2:$L$326,0),_xlfn.IFS(U582="FD",999,U582="FF",1000))),"")</f>
        <v/>
      </c>
    </row>
    <row r="583" spans="1:22" x14ac:dyDescent="0.25">
      <c r="A583" s="3"/>
      <c r="B583" s="3"/>
      <c r="C583" s="3"/>
      <c r="D583" s="3"/>
      <c r="E583" s="3"/>
      <c r="F583" s="3"/>
      <c r="G583" s="16">
        <f t="shared" si="130"/>
        <v>0</v>
      </c>
      <c r="H583" s="16">
        <f t="shared" si="131"/>
        <v>0</v>
      </c>
      <c r="I583" s="9">
        <f t="shared" si="129"/>
        <v>0</v>
      </c>
      <c r="J583" s="9">
        <f t="shared" si="132"/>
        <v>0</v>
      </c>
      <c r="K583" s="9">
        <f t="shared" ref="K583:K646" si="141">ROUND(I583,0)</f>
        <v>0</v>
      </c>
      <c r="L583" s="9">
        <f t="shared" ref="L583:L646" si="142">ROUND(J583,0)</f>
        <v>0</v>
      </c>
      <c r="M583" s="9" t="str">
        <f t="shared" si="133"/>
        <v/>
      </c>
      <c r="N583" s="9" t="str">
        <f t="shared" si="134"/>
        <v/>
      </c>
      <c r="O583" s="9" t="str">
        <f t="shared" si="135"/>
        <v/>
      </c>
      <c r="P583" s="9" t="str">
        <f t="shared" si="136"/>
        <v/>
      </c>
      <c r="Q583" s="9" t="str">
        <f t="shared" si="137"/>
        <v/>
      </c>
      <c r="R583" s="9" t="str">
        <f t="shared" si="138"/>
        <v/>
      </c>
      <c r="S583" s="9" t="str">
        <f t="shared" si="139"/>
        <v/>
      </c>
      <c r="T583" s="9" t="str">
        <f t="shared" si="140"/>
        <v/>
      </c>
      <c r="U583" s="9" t="str">
        <f t="array" ref="U583">IF(AND(F583&lt;&gt;"",F583&lt;&gt;"GR"),IF(COUNTIF($J$2:$J$1000,"&gt;=50")&gt;=10,IF(F583&lt;&gt;"GR",IF(AND(F583&gt;=55,J583&gt;=50),_xlfn.IFS(AND(J583&gt;=$AH$11,J583&gt;$AG$10,J583&gt;$AF$10,J583&gt;$AE$10,J583&gt;$AD$10,J583&gt;$AC$10,J583&gt;$AB$10),"AA",AND(J583&gt;=$AG$11,J583&gt;$AF$10,J583&gt;$AE$10,J583&gt;$AD$10,J583&gt;$AC$10,J583&gt;$AB$10),"BA",AND(J583&gt;=$AF$11,J583&gt;$AE$10,J583&gt;$AD$10,J583&gt;$AC$10,J583&gt;$AB$10),"BB",AND(J583&gt;=$AE$11,J583&gt;$AD$10,J583&gt;$AC$10,J583&gt;$AB$10),"CB",AND(J583&gt;=$AD$11,J583&gt;$AC$10,J583&gt;$AB$10),"CC",AND(J583&gt;=$AC$11,J583&gt;$AB$10),"DC",J583&gt;=50,"DD"),IF(J583&gt;=$AA$9,"FD","FF")),T583),IF(L583&gt;=$Z$32,$Z$30,IF(L583&gt;=$AA$32,$AA$30,IF(L583&gt;=$AB$32,$AB$30,IF(L583&gt;=$AC$32,$AC$30,IF(L583&gt;=$AD$32,$AD$30,IF(L583&gt;=$AE$32,$AE$30,IF(L583&gt;=$AF$32,$AF$30,IF(L583&gt;=$AG$32,$AG$30,$AH$30))))))))),T583)</f>
        <v/>
      </c>
      <c r="V583" s="9" t="str">
        <f t="array" ref="V583">IF(A583&lt;&gt;"",IF(_xlfn.BITOR(F583&lt;&gt;"GR",F583&lt;&gt;""),IF(AND(L583&gt;=50,F583&gt;=55),_xlfn.RANK.EQ(L583,$L$2:$L$1000,0),_xlfn.IFS(U583="FD",999,U583="FF",1000)),IF(AND(L583&gt;=50,H583&gt;=55),_xlfn.RANK.EQ(L583,$L$2:$L$326,0),_xlfn.IFS(U583="FD",999,U583="FF",1000))),"")</f>
        <v/>
      </c>
    </row>
    <row r="584" spans="1:22" x14ac:dyDescent="0.25">
      <c r="A584" s="3"/>
      <c r="B584" s="3"/>
      <c r="C584" s="3"/>
      <c r="D584" s="3"/>
      <c r="E584" s="3"/>
      <c r="F584" s="3"/>
      <c r="G584" s="16">
        <f t="shared" si="130"/>
        <v>0</v>
      </c>
      <c r="H584" s="16">
        <f t="shared" si="131"/>
        <v>0</v>
      </c>
      <c r="I584" s="9">
        <f t="shared" si="129"/>
        <v>0</v>
      </c>
      <c r="J584" s="9">
        <f t="shared" si="132"/>
        <v>0</v>
      </c>
      <c r="K584" s="9">
        <f t="shared" si="141"/>
        <v>0</v>
      </c>
      <c r="L584" s="9">
        <f t="shared" si="142"/>
        <v>0</v>
      </c>
      <c r="M584" s="9" t="str">
        <f t="shared" si="133"/>
        <v/>
      </c>
      <c r="N584" s="9" t="str">
        <f t="shared" si="134"/>
        <v/>
      </c>
      <c r="O584" s="9" t="str">
        <f t="shared" si="135"/>
        <v/>
      </c>
      <c r="P584" s="9" t="str">
        <f t="shared" si="136"/>
        <v/>
      </c>
      <c r="Q584" s="9" t="str">
        <f t="shared" si="137"/>
        <v/>
      </c>
      <c r="R584" s="9" t="str">
        <f t="shared" si="138"/>
        <v/>
      </c>
      <c r="S584" s="9" t="str">
        <f t="shared" si="139"/>
        <v/>
      </c>
      <c r="T584" s="9" t="str">
        <f t="shared" si="140"/>
        <v/>
      </c>
      <c r="U584" s="9" t="str">
        <f t="array" ref="U584">IF(AND(F584&lt;&gt;"",F584&lt;&gt;"GR"),IF(COUNTIF($J$2:$J$1000,"&gt;=50")&gt;=10,IF(F584&lt;&gt;"GR",IF(AND(F584&gt;=55,J584&gt;=50),_xlfn.IFS(AND(J584&gt;=$AH$11,J584&gt;$AG$10,J584&gt;$AF$10,J584&gt;$AE$10,J584&gt;$AD$10,J584&gt;$AC$10,J584&gt;$AB$10),"AA",AND(J584&gt;=$AG$11,J584&gt;$AF$10,J584&gt;$AE$10,J584&gt;$AD$10,J584&gt;$AC$10,J584&gt;$AB$10),"BA",AND(J584&gt;=$AF$11,J584&gt;$AE$10,J584&gt;$AD$10,J584&gt;$AC$10,J584&gt;$AB$10),"BB",AND(J584&gt;=$AE$11,J584&gt;$AD$10,J584&gt;$AC$10,J584&gt;$AB$10),"CB",AND(J584&gt;=$AD$11,J584&gt;$AC$10,J584&gt;$AB$10),"CC",AND(J584&gt;=$AC$11,J584&gt;$AB$10),"DC",J584&gt;=50,"DD"),IF(J584&gt;=$AA$9,"FD","FF")),T584),IF(L584&gt;=$Z$32,$Z$30,IF(L584&gt;=$AA$32,$AA$30,IF(L584&gt;=$AB$32,$AB$30,IF(L584&gt;=$AC$32,$AC$30,IF(L584&gt;=$AD$32,$AD$30,IF(L584&gt;=$AE$32,$AE$30,IF(L584&gt;=$AF$32,$AF$30,IF(L584&gt;=$AG$32,$AG$30,$AH$30))))))))),T584)</f>
        <v/>
      </c>
      <c r="V584" s="9" t="str">
        <f t="array" ref="V584">IF(A584&lt;&gt;"",IF(_xlfn.BITOR(F584&lt;&gt;"GR",F584&lt;&gt;""),IF(AND(L584&gt;=50,F584&gt;=55),_xlfn.RANK.EQ(L584,$L$2:$L$1000,0),_xlfn.IFS(U584="FD",999,U584="FF",1000)),IF(AND(L584&gt;=50,H584&gt;=55),_xlfn.RANK.EQ(L584,$L$2:$L$326,0),_xlfn.IFS(U584="FD",999,U584="FF",1000))),"")</f>
        <v/>
      </c>
    </row>
    <row r="585" spans="1:22" x14ac:dyDescent="0.25">
      <c r="A585" s="3"/>
      <c r="B585" s="3"/>
      <c r="C585" s="3"/>
      <c r="D585" s="3"/>
      <c r="E585" s="3"/>
      <c r="F585" s="3"/>
      <c r="G585" s="16">
        <f t="shared" si="130"/>
        <v>0</v>
      </c>
      <c r="H585" s="16">
        <f t="shared" si="131"/>
        <v>0</v>
      </c>
      <c r="I585" s="9">
        <f t="shared" si="129"/>
        <v>0</v>
      </c>
      <c r="J585" s="9">
        <f t="shared" si="132"/>
        <v>0</v>
      </c>
      <c r="K585" s="9">
        <f t="shared" si="141"/>
        <v>0</v>
      </c>
      <c r="L585" s="9">
        <f t="shared" si="142"/>
        <v>0</v>
      </c>
      <c r="M585" s="9" t="str">
        <f t="shared" si="133"/>
        <v/>
      </c>
      <c r="N585" s="9" t="str">
        <f t="shared" si="134"/>
        <v/>
      </c>
      <c r="O585" s="9" t="str">
        <f t="shared" si="135"/>
        <v/>
      </c>
      <c r="P585" s="9" t="str">
        <f t="shared" si="136"/>
        <v/>
      </c>
      <c r="Q585" s="9" t="str">
        <f t="shared" si="137"/>
        <v/>
      </c>
      <c r="R585" s="9" t="str">
        <f t="shared" si="138"/>
        <v/>
      </c>
      <c r="S585" s="9" t="str">
        <f t="shared" si="139"/>
        <v/>
      </c>
      <c r="T585" s="9" t="str">
        <f t="shared" si="140"/>
        <v/>
      </c>
      <c r="U585" s="9" t="str">
        <f t="array" ref="U585">IF(AND(F585&lt;&gt;"",F585&lt;&gt;"GR"),IF(COUNTIF($J$2:$J$1000,"&gt;=50")&gt;=10,IF(F585&lt;&gt;"GR",IF(AND(F585&gt;=55,J585&gt;=50),_xlfn.IFS(AND(J585&gt;=$AH$11,J585&gt;$AG$10,J585&gt;$AF$10,J585&gt;$AE$10,J585&gt;$AD$10,J585&gt;$AC$10,J585&gt;$AB$10),"AA",AND(J585&gt;=$AG$11,J585&gt;$AF$10,J585&gt;$AE$10,J585&gt;$AD$10,J585&gt;$AC$10,J585&gt;$AB$10),"BA",AND(J585&gt;=$AF$11,J585&gt;$AE$10,J585&gt;$AD$10,J585&gt;$AC$10,J585&gt;$AB$10),"BB",AND(J585&gt;=$AE$11,J585&gt;$AD$10,J585&gt;$AC$10,J585&gt;$AB$10),"CB",AND(J585&gt;=$AD$11,J585&gt;$AC$10,J585&gt;$AB$10),"CC",AND(J585&gt;=$AC$11,J585&gt;$AB$10),"DC",J585&gt;=50,"DD"),IF(J585&gt;=$AA$9,"FD","FF")),T585),IF(L585&gt;=$Z$32,$Z$30,IF(L585&gt;=$AA$32,$AA$30,IF(L585&gt;=$AB$32,$AB$30,IF(L585&gt;=$AC$32,$AC$30,IF(L585&gt;=$AD$32,$AD$30,IF(L585&gt;=$AE$32,$AE$30,IF(L585&gt;=$AF$32,$AF$30,IF(L585&gt;=$AG$32,$AG$30,$AH$30))))))))),T585)</f>
        <v/>
      </c>
      <c r="V585" s="9" t="str">
        <f t="array" ref="V585">IF(A585&lt;&gt;"",IF(_xlfn.BITOR(F585&lt;&gt;"GR",F585&lt;&gt;""),IF(AND(L585&gt;=50,F585&gt;=55),_xlfn.RANK.EQ(L585,$L$2:$L$1000,0),_xlfn.IFS(U585="FD",999,U585="FF",1000)),IF(AND(L585&gt;=50,H585&gt;=55),_xlfn.RANK.EQ(L585,$L$2:$L$326,0),_xlfn.IFS(U585="FD",999,U585="FF",1000))),"")</f>
        <v/>
      </c>
    </row>
    <row r="586" spans="1:22" x14ac:dyDescent="0.25">
      <c r="A586" s="3"/>
      <c r="B586" s="3"/>
      <c r="C586" s="3"/>
      <c r="D586" s="3"/>
      <c r="E586" s="3"/>
      <c r="F586" s="3"/>
      <c r="G586" s="16">
        <f t="shared" si="130"/>
        <v>0</v>
      </c>
      <c r="H586" s="16">
        <f t="shared" si="131"/>
        <v>0</v>
      </c>
      <c r="I586" s="9">
        <f t="shared" si="129"/>
        <v>0</v>
      </c>
      <c r="J586" s="9">
        <f t="shared" si="132"/>
        <v>0</v>
      </c>
      <c r="K586" s="9">
        <f t="shared" si="141"/>
        <v>0</v>
      </c>
      <c r="L586" s="9">
        <f t="shared" si="142"/>
        <v>0</v>
      </c>
      <c r="M586" s="9" t="str">
        <f t="shared" si="133"/>
        <v/>
      </c>
      <c r="N586" s="9" t="str">
        <f t="shared" si="134"/>
        <v/>
      </c>
      <c r="O586" s="9" t="str">
        <f t="shared" si="135"/>
        <v/>
      </c>
      <c r="P586" s="9" t="str">
        <f t="shared" si="136"/>
        <v/>
      </c>
      <c r="Q586" s="9" t="str">
        <f t="shared" si="137"/>
        <v/>
      </c>
      <c r="R586" s="9" t="str">
        <f t="shared" si="138"/>
        <v/>
      </c>
      <c r="S586" s="9" t="str">
        <f t="shared" si="139"/>
        <v/>
      </c>
      <c r="T586" s="9" t="str">
        <f t="shared" si="140"/>
        <v/>
      </c>
      <c r="U586" s="9" t="str">
        <f t="array" ref="U586">IF(AND(F586&lt;&gt;"",F586&lt;&gt;"GR"),IF(COUNTIF($J$2:$J$1000,"&gt;=50")&gt;=10,IF(F586&lt;&gt;"GR",IF(AND(F586&gt;=55,J586&gt;=50),_xlfn.IFS(AND(J586&gt;=$AH$11,J586&gt;$AG$10,J586&gt;$AF$10,J586&gt;$AE$10,J586&gt;$AD$10,J586&gt;$AC$10,J586&gt;$AB$10),"AA",AND(J586&gt;=$AG$11,J586&gt;$AF$10,J586&gt;$AE$10,J586&gt;$AD$10,J586&gt;$AC$10,J586&gt;$AB$10),"BA",AND(J586&gt;=$AF$11,J586&gt;$AE$10,J586&gt;$AD$10,J586&gt;$AC$10,J586&gt;$AB$10),"BB",AND(J586&gt;=$AE$11,J586&gt;$AD$10,J586&gt;$AC$10,J586&gt;$AB$10),"CB",AND(J586&gt;=$AD$11,J586&gt;$AC$10,J586&gt;$AB$10),"CC",AND(J586&gt;=$AC$11,J586&gt;$AB$10),"DC",J586&gt;=50,"DD"),IF(J586&gt;=$AA$9,"FD","FF")),T586),IF(L586&gt;=$Z$32,$Z$30,IF(L586&gt;=$AA$32,$AA$30,IF(L586&gt;=$AB$32,$AB$30,IF(L586&gt;=$AC$32,$AC$30,IF(L586&gt;=$AD$32,$AD$30,IF(L586&gt;=$AE$32,$AE$30,IF(L586&gt;=$AF$32,$AF$30,IF(L586&gt;=$AG$32,$AG$30,$AH$30))))))))),T586)</f>
        <v/>
      </c>
      <c r="V586" s="9" t="str">
        <f t="array" ref="V586">IF(A586&lt;&gt;"",IF(_xlfn.BITOR(F586&lt;&gt;"GR",F586&lt;&gt;""),IF(AND(L586&gt;=50,F586&gt;=55),_xlfn.RANK.EQ(L586,$L$2:$L$1000,0),_xlfn.IFS(U586="FD",999,U586="FF",1000)),IF(AND(L586&gt;=50,H586&gt;=55),_xlfn.RANK.EQ(L586,$L$2:$L$326,0),_xlfn.IFS(U586="FD",999,U586="FF",1000))),"")</f>
        <v/>
      </c>
    </row>
    <row r="587" spans="1:22" x14ac:dyDescent="0.25">
      <c r="A587" s="3"/>
      <c r="B587" s="3"/>
      <c r="C587" s="3"/>
      <c r="D587" s="3"/>
      <c r="E587" s="3"/>
      <c r="F587" s="3"/>
      <c r="G587" s="16">
        <f t="shared" si="130"/>
        <v>0</v>
      </c>
      <c r="H587" s="16">
        <f t="shared" si="131"/>
        <v>0</v>
      </c>
      <c r="I587" s="9">
        <f t="shared" si="129"/>
        <v>0</v>
      </c>
      <c r="J587" s="9">
        <f t="shared" si="132"/>
        <v>0</v>
      </c>
      <c r="K587" s="9">
        <f t="shared" si="141"/>
        <v>0</v>
      </c>
      <c r="L587" s="9">
        <f t="shared" si="142"/>
        <v>0</v>
      </c>
      <c r="M587" s="9" t="str">
        <f t="shared" si="133"/>
        <v/>
      </c>
      <c r="N587" s="9" t="str">
        <f t="shared" si="134"/>
        <v/>
      </c>
      <c r="O587" s="9" t="str">
        <f t="shared" si="135"/>
        <v/>
      </c>
      <c r="P587" s="9" t="str">
        <f t="shared" si="136"/>
        <v/>
      </c>
      <c r="Q587" s="9" t="str">
        <f t="shared" si="137"/>
        <v/>
      </c>
      <c r="R587" s="9" t="str">
        <f t="shared" si="138"/>
        <v/>
      </c>
      <c r="S587" s="9" t="str">
        <f t="shared" si="139"/>
        <v/>
      </c>
      <c r="T587" s="9" t="str">
        <f t="shared" si="140"/>
        <v/>
      </c>
      <c r="U587" s="9" t="str">
        <f t="array" ref="U587">IF(AND(F587&lt;&gt;"",F587&lt;&gt;"GR"),IF(COUNTIF($J$2:$J$1000,"&gt;=50")&gt;=10,IF(F587&lt;&gt;"GR",IF(AND(F587&gt;=55,J587&gt;=50),_xlfn.IFS(AND(J587&gt;=$AH$11,J587&gt;$AG$10,J587&gt;$AF$10,J587&gt;$AE$10,J587&gt;$AD$10,J587&gt;$AC$10,J587&gt;$AB$10),"AA",AND(J587&gt;=$AG$11,J587&gt;$AF$10,J587&gt;$AE$10,J587&gt;$AD$10,J587&gt;$AC$10,J587&gt;$AB$10),"BA",AND(J587&gt;=$AF$11,J587&gt;$AE$10,J587&gt;$AD$10,J587&gt;$AC$10,J587&gt;$AB$10),"BB",AND(J587&gt;=$AE$11,J587&gt;$AD$10,J587&gt;$AC$10,J587&gt;$AB$10),"CB",AND(J587&gt;=$AD$11,J587&gt;$AC$10,J587&gt;$AB$10),"CC",AND(J587&gt;=$AC$11,J587&gt;$AB$10),"DC",J587&gt;=50,"DD"),IF(J587&gt;=$AA$9,"FD","FF")),T587),IF(L587&gt;=$Z$32,$Z$30,IF(L587&gt;=$AA$32,$AA$30,IF(L587&gt;=$AB$32,$AB$30,IF(L587&gt;=$AC$32,$AC$30,IF(L587&gt;=$AD$32,$AD$30,IF(L587&gt;=$AE$32,$AE$30,IF(L587&gt;=$AF$32,$AF$30,IF(L587&gt;=$AG$32,$AG$30,$AH$30))))))))),T587)</f>
        <v/>
      </c>
      <c r="V587" s="9" t="str">
        <f t="array" ref="V587">IF(A587&lt;&gt;"",IF(_xlfn.BITOR(F587&lt;&gt;"GR",F587&lt;&gt;""),IF(AND(L587&gt;=50,F587&gt;=55),_xlfn.RANK.EQ(L587,$L$2:$L$1000,0),_xlfn.IFS(U587="FD",999,U587="FF",1000)),IF(AND(L587&gt;=50,H587&gt;=55),_xlfn.RANK.EQ(L587,$L$2:$L$326,0),_xlfn.IFS(U587="FD",999,U587="FF",1000))),"")</f>
        <v/>
      </c>
    </row>
    <row r="588" spans="1:22" x14ac:dyDescent="0.25">
      <c r="A588" s="3"/>
      <c r="B588" s="3"/>
      <c r="C588" s="3"/>
      <c r="D588" s="3"/>
      <c r="E588" s="3"/>
      <c r="F588" s="3"/>
      <c r="G588" s="16">
        <f t="shared" si="130"/>
        <v>0</v>
      </c>
      <c r="H588" s="16">
        <f t="shared" si="131"/>
        <v>0</v>
      </c>
      <c r="I588" s="9">
        <f t="shared" si="129"/>
        <v>0</v>
      </c>
      <c r="J588" s="9">
        <f t="shared" si="132"/>
        <v>0</v>
      </c>
      <c r="K588" s="9">
        <f t="shared" si="141"/>
        <v>0</v>
      </c>
      <c r="L588" s="9">
        <f t="shared" si="142"/>
        <v>0</v>
      </c>
      <c r="M588" s="9" t="str">
        <f t="shared" si="133"/>
        <v/>
      </c>
      <c r="N588" s="9" t="str">
        <f t="shared" si="134"/>
        <v/>
      </c>
      <c r="O588" s="9" t="str">
        <f t="shared" si="135"/>
        <v/>
      </c>
      <c r="P588" s="9" t="str">
        <f t="shared" si="136"/>
        <v/>
      </c>
      <c r="Q588" s="9" t="str">
        <f t="shared" si="137"/>
        <v/>
      </c>
      <c r="R588" s="9" t="str">
        <f t="shared" si="138"/>
        <v/>
      </c>
      <c r="S588" s="9" t="str">
        <f t="shared" si="139"/>
        <v/>
      </c>
      <c r="T588" s="9" t="str">
        <f t="shared" si="140"/>
        <v/>
      </c>
      <c r="U588" s="9" t="str">
        <f t="array" ref="U588">IF(AND(F588&lt;&gt;"",F588&lt;&gt;"GR"),IF(COUNTIF($J$2:$J$1000,"&gt;=50")&gt;=10,IF(F588&lt;&gt;"GR",IF(AND(F588&gt;=55,J588&gt;=50),_xlfn.IFS(AND(J588&gt;=$AH$11,J588&gt;$AG$10,J588&gt;$AF$10,J588&gt;$AE$10,J588&gt;$AD$10,J588&gt;$AC$10,J588&gt;$AB$10),"AA",AND(J588&gt;=$AG$11,J588&gt;$AF$10,J588&gt;$AE$10,J588&gt;$AD$10,J588&gt;$AC$10,J588&gt;$AB$10),"BA",AND(J588&gt;=$AF$11,J588&gt;$AE$10,J588&gt;$AD$10,J588&gt;$AC$10,J588&gt;$AB$10),"BB",AND(J588&gt;=$AE$11,J588&gt;$AD$10,J588&gt;$AC$10,J588&gt;$AB$10),"CB",AND(J588&gt;=$AD$11,J588&gt;$AC$10,J588&gt;$AB$10),"CC",AND(J588&gt;=$AC$11,J588&gt;$AB$10),"DC",J588&gt;=50,"DD"),IF(J588&gt;=$AA$9,"FD","FF")),T588),IF(L588&gt;=$Z$32,$Z$30,IF(L588&gt;=$AA$32,$AA$30,IF(L588&gt;=$AB$32,$AB$30,IF(L588&gt;=$AC$32,$AC$30,IF(L588&gt;=$AD$32,$AD$30,IF(L588&gt;=$AE$32,$AE$30,IF(L588&gt;=$AF$32,$AF$30,IF(L588&gt;=$AG$32,$AG$30,$AH$30))))))))),T588)</f>
        <v/>
      </c>
      <c r="V588" s="9" t="str">
        <f t="array" ref="V588">IF(A588&lt;&gt;"",IF(_xlfn.BITOR(F588&lt;&gt;"GR",F588&lt;&gt;""),IF(AND(L588&gt;=50,F588&gt;=55),_xlfn.RANK.EQ(L588,$L$2:$L$1000,0),_xlfn.IFS(U588="FD",999,U588="FF",1000)),IF(AND(L588&gt;=50,H588&gt;=55),_xlfn.RANK.EQ(L588,$L$2:$L$326,0),_xlfn.IFS(U588="FD",999,U588="FF",1000))),"")</f>
        <v/>
      </c>
    </row>
    <row r="589" spans="1:22" x14ac:dyDescent="0.25">
      <c r="A589" s="3"/>
      <c r="B589" s="3"/>
      <c r="C589" s="3"/>
      <c r="D589" s="3"/>
      <c r="E589" s="3"/>
      <c r="F589" s="3"/>
      <c r="G589" s="16">
        <f t="shared" si="130"/>
        <v>0</v>
      </c>
      <c r="H589" s="16">
        <f t="shared" si="131"/>
        <v>0</v>
      </c>
      <c r="I589" s="9">
        <f t="shared" si="129"/>
        <v>0</v>
      </c>
      <c r="J589" s="9">
        <f t="shared" si="132"/>
        <v>0</v>
      </c>
      <c r="K589" s="9">
        <f t="shared" si="141"/>
        <v>0</v>
      </c>
      <c r="L589" s="9">
        <f t="shared" si="142"/>
        <v>0</v>
      </c>
      <c r="M589" s="9" t="str">
        <f t="shared" si="133"/>
        <v/>
      </c>
      <c r="N589" s="9" t="str">
        <f t="shared" si="134"/>
        <v/>
      </c>
      <c r="O589" s="9" t="str">
        <f t="shared" si="135"/>
        <v/>
      </c>
      <c r="P589" s="9" t="str">
        <f t="shared" si="136"/>
        <v/>
      </c>
      <c r="Q589" s="9" t="str">
        <f t="shared" si="137"/>
        <v/>
      </c>
      <c r="R589" s="9" t="str">
        <f t="shared" si="138"/>
        <v/>
      </c>
      <c r="S589" s="9" t="str">
        <f t="shared" si="139"/>
        <v/>
      </c>
      <c r="T589" s="9" t="str">
        <f t="shared" si="140"/>
        <v/>
      </c>
      <c r="U589" s="9" t="str">
        <f t="array" ref="U589">IF(AND(F589&lt;&gt;"",F589&lt;&gt;"GR"),IF(COUNTIF($J$2:$J$1000,"&gt;=50")&gt;=10,IF(F589&lt;&gt;"GR",IF(AND(F589&gt;=55,J589&gt;=50),_xlfn.IFS(AND(J589&gt;=$AH$11,J589&gt;$AG$10,J589&gt;$AF$10,J589&gt;$AE$10,J589&gt;$AD$10,J589&gt;$AC$10,J589&gt;$AB$10),"AA",AND(J589&gt;=$AG$11,J589&gt;$AF$10,J589&gt;$AE$10,J589&gt;$AD$10,J589&gt;$AC$10,J589&gt;$AB$10),"BA",AND(J589&gt;=$AF$11,J589&gt;$AE$10,J589&gt;$AD$10,J589&gt;$AC$10,J589&gt;$AB$10),"BB",AND(J589&gt;=$AE$11,J589&gt;$AD$10,J589&gt;$AC$10,J589&gt;$AB$10),"CB",AND(J589&gt;=$AD$11,J589&gt;$AC$10,J589&gt;$AB$10),"CC",AND(J589&gt;=$AC$11,J589&gt;$AB$10),"DC",J589&gt;=50,"DD"),IF(J589&gt;=$AA$9,"FD","FF")),T589),IF(L589&gt;=$Z$32,$Z$30,IF(L589&gt;=$AA$32,$AA$30,IF(L589&gt;=$AB$32,$AB$30,IF(L589&gt;=$AC$32,$AC$30,IF(L589&gt;=$AD$32,$AD$30,IF(L589&gt;=$AE$32,$AE$30,IF(L589&gt;=$AF$32,$AF$30,IF(L589&gt;=$AG$32,$AG$30,$AH$30))))))))),T589)</f>
        <v/>
      </c>
      <c r="V589" s="9" t="str">
        <f t="array" ref="V589">IF(A589&lt;&gt;"",IF(_xlfn.BITOR(F589&lt;&gt;"GR",F589&lt;&gt;""),IF(AND(L589&gt;=50,F589&gt;=55),_xlfn.RANK.EQ(L589,$L$2:$L$1000,0),_xlfn.IFS(U589="FD",999,U589="FF",1000)),IF(AND(L589&gt;=50,H589&gt;=55),_xlfn.RANK.EQ(L589,$L$2:$L$326,0),_xlfn.IFS(U589="FD",999,U589="FF",1000))),"")</f>
        <v/>
      </c>
    </row>
    <row r="590" spans="1:22" x14ac:dyDescent="0.25">
      <c r="A590" s="3"/>
      <c r="B590" s="3"/>
      <c r="C590" s="3"/>
      <c r="D590" s="3"/>
      <c r="E590" s="3"/>
      <c r="F590" s="3"/>
      <c r="G590" s="16">
        <f t="shared" si="130"/>
        <v>0</v>
      </c>
      <c r="H590" s="16">
        <f t="shared" si="131"/>
        <v>0</v>
      </c>
      <c r="I590" s="9">
        <f t="shared" si="129"/>
        <v>0</v>
      </c>
      <c r="J590" s="9">
        <f t="shared" si="132"/>
        <v>0</v>
      </c>
      <c r="K590" s="9">
        <f t="shared" si="141"/>
        <v>0</v>
      </c>
      <c r="L590" s="9">
        <f t="shared" si="142"/>
        <v>0</v>
      </c>
      <c r="M590" s="9" t="str">
        <f t="shared" si="133"/>
        <v/>
      </c>
      <c r="N590" s="9" t="str">
        <f t="shared" si="134"/>
        <v/>
      </c>
      <c r="O590" s="9" t="str">
        <f t="shared" si="135"/>
        <v/>
      </c>
      <c r="P590" s="9" t="str">
        <f t="shared" si="136"/>
        <v/>
      </c>
      <c r="Q590" s="9" t="str">
        <f t="shared" si="137"/>
        <v/>
      </c>
      <c r="R590" s="9" t="str">
        <f t="shared" si="138"/>
        <v/>
      </c>
      <c r="S590" s="9" t="str">
        <f t="shared" si="139"/>
        <v/>
      </c>
      <c r="T590" s="9" t="str">
        <f t="shared" si="140"/>
        <v/>
      </c>
      <c r="U590" s="9" t="str">
        <f t="array" ref="U590">IF(AND(F590&lt;&gt;"",F590&lt;&gt;"GR"),IF(COUNTIF($J$2:$J$1000,"&gt;=50")&gt;=10,IF(F590&lt;&gt;"GR",IF(AND(F590&gt;=55,J590&gt;=50),_xlfn.IFS(AND(J590&gt;=$AH$11,J590&gt;$AG$10,J590&gt;$AF$10,J590&gt;$AE$10,J590&gt;$AD$10,J590&gt;$AC$10,J590&gt;$AB$10),"AA",AND(J590&gt;=$AG$11,J590&gt;$AF$10,J590&gt;$AE$10,J590&gt;$AD$10,J590&gt;$AC$10,J590&gt;$AB$10),"BA",AND(J590&gt;=$AF$11,J590&gt;$AE$10,J590&gt;$AD$10,J590&gt;$AC$10,J590&gt;$AB$10),"BB",AND(J590&gt;=$AE$11,J590&gt;$AD$10,J590&gt;$AC$10,J590&gt;$AB$10),"CB",AND(J590&gt;=$AD$11,J590&gt;$AC$10,J590&gt;$AB$10),"CC",AND(J590&gt;=$AC$11,J590&gt;$AB$10),"DC",J590&gt;=50,"DD"),IF(J590&gt;=$AA$9,"FD","FF")),T590),IF(L590&gt;=$Z$32,$Z$30,IF(L590&gt;=$AA$32,$AA$30,IF(L590&gt;=$AB$32,$AB$30,IF(L590&gt;=$AC$32,$AC$30,IF(L590&gt;=$AD$32,$AD$30,IF(L590&gt;=$AE$32,$AE$30,IF(L590&gt;=$AF$32,$AF$30,IF(L590&gt;=$AG$32,$AG$30,$AH$30))))))))),T590)</f>
        <v/>
      </c>
      <c r="V590" s="9" t="str">
        <f t="array" ref="V590">IF(A590&lt;&gt;"",IF(_xlfn.BITOR(F590&lt;&gt;"GR",F590&lt;&gt;""),IF(AND(L590&gt;=50,F590&gt;=55),_xlfn.RANK.EQ(L590,$L$2:$L$1000,0),_xlfn.IFS(U590="FD",999,U590="FF",1000)),IF(AND(L590&gt;=50,H590&gt;=55),_xlfn.RANK.EQ(L590,$L$2:$L$326,0),_xlfn.IFS(U590="FD",999,U590="FF",1000))),"")</f>
        <v/>
      </c>
    </row>
    <row r="591" spans="1:22" x14ac:dyDescent="0.25">
      <c r="A591" s="3"/>
      <c r="B591" s="3"/>
      <c r="C591" s="3"/>
      <c r="D591" s="3"/>
      <c r="E591" s="3"/>
      <c r="F591" s="3"/>
      <c r="G591" s="16">
        <f t="shared" si="130"/>
        <v>0</v>
      </c>
      <c r="H591" s="16">
        <f t="shared" si="131"/>
        <v>0</v>
      </c>
      <c r="I591" s="9">
        <f t="shared" si="129"/>
        <v>0</v>
      </c>
      <c r="J591" s="9">
        <f t="shared" si="132"/>
        <v>0</v>
      </c>
      <c r="K591" s="9">
        <f t="shared" si="141"/>
        <v>0</v>
      </c>
      <c r="L591" s="9">
        <f t="shared" si="142"/>
        <v>0</v>
      </c>
      <c r="M591" s="9" t="str">
        <f t="shared" si="133"/>
        <v/>
      </c>
      <c r="N591" s="9" t="str">
        <f t="shared" si="134"/>
        <v/>
      </c>
      <c r="O591" s="9" t="str">
        <f t="shared" si="135"/>
        <v/>
      </c>
      <c r="P591" s="9" t="str">
        <f t="shared" si="136"/>
        <v/>
      </c>
      <c r="Q591" s="9" t="str">
        <f t="shared" si="137"/>
        <v/>
      </c>
      <c r="R591" s="9" t="str">
        <f t="shared" si="138"/>
        <v/>
      </c>
      <c r="S591" s="9" t="str">
        <f t="shared" si="139"/>
        <v/>
      </c>
      <c r="T591" s="9" t="str">
        <f t="shared" si="140"/>
        <v/>
      </c>
      <c r="U591" s="9" t="str">
        <f t="array" ref="U591">IF(AND(F591&lt;&gt;"",F591&lt;&gt;"GR"),IF(COUNTIF($J$2:$J$1000,"&gt;=50")&gt;=10,IF(F591&lt;&gt;"GR",IF(AND(F591&gt;=55,J591&gt;=50),_xlfn.IFS(AND(J591&gt;=$AH$11,J591&gt;$AG$10,J591&gt;$AF$10,J591&gt;$AE$10,J591&gt;$AD$10,J591&gt;$AC$10,J591&gt;$AB$10),"AA",AND(J591&gt;=$AG$11,J591&gt;$AF$10,J591&gt;$AE$10,J591&gt;$AD$10,J591&gt;$AC$10,J591&gt;$AB$10),"BA",AND(J591&gt;=$AF$11,J591&gt;$AE$10,J591&gt;$AD$10,J591&gt;$AC$10,J591&gt;$AB$10),"BB",AND(J591&gt;=$AE$11,J591&gt;$AD$10,J591&gt;$AC$10,J591&gt;$AB$10),"CB",AND(J591&gt;=$AD$11,J591&gt;$AC$10,J591&gt;$AB$10),"CC",AND(J591&gt;=$AC$11,J591&gt;$AB$10),"DC",J591&gt;=50,"DD"),IF(J591&gt;=$AA$9,"FD","FF")),T591),IF(L591&gt;=$Z$32,$Z$30,IF(L591&gt;=$AA$32,$AA$30,IF(L591&gt;=$AB$32,$AB$30,IF(L591&gt;=$AC$32,$AC$30,IF(L591&gt;=$AD$32,$AD$30,IF(L591&gt;=$AE$32,$AE$30,IF(L591&gt;=$AF$32,$AF$30,IF(L591&gt;=$AG$32,$AG$30,$AH$30))))))))),T591)</f>
        <v/>
      </c>
      <c r="V591" s="9" t="str">
        <f t="array" ref="V591">IF(A591&lt;&gt;"",IF(_xlfn.BITOR(F591&lt;&gt;"GR",F591&lt;&gt;""),IF(AND(L591&gt;=50,F591&gt;=55),_xlfn.RANK.EQ(L591,$L$2:$L$1000,0),_xlfn.IFS(U591="FD",999,U591="FF",1000)),IF(AND(L591&gt;=50,H591&gt;=55),_xlfn.RANK.EQ(L591,$L$2:$L$326,0),_xlfn.IFS(U591="FD",999,U591="FF",1000))),"")</f>
        <v/>
      </c>
    </row>
    <row r="592" spans="1:22" x14ac:dyDescent="0.25">
      <c r="A592" s="3"/>
      <c r="B592" s="3"/>
      <c r="C592" s="3"/>
      <c r="D592" s="3"/>
      <c r="E592" s="3"/>
      <c r="F592" s="3"/>
      <c r="G592" s="16">
        <f t="shared" si="130"/>
        <v>0</v>
      </c>
      <c r="H592" s="16">
        <f t="shared" si="131"/>
        <v>0</v>
      </c>
      <c r="I592" s="9">
        <f t="shared" si="129"/>
        <v>0</v>
      </c>
      <c r="J592" s="9">
        <f t="shared" si="132"/>
        <v>0</v>
      </c>
      <c r="K592" s="9">
        <f t="shared" si="141"/>
        <v>0</v>
      </c>
      <c r="L592" s="9">
        <f t="shared" si="142"/>
        <v>0</v>
      </c>
      <c r="M592" s="9" t="str">
        <f t="shared" si="133"/>
        <v/>
      </c>
      <c r="N592" s="9" t="str">
        <f t="shared" si="134"/>
        <v/>
      </c>
      <c r="O592" s="9" t="str">
        <f t="shared" si="135"/>
        <v/>
      </c>
      <c r="P592" s="9" t="str">
        <f t="shared" si="136"/>
        <v/>
      </c>
      <c r="Q592" s="9" t="str">
        <f t="shared" si="137"/>
        <v/>
      </c>
      <c r="R592" s="9" t="str">
        <f t="shared" si="138"/>
        <v/>
      </c>
      <c r="S592" s="9" t="str">
        <f t="shared" si="139"/>
        <v/>
      </c>
      <c r="T592" s="9" t="str">
        <f t="shared" si="140"/>
        <v/>
      </c>
      <c r="U592" s="9" t="str">
        <f t="array" ref="U592">IF(AND(F592&lt;&gt;"",F592&lt;&gt;"GR"),IF(COUNTIF($J$2:$J$1000,"&gt;=50")&gt;=10,IF(F592&lt;&gt;"GR",IF(AND(F592&gt;=55,J592&gt;=50),_xlfn.IFS(AND(J592&gt;=$AH$11,J592&gt;$AG$10,J592&gt;$AF$10,J592&gt;$AE$10,J592&gt;$AD$10,J592&gt;$AC$10,J592&gt;$AB$10),"AA",AND(J592&gt;=$AG$11,J592&gt;$AF$10,J592&gt;$AE$10,J592&gt;$AD$10,J592&gt;$AC$10,J592&gt;$AB$10),"BA",AND(J592&gt;=$AF$11,J592&gt;$AE$10,J592&gt;$AD$10,J592&gt;$AC$10,J592&gt;$AB$10),"BB",AND(J592&gt;=$AE$11,J592&gt;$AD$10,J592&gt;$AC$10,J592&gt;$AB$10),"CB",AND(J592&gt;=$AD$11,J592&gt;$AC$10,J592&gt;$AB$10),"CC",AND(J592&gt;=$AC$11,J592&gt;$AB$10),"DC",J592&gt;=50,"DD"),IF(J592&gt;=$AA$9,"FD","FF")),T592),IF(L592&gt;=$Z$32,$Z$30,IF(L592&gt;=$AA$32,$AA$30,IF(L592&gt;=$AB$32,$AB$30,IF(L592&gt;=$AC$32,$AC$30,IF(L592&gt;=$AD$32,$AD$30,IF(L592&gt;=$AE$32,$AE$30,IF(L592&gt;=$AF$32,$AF$30,IF(L592&gt;=$AG$32,$AG$30,$AH$30))))))))),T592)</f>
        <v/>
      </c>
      <c r="V592" s="9" t="str">
        <f t="array" ref="V592">IF(A592&lt;&gt;"",IF(_xlfn.BITOR(F592&lt;&gt;"GR",F592&lt;&gt;""),IF(AND(L592&gt;=50,F592&gt;=55),_xlfn.RANK.EQ(L592,$L$2:$L$1000,0),_xlfn.IFS(U592="FD",999,U592="FF",1000)),IF(AND(L592&gt;=50,H592&gt;=55),_xlfn.RANK.EQ(L592,$L$2:$L$326,0),_xlfn.IFS(U592="FD",999,U592="FF",1000))),"")</f>
        <v/>
      </c>
    </row>
    <row r="593" spans="1:22" x14ac:dyDescent="0.25">
      <c r="A593" s="3"/>
      <c r="B593" s="3"/>
      <c r="C593" s="3"/>
      <c r="D593" s="3"/>
      <c r="E593" s="3"/>
      <c r="F593" s="3"/>
      <c r="G593" s="16">
        <f t="shared" si="130"/>
        <v>0</v>
      </c>
      <c r="H593" s="16">
        <f t="shared" si="131"/>
        <v>0</v>
      </c>
      <c r="I593" s="9">
        <f t="shared" si="129"/>
        <v>0</v>
      </c>
      <c r="J593" s="9">
        <f t="shared" si="132"/>
        <v>0</v>
      </c>
      <c r="K593" s="9">
        <f t="shared" si="141"/>
        <v>0</v>
      </c>
      <c r="L593" s="9">
        <f t="shared" si="142"/>
        <v>0</v>
      </c>
      <c r="M593" s="9" t="str">
        <f t="shared" si="133"/>
        <v/>
      </c>
      <c r="N593" s="9" t="str">
        <f t="shared" si="134"/>
        <v/>
      </c>
      <c r="O593" s="9" t="str">
        <f t="shared" si="135"/>
        <v/>
      </c>
      <c r="P593" s="9" t="str">
        <f t="shared" si="136"/>
        <v/>
      </c>
      <c r="Q593" s="9" t="str">
        <f t="shared" si="137"/>
        <v/>
      </c>
      <c r="R593" s="9" t="str">
        <f t="shared" si="138"/>
        <v/>
      </c>
      <c r="S593" s="9" t="str">
        <f t="shared" si="139"/>
        <v/>
      </c>
      <c r="T593" s="9" t="str">
        <f t="shared" si="140"/>
        <v/>
      </c>
      <c r="U593" s="9" t="str">
        <f t="array" ref="U593">IF(AND(F593&lt;&gt;"",F593&lt;&gt;"GR"),IF(COUNTIF($J$2:$J$1000,"&gt;=50")&gt;=10,IF(F593&lt;&gt;"GR",IF(AND(F593&gt;=55,J593&gt;=50),_xlfn.IFS(AND(J593&gt;=$AH$11,J593&gt;$AG$10,J593&gt;$AF$10,J593&gt;$AE$10,J593&gt;$AD$10,J593&gt;$AC$10,J593&gt;$AB$10),"AA",AND(J593&gt;=$AG$11,J593&gt;$AF$10,J593&gt;$AE$10,J593&gt;$AD$10,J593&gt;$AC$10,J593&gt;$AB$10),"BA",AND(J593&gt;=$AF$11,J593&gt;$AE$10,J593&gt;$AD$10,J593&gt;$AC$10,J593&gt;$AB$10),"BB",AND(J593&gt;=$AE$11,J593&gt;$AD$10,J593&gt;$AC$10,J593&gt;$AB$10),"CB",AND(J593&gt;=$AD$11,J593&gt;$AC$10,J593&gt;$AB$10),"CC",AND(J593&gt;=$AC$11,J593&gt;$AB$10),"DC",J593&gt;=50,"DD"),IF(J593&gt;=$AA$9,"FD","FF")),T593),IF(L593&gt;=$Z$32,$Z$30,IF(L593&gt;=$AA$32,$AA$30,IF(L593&gt;=$AB$32,$AB$30,IF(L593&gt;=$AC$32,$AC$30,IF(L593&gt;=$AD$32,$AD$30,IF(L593&gt;=$AE$32,$AE$30,IF(L593&gt;=$AF$32,$AF$30,IF(L593&gt;=$AG$32,$AG$30,$AH$30))))))))),T593)</f>
        <v/>
      </c>
      <c r="V593" s="9" t="str">
        <f t="array" ref="V593">IF(A593&lt;&gt;"",IF(_xlfn.BITOR(F593&lt;&gt;"GR",F593&lt;&gt;""),IF(AND(L593&gt;=50,F593&gt;=55),_xlfn.RANK.EQ(L593,$L$2:$L$1000,0),_xlfn.IFS(U593="FD",999,U593="FF",1000)),IF(AND(L593&gt;=50,H593&gt;=55),_xlfn.RANK.EQ(L593,$L$2:$L$326,0),_xlfn.IFS(U593="FD",999,U593="FF",1000))),"")</f>
        <v/>
      </c>
    </row>
    <row r="594" spans="1:22" x14ac:dyDescent="0.25">
      <c r="A594" s="3"/>
      <c r="B594" s="3"/>
      <c r="C594" s="3"/>
      <c r="D594" s="3"/>
      <c r="E594" s="3"/>
      <c r="F594" s="3"/>
      <c r="G594" s="16">
        <f t="shared" si="130"/>
        <v>0</v>
      </c>
      <c r="H594" s="16">
        <f t="shared" si="131"/>
        <v>0</v>
      </c>
      <c r="I594" s="9">
        <f t="shared" si="129"/>
        <v>0</v>
      </c>
      <c r="J594" s="9">
        <f t="shared" si="132"/>
        <v>0</v>
      </c>
      <c r="K594" s="9">
        <f t="shared" si="141"/>
        <v>0</v>
      </c>
      <c r="L594" s="9">
        <f t="shared" si="142"/>
        <v>0</v>
      </c>
      <c r="M594" s="9" t="str">
        <f t="shared" si="133"/>
        <v/>
      </c>
      <c r="N594" s="9" t="str">
        <f t="shared" si="134"/>
        <v/>
      </c>
      <c r="O594" s="9" t="str">
        <f t="shared" si="135"/>
        <v/>
      </c>
      <c r="P594" s="9" t="str">
        <f t="shared" si="136"/>
        <v/>
      </c>
      <c r="Q594" s="9" t="str">
        <f t="shared" si="137"/>
        <v/>
      </c>
      <c r="R594" s="9" t="str">
        <f t="shared" si="138"/>
        <v/>
      </c>
      <c r="S594" s="9" t="str">
        <f t="shared" si="139"/>
        <v/>
      </c>
      <c r="T594" s="9" t="str">
        <f t="shared" si="140"/>
        <v/>
      </c>
      <c r="U594" s="9" t="str">
        <f t="array" ref="U594">IF(AND(F594&lt;&gt;"",F594&lt;&gt;"GR"),IF(COUNTIF($J$2:$J$1000,"&gt;=50")&gt;=10,IF(F594&lt;&gt;"GR",IF(AND(F594&gt;=55,J594&gt;=50),_xlfn.IFS(AND(J594&gt;=$AH$11,J594&gt;$AG$10,J594&gt;$AF$10,J594&gt;$AE$10,J594&gt;$AD$10,J594&gt;$AC$10,J594&gt;$AB$10),"AA",AND(J594&gt;=$AG$11,J594&gt;$AF$10,J594&gt;$AE$10,J594&gt;$AD$10,J594&gt;$AC$10,J594&gt;$AB$10),"BA",AND(J594&gt;=$AF$11,J594&gt;$AE$10,J594&gt;$AD$10,J594&gt;$AC$10,J594&gt;$AB$10),"BB",AND(J594&gt;=$AE$11,J594&gt;$AD$10,J594&gt;$AC$10,J594&gt;$AB$10),"CB",AND(J594&gt;=$AD$11,J594&gt;$AC$10,J594&gt;$AB$10),"CC",AND(J594&gt;=$AC$11,J594&gt;$AB$10),"DC",J594&gt;=50,"DD"),IF(J594&gt;=$AA$9,"FD","FF")),T594),IF(L594&gt;=$Z$32,$Z$30,IF(L594&gt;=$AA$32,$AA$30,IF(L594&gt;=$AB$32,$AB$30,IF(L594&gt;=$AC$32,$AC$30,IF(L594&gt;=$AD$32,$AD$30,IF(L594&gt;=$AE$32,$AE$30,IF(L594&gt;=$AF$32,$AF$30,IF(L594&gt;=$AG$32,$AG$30,$AH$30))))))))),T594)</f>
        <v/>
      </c>
      <c r="V594" s="9" t="str">
        <f t="array" ref="V594">IF(A594&lt;&gt;"",IF(_xlfn.BITOR(F594&lt;&gt;"GR",F594&lt;&gt;""),IF(AND(L594&gt;=50,F594&gt;=55),_xlfn.RANK.EQ(L594,$L$2:$L$1000,0),_xlfn.IFS(U594="FD",999,U594="FF",1000)),IF(AND(L594&gt;=50,H594&gt;=55),_xlfn.RANK.EQ(L594,$L$2:$L$326,0),_xlfn.IFS(U594="FD",999,U594="FF",1000))),"")</f>
        <v/>
      </c>
    </row>
    <row r="595" spans="1:22" x14ac:dyDescent="0.25">
      <c r="A595" s="3"/>
      <c r="B595" s="3"/>
      <c r="C595" s="3"/>
      <c r="D595" s="3"/>
      <c r="E595" s="3"/>
      <c r="F595" s="3"/>
      <c r="G595" s="16">
        <f t="shared" si="130"/>
        <v>0</v>
      </c>
      <c r="H595" s="16">
        <f t="shared" si="131"/>
        <v>0</v>
      </c>
      <c r="I595" s="9">
        <f t="shared" si="129"/>
        <v>0</v>
      </c>
      <c r="J595" s="9">
        <f t="shared" si="132"/>
        <v>0</v>
      </c>
      <c r="K595" s="9">
        <f t="shared" si="141"/>
        <v>0</v>
      </c>
      <c r="L595" s="9">
        <f t="shared" si="142"/>
        <v>0</v>
      </c>
      <c r="M595" s="9" t="str">
        <f t="shared" si="133"/>
        <v/>
      </c>
      <c r="N595" s="9" t="str">
        <f t="shared" si="134"/>
        <v/>
      </c>
      <c r="O595" s="9" t="str">
        <f t="shared" si="135"/>
        <v/>
      </c>
      <c r="P595" s="9" t="str">
        <f t="shared" si="136"/>
        <v/>
      </c>
      <c r="Q595" s="9" t="str">
        <f t="shared" si="137"/>
        <v/>
      </c>
      <c r="R595" s="9" t="str">
        <f t="shared" si="138"/>
        <v/>
      </c>
      <c r="S595" s="9" t="str">
        <f t="shared" si="139"/>
        <v/>
      </c>
      <c r="T595" s="9" t="str">
        <f t="shared" si="140"/>
        <v/>
      </c>
      <c r="U595" s="9" t="str">
        <f t="array" ref="U595">IF(AND(F595&lt;&gt;"",F595&lt;&gt;"GR"),IF(COUNTIF($J$2:$J$1000,"&gt;=50")&gt;=10,IF(F595&lt;&gt;"GR",IF(AND(F595&gt;=55,J595&gt;=50),_xlfn.IFS(AND(J595&gt;=$AH$11,J595&gt;$AG$10,J595&gt;$AF$10,J595&gt;$AE$10,J595&gt;$AD$10,J595&gt;$AC$10,J595&gt;$AB$10),"AA",AND(J595&gt;=$AG$11,J595&gt;$AF$10,J595&gt;$AE$10,J595&gt;$AD$10,J595&gt;$AC$10,J595&gt;$AB$10),"BA",AND(J595&gt;=$AF$11,J595&gt;$AE$10,J595&gt;$AD$10,J595&gt;$AC$10,J595&gt;$AB$10),"BB",AND(J595&gt;=$AE$11,J595&gt;$AD$10,J595&gt;$AC$10,J595&gt;$AB$10),"CB",AND(J595&gt;=$AD$11,J595&gt;$AC$10,J595&gt;$AB$10),"CC",AND(J595&gt;=$AC$11,J595&gt;$AB$10),"DC",J595&gt;=50,"DD"),IF(J595&gt;=$AA$9,"FD","FF")),T595),IF(L595&gt;=$Z$32,$Z$30,IF(L595&gt;=$AA$32,$AA$30,IF(L595&gt;=$AB$32,$AB$30,IF(L595&gt;=$AC$32,$AC$30,IF(L595&gt;=$AD$32,$AD$30,IF(L595&gt;=$AE$32,$AE$30,IF(L595&gt;=$AF$32,$AF$30,IF(L595&gt;=$AG$32,$AG$30,$AH$30))))))))),T595)</f>
        <v/>
      </c>
      <c r="V595" s="9" t="str">
        <f t="array" ref="V595">IF(A595&lt;&gt;"",IF(_xlfn.BITOR(F595&lt;&gt;"GR",F595&lt;&gt;""),IF(AND(L595&gt;=50,F595&gt;=55),_xlfn.RANK.EQ(L595,$L$2:$L$1000,0),_xlfn.IFS(U595="FD",999,U595="FF",1000)),IF(AND(L595&gt;=50,H595&gt;=55),_xlfn.RANK.EQ(L595,$L$2:$L$326,0),_xlfn.IFS(U595="FD",999,U595="FF",1000))),"")</f>
        <v/>
      </c>
    </row>
    <row r="596" spans="1:22" x14ac:dyDescent="0.25">
      <c r="A596" s="3"/>
      <c r="B596" s="3"/>
      <c r="C596" s="3"/>
      <c r="D596" s="3"/>
      <c r="E596" s="3"/>
      <c r="F596" s="3"/>
      <c r="G596" s="16">
        <f t="shared" si="130"/>
        <v>0</v>
      </c>
      <c r="H596" s="16">
        <f t="shared" si="131"/>
        <v>0</v>
      </c>
      <c r="I596" s="9">
        <f t="shared" si="129"/>
        <v>0</v>
      </c>
      <c r="J596" s="9">
        <f t="shared" si="132"/>
        <v>0</v>
      </c>
      <c r="K596" s="9">
        <f t="shared" si="141"/>
        <v>0</v>
      </c>
      <c r="L596" s="9">
        <f t="shared" si="142"/>
        <v>0</v>
      </c>
      <c r="M596" s="9" t="str">
        <f t="shared" si="133"/>
        <v/>
      </c>
      <c r="N596" s="9" t="str">
        <f t="shared" si="134"/>
        <v/>
      </c>
      <c r="O596" s="9" t="str">
        <f t="shared" si="135"/>
        <v/>
      </c>
      <c r="P596" s="9" t="str">
        <f t="shared" si="136"/>
        <v/>
      </c>
      <c r="Q596" s="9" t="str">
        <f t="shared" si="137"/>
        <v/>
      </c>
      <c r="R596" s="9" t="str">
        <f t="shared" si="138"/>
        <v/>
      </c>
      <c r="S596" s="9" t="str">
        <f t="shared" si="139"/>
        <v/>
      </c>
      <c r="T596" s="9" t="str">
        <f t="shared" si="140"/>
        <v/>
      </c>
      <c r="U596" s="9" t="str">
        <f t="array" ref="U596">IF(AND(F596&lt;&gt;"",F596&lt;&gt;"GR"),IF(COUNTIF($J$2:$J$1000,"&gt;=50")&gt;=10,IF(F596&lt;&gt;"GR",IF(AND(F596&gt;=55,J596&gt;=50),_xlfn.IFS(AND(J596&gt;=$AH$11,J596&gt;$AG$10,J596&gt;$AF$10,J596&gt;$AE$10,J596&gt;$AD$10,J596&gt;$AC$10,J596&gt;$AB$10),"AA",AND(J596&gt;=$AG$11,J596&gt;$AF$10,J596&gt;$AE$10,J596&gt;$AD$10,J596&gt;$AC$10,J596&gt;$AB$10),"BA",AND(J596&gt;=$AF$11,J596&gt;$AE$10,J596&gt;$AD$10,J596&gt;$AC$10,J596&gt;$AB$10),"BB",AND(J596&gt;=$AE$11,J596&gt;$AD$10,J596&gt;$AC$10,J596&gt;$AB$10),"CB",AND(J596&gt;=$AD$11,J596&gt;$AC$10,J596&gt;$AB$10),"CC",AND(J596&gt;=$AC$11,J596&gt;$AB$10),"DC",J596&gt;=50,"DD"),IF(J596&gt;=$AA$9,"FD","FF")),T596),IF(L596&gt;=$Z$32,$Z$30,IF(L596&gt;=$AA$32,$AA$30,IF(L596&gt;=$AB$32,$AB$30,IF(L596&gt;=$AC$32,$AC$30,IF(L596&gt;=$AD$32,$AD$30,IF(L596&gt;=$AE$32,$AE$30,IF(L596&gt;=$AF$32,$AF$30,IF(L596&gt;=$AG$32,$AG$30,$AH$30))))))))),T596)</f>
        <v/>
      </c>
      <c r="V596" s="9" t="str">
        <f t="array" ref="V596">IF(A596&lt;&gt;"",IF(_xlfn.BITOR(F596&lt;&gt;"GR",F596&lt;&gt;""),IF(AND(L596&gt;=50,F596&gt;=55),_xlfn.RANK.EQ(L596,$L$2:$L$1000,0),_xlfn.IFS(U596="FD",999,U596="FF",1000)),IF(AND(L596&gt;=50,H596&gt;=55),_xlfn.RANK.EQ(L596,$L$2:$L$326,0),_xlfn.IFS(U596="FD",999,U596="FF",1000))),"")</f>
        <v/>
      </c>
    </row>
    <row r="597" spans="1:22" x14ac:dyDescent="0.25">
      <c r="A597" s="3"/>
      <c r="B597" s="3"/>
      <c r="C597" s="3"/>
      <c r="D597" s="3"/>
      <c r="E597" s="3"/>
      <c r="F597" s="3"/>
      <c r="G597" s="16">
        <f t="shared" si="130"/>
        <v>0</v>
      </c>
      <c r="H597" s="16">
        <f t="shared" si="131"/>
        <v>0</v>
      </c>
      <c r="I597" s="9">
        <f t="shared" si="129"/>
        <v>0</v>
      </c>
      <c r="J597" s="9">
        <f t="shared" si="132"/>
        <v>0</v>
      </c>
      <c r="K597" s="9">
        <f t="shared" si="141"/>
        <v>0</v>
      </c>
      <c r="L597" s="9">
        <f t="shared" si="142"/>
        <v>0</v>
      </c>
      <c r="M597" s="9" t="str">
        <f t="shared" si="133"/>
        <v/>
      </c>
      <c r="N597" s="9" t="str">
        <f t="shared" si="134"/>
        <v/>
      </c>
      <c r="O597" s="9" t="str">
        <f t="shared" si="135"/>
        <v/>
      </c>
      <c r="P597" s="9" t="str">
        <f t="shared" si="136"/>
        <v/>
      </c>
      <c r="Q597" s="9" t="str">
        <f t="shared" si="137"/>
        <v/>
      </c>
      <c r="R597" s="9" t="str">
        <f t="shared" si="138"/>
        <v/>
      </c>
      <c r="S597" s="9" t="str">
        <f t="shared" si="139"/>
        <v/>
      </c>
      <c r="T597" s="9" t="str">
        <f t="shared" si="140"/>
        <v/>
      </c>
      <c r="U597" s="9" t="str">
        <f t="array" ref="U597">IF(AND(F597&lt;&gt;"",F597&lt;&gt;"GR"),IF(COUNTIF($J$2:$J$1000,"&gt;=50")&gt;=10,IF(F597&lt;&gt;"GR",IF(AND(F597&gt;=55,J597&gt;=50),_xlfn.IFS(AND(J597&gt;=$AH$11,J597&gt;$AG$10,J597&gt;$AF$10,J597&gt;$AE$10,J597&gt;$AD$10,J597&gt;$AC$10,J597&gt;$AB$10),"AA",AND(J597&gt;=$AG$11,J597&gt;$AF$10,J597&gt;$AE$10,J597&gt;$AD$10,J597&gt;$AC$10,J597&gt;$AB$10),"BA",AND(J597&gt;=$AF$11,J597&gt;$AE$10,J597&gt;$AD$10,J597&gt;$AC$10,J597&gt;$AB$10),"BB",AND(J597&gt;=$AE$11,J597&gt;$AD$10,J597&gt;$AC$10,J597&gt;$AB$10),"CB",AND(J597&gt;=$AD$11,J597&gt;$AC$10,J597&gt;$AB$10),"CC",AND(J597&gt;=$AC$11,J597&gt;$AB$10),"DC",J597&gt;=50,"DD"),IF(J597&gt;=$AA$9,"FD","FF")),T597),IF(L597&gt;=$Z$32,$Z$30,IF(L597&gt;=$AA$32,$AA$30,IF(L597&gt;=$AB$32,$AB$30,IF(L597&gt;=$AC$32,$AC$30,IF(L597&gt;=$AD$32,$AD$30,IF(L597&gt;=$AE$32,$AE$30,IF(L597&gt;=$AF$32,$AF$30,IF(L597&gt;=$AG$32,$AG$30,$AH$30))))))))),T597)</f>
        <v/>
      </c>
      <c r="V597" s="9" t="str">
        <f t="array" ref="V597">IF(A597&lt;&gt;"",IF(_xlfn.BITOR(F597&lt;&gt;"GR",F597&lt;&gt;""),IF(AND(L597&gt;=50,F597&gt;=55),_xlfn.RANK.EQ(L597,$L$2:$L$1000,0),_xlfn.IFS(U597="FD",999,U597="FF",1000)),IF(AND(L597&gt;=50,H597&gt;=55),_xlfn.RANK.EQ(L597,$L$2:$L$326,0),_xlfn.IFS(U597="FD",999,U597="FF",1000))),"")</f>
        <v/>
      </c>
    </row>
    <row r="598" spans="1:22" x14ac:dyDescent="0.25">
      <c r="A598" s="3"/>
      <c r="B598" s="3"/>
      <c r="C598" s="3"/>
      <c r="D598" s="3"/>
      <c r="E598" s="3"/>
      <c r="F598" s="3"/>
      <c r="G598" s="16">
        <f t="shared" si="130"/>
        <v>0</v>
      </c>
      <c r="H598" s="16">
        <f t="shared" si="131"/>
        <v>0</v>
      </c>
      <c r="I598" s="9">
        <f t="shared" si="129"/>
        <v>0</v>
      </c>
      <c r="J598" s="9">
        <f t="shared" si="132"/>
        <v>0</v>
      </c>
      <c r="K598" s="9">
        <f t="shared" si="141"/>
        <v>0</v>
      </c>
      <c r="L598" s="9">
        <f t="shared" si="142"/>
        <v>0</v>
      </c>
      <c r="M598" s="9" t="str">
        <f t="shared" si="133"/>
        <v/>
      </c>
      <c r="N598" s="9" t="str">
        <f t="shared" si="134"/>
        <v/>
      </c>
      <c r="O598" s="9" t="str">
        <f t="shared" si="135"/>
        <v/>
      </c>
      <c r="P598" s="9" t="str">
        <f t="shared" si="136"/>
        <v/>
      </c>
      <c r="Q598" s="9" t="str">
        <f t="shared" si="137"/>
        <v/>
      </c>
      <c r="R598" s="9" t="str">
        <f t="shared" si="138"/>
        <v/>
      </c>
      <c r="S598" s="9" t="str">
        <f t="shared" si="139"/>
        <v/>
      </c>
      <c r="T598" s="9" t="str">
        <f t="shared" si="140"/>
        <v/>
      </c>
      <c r="U598" s="9" t="str">
        <f t="array" ref="U598">IF(AND(F598&lt;&gt;"",F598&lt;&gt;"GR"),IF(COUNTIF($J$2:$J$1000,"&gt;=50")&gt;=10,IF(F598&lt;&gt;"GR",IF(AND(F598&gt;=55,J598&gt;=50),_xlfn.IFS(AND(J598&gt;=$AH$11,J598&gt;$AG$10,J598&gt;$AF$10,J598&gt;$AE$10,J598&gt;$AD$10,J598&gt;$AC$10,J598&gt;$AB$10),"AA",AND(J598&gt;=$AG$11,J598&gt;$AF$10,J598&gt;$AE$10,J598&gt;$AD$10,J598&gt;$AC$10,J598&gt;$AB$10),"BA",AND(J598&gt;=$AF$11,J598&gt;$AE$10,J598&gt;$AD$10,J598&gt;$AC$10,J598&gt;$AB$10),"BB",AND(J598&gt;=$AE$11,J598&gt;$AD$10,J598&gt;$AC$10,J598&gt;$AB$10),"CB",AND(J598&gt;=$AD$11,J598&gt;$AC$10,J598&gt;$AB$10),"CC",AND(J598&gt;=$AC$11,J598&gt;$AB$10),"DC",J598&gt;=50,"DD"),IF(J598&gt;=$AA$9,"FD","FF")),T598),IF(L598&gt;=$Z$32,$Z$30,IF(L598&gt;=$AA$32,$AA$30,IF(L598&gt;=$AB$32,$AB$30,IF(L598&gt;=$AC$32,$AC$30,IF(L598&gt;=$AD$32,$AD$30,IF(L598&gt;=$AE$32,$AE$30,IF(L598&gt;=$AF$32,$AF$30,IF(L598&gt;=$AG$32,$AG$30,$AH$30))))))))),T598)</f>
        <v/>
      </c>
      <c r="V598" s="9" t="str">
        <f t="array" ref="V598">IF(A598&lt;&gt;"",IF(_xlfn.BITOR(F598&lt;&gt;"GR",F598&lt;&gt;""),IF(AND(L598&gt;=50,F598&gt;=55),_xlfn.RANK.EQ(L598,$L$2:$L$1000,0),_xlfn.IFS(U598="FD",999,U598="FF",1000)),IF(AND(L598&gt;=50,H598&gt;=55),_xlfn.RANK.EQ(L598,$L$2:$L$326,0),_xlfn.IFS(U598="FD",999,U598="FF",1000))),"")</f>
        <v/>
      </c>
    </row>
    <row r="599" spans="1:22" x14ac:dyDescent="0.25">
      <c r="A599" s="3"/>
      <c r="B599" s="3"/>
      <c r="C599" s="3"/>
      <c r="D599" s="3"/>
      <c r="E599" s="3"/>
      <c r="F599" s="3"/>
      <c r="G599" s="16">
        <f t="shared" si="130"/>
        <v>0</v>
      </c>
      <c r="H599" s="16">
        <f t="shared" si="131"/>
        <v>0</v>
      </c>
      <c r="I599" s="9">
        <f t="shared" si="129"/>
        <v>0</v>
      </c>
      <c r="J599" s="9">
        <f t="shared" si="132"/>
        <v>0</v>
      </c>
      <c r="K599" s="9">
        <f t="shared" si="141"/>
        <v>0</v>
      </c>
      <c r="L599" s="9">
        <f t="shared" si="142"/>
        <v>0</v>
      </c>
      <c r="M599" s="9" t="str">
        <f t="shared" si="133"/>
        <v/>
      </c>
      <c r="N599" s="9" t="str">
        <f t="shared" si="134"/>
        <v/>
      </c>
      <c r="O599" s="9" t="str">
        <f t="shared" si="135"/>
        <v/>
      </c>
      <c r="P599" s="9" t="str">
        <f t="shared" si="136"/>
        <v/>
      </c>
      <c r="Q599" s="9" t="str">
        <f t="shared" si="137"/>
        <v/>
      </c>
      <c r="R599" s="9" t="str">
        <f t="shared" si="138"/>
        <v/>
      </c>
      <c r="S599" s="9" t="str">
        <f t="shared" si="139"/>
        <v/>
      </c>
      <c r="T599" s="9" t="str">
        <f t="shared" si="140"/>
        <v/>
      </c>
      <c r="U599" s="9" t="str">
        <f t="array" ref="U599">IF(AND(F599&lt;&gt;"",F599&lt;&gt;"GR"),IF(COUNTIF($J$2:$J$1000,"&gt;=50")&gt;=10,IF(F599&lt;&gt;"GR",IF(AND(F599&gt;=55,J599&gt;=50),_xlfn.IFS(AND(J599&gt;=$AH$11,J599&gt;$AG$10,J599&gt;$AF$10,J599&gt;$AE$10,J599&gt;$AD$10,J599&gt;$AC$10,J599&gt;$AB$10),"AA",AND(J599&gt;=$AG$11,J599&gt;$AF$10,J599&gt;$AE$10,J599&gt;$AD$10,J599&gt;$AC$10,J599&gt;$AB$10),"BA",AND(J599&gt;=$AF$11,J599&gt;$AE$10,J599&gt;$AD$10,J599&gt;$AC$10,J599&gt;$AB$10),"BB",AND(J599&gt;=$AE$11,J599&gt;$AD$10,J599&gt;$AC$10,J599&gt;$AB$10),"CB",AND(J599&gt;=$AD$11,J599&gt;$AC$10,J599&gt;$AB$10),"CC",AND(J599&gt;=$AC$11,J599&gt;$AB$10),"DC",J599&gt;=50,"DD"),IF(J599&gt;=$AA$9,"FD","FF")),T599),IF(L599&gt;=$Z$32,$Z$30,IF(L599&gt;=$AA$32,$AA$30,IF(L599&gt;=$AB$32,$AB$30,IF(L599&gt;=$AC$32,$AC$30,IF(L599&gt;=$AD$32,$AD$30,IF(L599&gt;=$AE$32,$AE$30,IF(L599&gt;=$AF$32,$AF$30,IF(L599&gt;=$AG$32,$AG$30,$AH$30))))))))),T599)</f>
        <v/>
      </c>
      <c r="V599" s="9" t="str">
        <f t="array" ref="V599">IF(A599&lt;&gt;"",IF(_xlfn.BITOR(F599&lt;&gt;"GR",F599&lt;&gt;""),IF(AND(L599&gt;=50,F599&gt;=55),_xlfn.RANK.EQ(L599,$L$2:$L$1000,0),_xlfn.IFS(U599="FD",999,U599="FF",1000)),IF(AND(L599&gt;=50,H599&gt;=55),_xlfn.RANK.EQ(L599,$L$2:$L$326,0),_xlfn.IFS(U599="FD",999,U599="FF",1000))),"")</f>
        <v/>
      </c>
    </row>
    <row r="600" spans="1:22" x14ac:dyDescent="0.25">
      <c r="A600" s="3"/>
      <c r="B600" s="3"/>
      <c r="C600" s="3"/>
      <c r="D600" s="3"/>
      <c r="E600" s="3"/>
      <c r="F600" s="3"/>
      <c r="G600" s="16">
        <f t="shared" si="130"/>
        <v>0</v>
      </c>
      <c r="H600" s="16">
        <f t="shared" si="131"/>
        <v>0</v>
      </c>
      <c r="I600" s="9">
        <f t="shared" si="129"/>
        <v>0</v>
      </c>
      <c r="J600" s="9">
        <f t="shared" si="132"/>
        <v>0</v>
      </c>
      <c r="K600" s="9">
        <f t="shared" si="141"/>
        <v>0</v>
      </c>
      <c r="L600" s="9">
        <f t="shared" si="142"/>
        <v>0</v>
      </c>
      <c r="M600" s="9" t="str">
        <f t="shared" si="133"/>
        <v/>
      </c>
      <c r="N600" s="9" t="str">
        <f t="shared" si="134"/>
        <v/>
      </c>
      <c r="O600" s="9" t="str">
        <f t="shared" si="135"/>
        <v/>
      </c>
      <c r="P600" s="9" t="str">
        <f t="shared" si="136"/>
        <v/>
      </c>
      <c r="Q600" s="9" t="str">
        <f t="shared" si="137"/>
        <v/>
      </c>
      <c r="R600" s="9" t="str">
        <f t="shared" si="138"/>
        <v/>
      </c>
      <c r="S600" s="9" t="str">
        <f t="shared" si="139"/>
        <v/>
      </c>
      <c r="T600" s="9" t="str">
        <f t="shared" si="140"/>
        <v/>
      </c>
      <c r="U600" s="9" t="str">
        <f t="array" ref="U600">IF(AND(F600&lt;&gt;"",F600&lt;&gt;"GR"),IF(COUNTIF($J$2:$J$1000,"&gt;=50")&gt;=10,IF(F600&lt;&gt;"GR",IF(AND(F600&gt;=55,J600&gt;=50),_xlfn.IFS(AND(J600&gt;=$AH$11,J600&gt;$AG$10,J600&gt;$AF$10,J600&gt;$AE$10,J600&gt;$AD$10,J600&gt;$AC$10,J600&gt;$AB$10),"AA",AND(J600&gt;=$AG$11,J600&gt;$AF$10,J600&gt;$AE$10,J600&gt;$AD$10,J600&gt;$AC$10,J600&gt;$AB$10),"BA",AND(J600&gt;=$AF$11,J600&gt;$AE$10,J600&gt;$AD$10,J600&gt;$AC$10,J600&gt;$AB$10),"BB",AND(J600&gt;=$AE$11,J600&gt;$AD$10,J600&gt;$AC$10,J600&gt;$AB$10),"CB",AND(J600&gt;=$AD$11,J600&gt;$AC$10,J600&gt;$AB$10),"CC",AND(J600&gt;=$AC$11,J600&gt;$AB$10),"DC",J600&gt;=50,"DD"),IF(J600&gt;=$AA$9,"FD","FF")),T600),IF(L600&gt;=$Z$32,$Z$30,IF(L600&gt;=$AA$32,$AA$30,IF(L600&gt;=$AB$32,$AB$30,IF(L600&gt;=$AC$32,$AC$30,IF(L600&gt;=$AD$32,$AD$30,IF(L600&gt;=$AE$32,$AE$30,IF(L600&gt;=$AF$32,$AF$30,IF(L600&gt;=$AG$32,$AG$30,$AH$30))))))))),T600)</f>
        <v/>
      </c>
      <c r="V600" s="9" t="str">
        <f t="array" ref="V600">IF(A600&lt;&gt;"",IF(_xlfn.BITOR(F600&lt;&gt;"GR",F600&lt;&gt;""),IF(AND(L600&gt;=50,F600&gt;=55),_xlfn.RANK.EQ(L600,$L$2:$L$1000,0),_xlfn.IFS(U600="FD",999,U600="FF",1000)),IF(AND(L600&gt;=50,H600&gt;=55),_xlfn.RANK.EQ(L600,$L$2:$L$326,0),_xlfn.IFS(U600="FD",999,U600="FF",1000))),"")</f>
        <v/>
      </c>
    </row>
    <row r="601" spans="1:22" x14ac:dyDescent="0.25">
      <c r="A601" s="3"/>
      <c r="B601" s="3"/>
      <c r="C601" s="3"/>
      <c r="D601" s="3"/>
      <c r="E601" s="3"/>
      <c r="F601" s="3"/>
      <c r="G601" s="16">
        <f t="shared" si="130"/>
        <v>0</v>
      </c>
      <c r="H601" s="16">
        <f t="shared" si="131"/>
        <v>0</v>
      </c>
      <c r="I601" s="9">
        <f t="shared" si="129"/>
        <v>0</v>
      </c>
      <c r="J601" s="9">
        <f t="shared" si="132"/>
        <v>0</v>
      </c>
      <c r="K601" s="9">
        <f t="shared" si="141"/>
        <v>0</v>
      </c>
      <c r="L601" s="9">
        <f t="shared" si="142"/>
        <v>0</v>
      </c>
      <c r="M601" s="9" t="str">
        <f t="shared" si="133"/>
        <v/>
      </c>
      <c r="N601" s="9" t="str">
        <f t="shared" si="134"/>
        <v/>
      </c>
      <c r="O601" s="9" t="str">
        <f t="shared" si="135"/>
        <v/>
      </c>
      <c r="P601" s="9" t="str">
        <f t="shared" si="136"/>
        <v/>
      </c>
      <c r="Q601" s="9" t="str">
        <f t="shared" si="137"/>
        <v/>
      </c>
      <c r="R601" s="9" t="str">
        <f t="shared" si="138"/>
        <v/>
      </c>
      <c r="S601" s="9" t="str">
        <f t="shared" si="139"/>
        <v/>
      </c>
      <c r="T601" s="9" t="str">
        <f t="shared" si="140"/>
        <v/>
      </c>
      <c r="U601" s="9" t="str">
        <f t="array" ref="U601">IF(AND(F601&lt;&gt;"",F601&lt;&gt;"GR"),IF(COUNTIF($J$2:$J$1000,"&gt;=50")&gt;=10,IF(F601&lt;&gt;"GR",IF(AND(F601&gt;=55,J601&gt;=50),_xlfn.IFS(AND(J601&gt;=$AH$11,J601&gt;$AG$10,J601&gt;$AF$10,J601&gt;$AE$10,J601&gt;$AD$10,J601&gt;$AC$10,J601&gt;$AB$10),"AA",AND(J601&gt;=$AG$11,J601&gt;$AF$10,J601&gt;$AE$10,J601&gt;$AD$10,J601&gt;$AC$10,J601&gt;$AB$10),"BA",AND(J601&gt;=$AF$11,J601&gt;$AE$10,J601&gt;$AD$10,J601&gt;$AC$10,J601&gt;$AB$10),"BB",AND(J601&gt;=$AE$11,J601&gt;$AD$10,J601&gt;$AC$10,J601&gt;$AB$10),"CB",AND(J601&gt;=$AD$11,J601&gt;$AC$10,J601&gt;$AB$10),"CC",AND(J601&gt;=$AC$11,J601&gt;$AB$10),"DC",J601&gt;=50,"DD"),IF(J601&gt;=$AA$9,"FD","FF")),T601),IF(L601&gt;=$Z$32,$Z$30,IF(L601&gt;=$AA$32,$AA$30,IF(L601&gt;=$AB$32,$AB$30,IF(L601&gt;=$AC$32,$AC$30,IF(L601&gt;=$AD$32,$AD$30,IF(L601&gt;=$AE$32,$AE$30,IF(L601&gt;=$AF$32,$AF$30,IF(L601&gt;=$AG$32,$AG$30,$AH$30))))))))),T601)</f>
        <v/>
      </c>
      <c r="V601" s="9" t="str">
        <f t="array" ref="V601">IF(A601&lt;&gt;"",IF(_xlfn.BITOR(F601&lt;&gt;"GR",F601&lt;&gt;""),IF(AND(L601&gt;=50,F601&gt;=55),_xlfn.RANK.EQ(L601,$L$2:$L$1000,0),_xlfn.IFS(U601="FD",999,U601="FF",1000)),IF(AND(L601&gt;=50,H601&gt;=55),_xlfn.RANK.EQ(L601,$L$2:$L$326,0),_xlfn.IFS(U601="FD",999,U601="FF",1000))),"")</f>
        <v/>
      </c>
    </row>
    <row r="602" spans="1:22" x14ac:dyDescent="0.25">
      <c r="A602" s="3"/>
      <c r="B602" s="3"/>
      <c r="C602" s="3"/>
      <c r="D602" s="3"/>
      <c r="E602" s="3"/>
      <c r="F602" s="3"/>
      <c r="G602" s="16">
        <f t="shared" si="130"/>
        <v>0</v>
      </c>
      <c r="H602" s="16">
        <f t="shared" si="131"/>
        <v>0</v>
      </c>
      <c r="I602" s="9">
        <f t="shared" si="129"/>
        <v>0</v>
      </c>
      <c r="J602" s="9">
        <f t="shared" si="132"/>
        <v>0</v>
      </c>
      <c r="K602" s="9">
        <f t="shared" si="141"/>
        <v>0</v>
      </c>
      <c r="L602" s="9">
        <f t="shared" si="142"/>
        <v>0</v>
      </c>
      <c r="M602" s="9" t="str">
        <f t="shared" si="133"/>
        <v/>
      </c>
      <c r="N602" s="9" t="str">
        <f t="shared" si="134"/>
        <v/>
      </c>
      <c r="O602" s="9" t="str">
        <f t="shared" si="135"/>
        <v/>
      </c>
      <c r="P602" s="9" t="str">
        <f t="shared" si="136"/>
        <v/>
      </c>
      <c r="Q602" s="9" t="str">
        <f t="shared" si="137"/>
        <v/>
      </c>
      <c r="R602" s="9" t="str">
        <f t="shared" si="138"/>
        <v/>
      </c>
      <c r="S602" s="9" t="str">
        <f t="shared" si="139"/>
        <v/>
      </c>
      <c r="T602" s="9" t="str">
        <f t="shared" si="140"/>
        <v/>
      </c>
      <c r="U602" s="9" t="str">
        <f t="array" ref="U602">IF(AND(F602&lt;&gt;"",F602&lt;&gt;"GR"),IF(COUNTIF($J$2:$J$1000,"&gt;=50")&gt;=10,IF(F602&lt;&gt;"GR",IF(AND(F602&gt;=55,J602&gt;=50),_xlfn.IFS(AND(J602&gt;=$AH$11,J602&gt;$AG$10,J602&gt;$AF$10,J602&gt;$AE$10,J602&gt;$AD$10,J602&gt;$AC$10,J602&gt;$AB$10),"AA",AND(J602&gt;=$AG$11,J602&gt;$AF$10,J602&gt;$AE$10,J602&gt;$AD$10,J602&gt;$AC$10,J602&gt;$AB$10),"BA",AND(J602&gt;=$AF$11,J602&gt;$AE$10,J602&gt;$AD$10,J602&gt;$AC$10,J602&gt;$AB$10),"BB",AND(J602&gt;=$AE$11,J602&gt;$AD$10,J602&gt;$AC$10,J602&gt;$AB$10),"CB",AND(J602&gt;=$AD$11,J602&gt;$AC$10,J602&gt;$AB$10),"CC",AND(J602&gt;=$AC$11,J602&gt;$AB$10),"DC",J602&gt;=50,"DD"),IF(J602&gt;=$AA$9,"FD","FF")),T602),IF(L602&gt;=$Z$32,$Z$30,IF(L602&gt;=$AA$32,$AA$30,IF(L602&gt;=$AB$32,$AB$30,IF(L602&gt;=$AC$32,$AC$30,IF(L602&gt;=$AD$32,$AD$30,IF(L602&gt;=$AE$32,$AE$30,IF(L602&gt;=$AF$32,$AF$30,IF(L602&gt;=$AG$32,$AG$30,$AH$30))))))))),T602)</f>
        <v/>
      </c>
      <c r="V602" s="9" t="str">
        <f t="array" ref="V602">IF(A602&lt;&gt;"",IF(_xlfn.BITOR(F602&lt;&gt;"GR",F602&lt;&gt;""),IF(AND(L602&gt;=50,F602&gt;=55),_xlfn.RANK.EQ(L602,$L$2:$L$1000,0),_xlfn.IFS(U602="FD",999,U602="FF",1000)),IF(AND(L602&gt;=50,H602&gt;=55),_xlfn.RANK.EQ(L602,$L$2:$L$326,0),_xlfn.IFS(U602="FD",999,U602="FF",1000))),"")</f>
        <v/>
      </c>
    </row>
    <row r="603" spans="1:22" x14ac:dyDescent="0.25">
      <c r="A603" s="3"/>
      <c r="B603" s="3"/>
      <c r="C603" s="3"/>
      <c r="D603" s="3"/>
      <c r="E603" s="3"/>
      <c r="F603" s="3"/>
      <c r="G603" s="16">
        <f t="shared" si="130"/>
        <v>0</v>
      </c>
      <c r="H603" s="16">
        <f t="shared" si="131"/>
        <v>0</v>
      </c>
      <c r="I603" s="9">
        <f t="shared" si="129"/>
        <v>0</v>
      </c>
      <c r="J603" s="9">
        <f t="shared" si="132"/>
        <v>0</v>
      </c>
      <c r="K603" s="9">
        <f t="shared" si="141"/>
        <v>0</v>
      </c>
      <c r="L603" s="9">
        <f t="shared" si="142"/>
        <v>0</v>
      </c>
      <c r="M603" s="9" t="str">
        <f t="shared" si="133"/>
        <v/>
      </c>
      <c r="N603" s="9" t="str">
        <f t="shared" si="134"/>
        <v/>
      </c>
      <c r="O603" s="9" t="str">
        <f t="shared" si="135"/>
        <v/>
      </c>
      <c r="P603" s="9" t="str">
        <f t="shared" si="136"/>
        <v/>
      </c>
      <c r="Q603" s="9" t="str">
        <f t="shared" si="137"/>
        <v/>
      </c>
      <c r="R603" s="9" t="str">
        <f t="shared" si="138"/>
        <v/>
      </c>
      <c r="S603" s="9" t="str">
        <f t="shared" si="139"/>
        <v/>
      </c>
      <c r="T603" s="9" t="str">
        <f t="shared" si="140"/>
        <v/>
      </c>
      <c r="U603" s="9" t="str">
        <f t="array" ref="U603">IF(AND(F603&lt;&gt;"",F603&lt;&gt;"GR"),IF(COUNTIF($J$2:$J$1000,"&gt;=50")&gt;=10,IF(F603&lt;&gt;"GR",IF(AND(F603&gt;=55,J603&gt;=50),_xlfn.IFS(AND(J603&gt;=$AH$11,J603&gt;$AG$10,J603&gt;$AF$10,J603&gt;$AE$10,J603&gt;$AD$10,J603&gt;$AC$10,J603&gt;$AB$10),"AA",AND(J603&gt;=$AG$11,J603&gt;$AF$10,J603&gt;$AE$10,J603&gt;$AD$10,J603&gt;$AC$10,J603&gt;$AB$10),"BA",AND(J603&gt;=$AF$11,J603&gt;$AE$10,J603&gt;$AD$10,J603&gt;$AC$10,J603&gt;$AB$10),"BB",AND(J603&gt;=$AE$11,J603&gt;$AD$10,J603&gt;$AC$10,J603&gt;$AB$10),"CB",AND(J603&gt;=$AD$11,J603&gt;$AC$10,J603&gt;$AB$10),"CC",AND(J603&gt;=$AC$11,J603&gt;$AB$10),"DC",J603&gt;=50,"DD"),IF(J603&gt;=$AA$9,"FD","FF")),T603),IF(L603&gt;=$Z$32,$Z$30,IF(L603&gt;=$AA$32,$AA$30,IF(L603&gt;=$AB$32,$AB$30,IF(L603&gt;=$AC$32,$AC$30,IF(L603&gt;=$AD$32,$AD$30,IF(L603&gt;=$AE$32,$AE$30,IF(L603&gt;=$AF$32,$AF$30,IF(L603&gt;=$AG$32,$AG$30,$AH$30))))))))),T603)</f>
        <v/>
      </c>
      <c r="V603" s="9" t="str">
        <f t="array" ref="V603">IF(A603&lt;&gt;"",IF(_xlfn.BITOR(F603&lt;&gt;"GR",F603&lt;&gt;""),IF(AND(L603&gt;=50,F603&gt;=55),_xlfn.RANK.EQ(L603,$L$2:$L$1000,0),_xlfn.IFS(U603="FD",999,U603="FF",1000)),IF(AND(L603&gt;=50,H603&gt;=55),_xlfn.RANK.EQ(L603,$L$2:$L$326,0),_xlfn.IFS(U603="FD",999,U603="FF",1000))),"")</f>
        <v/>
      </c>
    </row>
    <row r="604" spans="1:22" x14ac:dyDescent="0.25">
      <c r="A604" s="3"/>
      <c r="B604" s="3"/>
      <c r="C604" s="3"/>
      <c r="D604" s="3"/>
      <c r="E604" s="3"/>
      <c r="F604" s="3"/>
      <c r="G604" s="16">
        <f t="shared" si="130"/>
        <v>0</v>
      </c>
      <c r="H604" s="16">
        <f t="shared" si="131"/>
        <v>0</v>
      </c>
      <c r="I604" s="9">
        <f t="shared" si="129"/>
        <v>0</v>
      </c>
      <c r="J604" s="9">
        <f t="shared" si="132"/>
        <v>0</v>
      </c>
      <c r="K604" s="9">
        <f t="shared" si="141"/>
        <v>0</v>
      </c>
      <c r="L604" s="9">
        <f t="shared" si="142"/>
        <v>0</v>
      </c>
      <c r="M604" s="9" t="str">
        <f t="shared" si="133"/>
        <v/>
      </c>
      <c r="N604" s="9" t="str">
        <f t="shared" si="134"/>
        <v/>
      </c>
      <c r="O604" s="9" t="str">
        <f t="shared" si="135"/>
        <v/>
      </c>
      <c r="P604" s="9" t="str">
        <f t="shared" si="136"/>
        <v/>
      </c>
      <c r="Q604" s="9" t="str">
        <f t="shared" si="137"/>
        <v/>
      </c>
      <c r="R604" s="9" t="str">
        <f t="shared" si="138"/>
        <v/>
      </c>
      <c r="S604" s="9" t="str">
        <f t="shared" si="139"/>
        <v/>
      </c>
      <c r="T604" s="9" t="str">
        <f t="shared" si="140"/>
        <v/>
      </c>
      <c r="U604" s="9" t="str">
        <f t="array" ref="U604">IF(AND(F604&lt;&gt;"",F604&lt;&gt;"GR"),IF(COUNTIF($J$2:$J$1000,"&gt;=50")&gt;=10,IF(F604&lt;&gt;"GR",IF(AND(F604&gt;=55,J604&gt;=50),_xlfn.IFS(AND(J604&gt;=$AH$11,J604&gt;$AG$10,J604&gt;$AF$10,J604&gt;$AE$10,J604&gt;$AD$10,J604&gt;$AC$10,J604&gt;$AB$10),"AA",AND(J604&gt;=$AG$11,J604&gt;$AF$10,J604&gt;$AE$10,J604&gt;$AD$10,J604&gt;$AC$10,J604&gt;$AB$10),"BA",AND(J604&gt;=$AF$11,J604&gt;$AE$10,J604&gt;$AD$10,J604&gt;$AC$10,J604&gt;$AB$10),"BB",AND(J604&gt;=$AE$11,J604&gt;$AD$10,J604&gt;$AC$10,J604&gt;$AB$10),"CB",AND(J604&gt;=$AD$11,J604&gt;$AC$10,J604&gt;$AB$10),"CC",AND(J604&gt;=$AC$11,J604&gt;$AB$10),"DC",J604&gt;=50,"DD"),IF(J604&gt;=$AA$9,"FD","FF")),T604),IF(L604&gt;=$Z$32,$Z$30,IF(L604&gt;=$AA$32,$AA$30,IF(L604&gt;=$AB$32,$AB$30,IF(L604&gt;=$AC$32,$AC$30,IF(L604&gt;=$AD$32,$AD$30,IF(L604&gt;=$AE$32,$AE$30,IF(L604&gt;=$AF$32,$AF$30,IF(L604&gt;=$AG$32,$AG$30,$AH$30))))))))),T604)</f>
        <v/>
      </c>
      <c r="V604" s="9" t="str">
        <f t="array" ref="V604">IF(A604&lt;&gt;"",IF(_xlfn.BITOR(F604&lt;&gt;"GR",F604&lt;&gt;""),IF(AND(L604&gt;=50,F604&gt;=55),_xlfn.RANK.EQ(L604,$L$2:$L$1000,0),_xlfn.IFS(U604="FD",999,U604="FF",1000)),IF(AND(L604&gt;=50,H604&gt;=55),_xlfn.RANK.EQ(L604,$L$2:$L$326,0),_xlfn.IFS(U604="FD",999,U604="FF",1000))),"")</f>
        <v/>
      </c>
    </row>
    <row r="605" spans="1:22" x14ac:dyDescent="0.25">
      <c r="A605" s="3"/>
      <c r="B605" s="3"/>
      <c r="C605" s="3"/>
      <c r="D605" s="3"/>
      <c r="E605" s="3"/>
      <c r="F605" s="3"/>
      <c r="G605" s="16">
        <f t="shared" si="130"/>
        <v>0</v>
      </c>
      <c r="H605" s="16">
        <f t="shared" si="131"/>
        <v>0</v>
      </c>
      <c r="I605" s="9">
        <f t="shared" si="129"/>
        <v>0</v>
      </c>
      <c r="J605" s="9">
        <f t="shared" si="132"/>
        <v>0</v>
      </c>
      <c r="K605" s="9">
        <f t="shared" si="141"/>
        <v>0</v>
      </c>
      <c r="L605" s="9">
        <f t="shared" si="142"/>
        <v>0</v>
      </c>
      <c r="M605" s="9" t="str">
        <f t="shared" si="133"/>
        <v/>
      </c>
      <c r="N605" s="9" t="str">
        <f t="shared" si="134"/>
        <v/>
      </c>
      <c r="O605" s="9" t="str">
        <f t="shared" si="135"/>
        <v/>
      </c>
      <c r="P605" s="9" t="str">
        <f t="shared" si="136"/>
        <v/>
      </c>
      <c r="Q605" s="9" t="str">
        <f t="shared" si="137"/>
        <v/>
      </c>
      <c r="R605" s="9" t="str">
        <f t="shared" si="138"/>
        <v/>
      </c>
      <c r="S605" s="9" t="str">
        <f t="shared" si="139"/>
        <v/>
      </c>
      <c r="T605" s="9" t="str">
        <f t="shared" si="140"/>
        <v/>
      </c>
      <c r="U605" s="9" t="str">
        <f t="array" ref="U605">IF(AND(F605&lt;&gt;"",F605&lt;&gt;"GR"),IF(COUNTIF($J$2:$J$1000,"&gt;=50")&gt;=10,IF(F605&lt;&gt;"GR",IF(AND(F605&gt;=55,J605&gt;=50),_xlfn.IFS(AND(J605&gt;=$AH$11,J605&gt;$AG$10,J605&gt;$AF$10,J605&gt;$AE$10,J605&gt;$AD$10,J605&gt;$AC$10,J605&gt;$AB$10),"AA",AND(J605&gt;=$AG$11,J605&gt;$AF$10,J605&gt;$AE$10,J605&gt;$AD$10,J605&gt;$AC$10,J605&gt;$AB$10),"BA",AND(J605&gt;=$AF$11,J605&gt;$AE$10,J605&gt;$AD$10,J605&gt;$AC$10,J605&gt;$AB$10),"BB",AND(J605&gt;=$AE$11,J605&gt;$AD$10,J605&gt;$AC$10,J605&gt;$AB$10),"CB",AND(J605&gt;=$AD$11,J605&gt;$AC$10,J605&gt;$AB$10),"CC",AND(J605&gt;=$AC$11,J605&gt;$AB$10),"DC",J605&gt;=50,"DD"),IF(J605&gt;=$AA$9,"FD","FF")),T605),IF(L605&gt;=$Z$32,$Z$30,IF(L605&gt;=$AA$32,$AA$30,IF(L605&gt;=$AB$32,$AB$30,IF(L605&gt;=$AC$32,$AC$30,IF(L605&gt;=$AD$32,$AD$30,IF(L605&gt;=$AE$32,$AE$30,IF(L605&gt;=$AF$32,$AF$30,IF(L605&gt;=$AG$32,$AG$30,$AH$30))))))))),T605)</f>
        <v/>
      </c>
      <c r="V605" s="9" t="str">
        <f t="array" ref="V605">IF(A605&lt;&gt;"",IF(_xlfn.BITOR(F605&lt;&gt;"GR",F605&lt;&gt;""),IF(AND(L605&gt;=50,F605&gt;=55),_xlfn.RANK.EQ(L605,$L$2:$L$1000,0),_xlfn.IFS(U605="FD",999,U605="FF",1000)),IF(AND(L605&gt;=50,H605&gt;=55),_xlfn.RANK.EQ(L605,$L$2:$L$326,0),_xlfn.IFS(U605="FD",999,U605="FF",1000))),"")</f>
        <v/>
      </c>
    </row>
    <row r="606" spans="1:22" x14ac:dyDescent="0.25">
      <c r="A606" s="3"/>
      <c r="B606" s="3"/>
      <c r="C606" s="3"/>
      <c r="D606" s="3"/>
      <c r="E606" s="3"/>
      <c r="F606" s="3"/>
      <c r="G606" s="16">
        <f t="shared" si="130"/>
        <v>0</v>
      </c>
      <c r="H606" s="16">
        <f t="shared" si="131"/>
        <v>0</v>
      </c>
      <c r="I606" s="9">
        <f t="shared" si="129"/>
        <v>0</v>
      </c>
      <c r="J606" s="9">
        <f t="shared" si="132"/>
        <v>0</v>
      </c>
      <c r="K606" s="9">
        <f t="shared" si="141"/>
        <v>0</v>
      </c>
      <c r="L606" s="9">
        <f t="shared" si="142"/>
        <v>0</v>
      </c>
      <c r="M606" s="9" t="str">
        <f t="shared" si="133"/>
        <v/>
      </c>
      <c r="N606" s="9" t="str">
        <f t="shared" si="134"/>
        <v/>
      </c>
      <c r="O606" s="9" t="str">
        <f t="shared" si="135"/>
        <v/>
      </c>
      <c r="P606" s="9" t="str">
        <f t="shared" si="136"/>
        <v/>
      </c>
      <c r="Q606" s="9" t="str">
        <f t="shared" si="137"/>
        <v/>
      </c>
      <c r="R606" s="9" t="str">
        <f t="shared" si="138"/>
        <v/>
      </c>
      <c r="S606" s="9" t="str">
        <f t="shared" si="139"/>
        <v/>
      </c>
      <c r="T606" s="9" t="str">
        <f t="shared" si="140"/>
        <v/>
      </c>
      <c r="U606" s="9" t="str">
        <f t="array" ref="U606">IF(AND(F606&lt;&gt;"",F606&lt;&gt;"GR"),IF(COUNTIF($J$2:$J$1000,"&gt;=50")&gt;=10,IF(F606&lt;&gt;"GR",IF(AND(F606&gt;=55,J606&gt;=50),_xlfn.IFS(AND(J606&gt;=$AH$11,J606&gt;$AG$10,J606&gt;$AF$10,J606&gt;$AE$10,J606&gt;$AD$10,J606&gt;$AC$10,J606&gt;$AB$10),"AA",AND(J606&gt;=$AG$11,J606&gt;$AF$10,J606&gt;$AE$10,J606&gt;$AD$10,J606&gt;$AC$10,J606&gt;$AB$10),"BA",AND(J606&gt;=$AF$11,J606&gt;$AE$10,J606&gt;$AD$10,J606&gt;$AC$10,J606&gt;$AB$10),"BB",AND(J606&gt;=$AE$11,J606&gt;$AD$10,J606&gt;$AC$10,J606&gt;$AB$10),"CB",AND(J606&gt;=$AD$11,J606&gt;$AC$10,J606&gt;$AB$10),"CC",AND(J606&gt;=$AC$11,J606&gt;$AB$10),"DC",J606&gt;=50,"DD"),IF(J606&gt;=$AA$9,"FD","FF")),T606),IF(L606&gt;=$Z$32,$Z$30,IF(L606&gt;=$AA$32,$AA$30,IF(L606&gt;=$AB$32,$AB$30,IF(L606&gt;=$AC$32,$AC$30,IF(L606&gt;=$AD$32,$AD$30,IF(L606&gt;=$AE$32,$AE$30,IF(L606&gt;=$AF$32,$AF$30,IF(L606&gt;=$AG$32,$AG$30,$AH$30))))))))),T606)</f>
        <v/>
      </c>
      <c r="V606" s="9" t="str">
        <f t="array" ref="V606">IF(A606&lt;&gt;"",IF(_xlfn.BITOR(F606&lt;&gt;"GR",F606&lt;&gt;""),IF(AND(L606&gt;=50,F606&gt;=55),_xlfn.RANK.EQ(L606,$L$2:$L$1000,0),_xlfn.IFS(U606="FD",999,U606="FF",1000)),IF(AND(L606&gt;=50,H606&gt;=55),_xlfn.RANK.EQ(L606,$L$2:$L$326,0),_xlfn.IFS(U606="FD",999,U606="FF",1000))),"")</f>
        <v/>
      </c>
    </row>
    <row r="607" spans="1:22" x14ac:dyDescent="0.25">
      <c r="A607" s="3"/>
      <c r="B607" s="3"/>
      <c r="C607" s="3"/>
      <c r="D607" s="3"/>
      <c r="E607" s="3"/>
      <c r="F607" s="3"/>
      <c r="G607" s="16">
        <f t="shared" si="130"/>
        <v>0</v>
      </c>
      <c r="H607" s="16">
        <f t="shared" si="131"/>
        <v>0</v>
      </c>
      <c r="I607" s="9">
        <f t="shared" si="129"/>
        <v>0</v>
      </c>
      <c r="J607" s="9">
        <f t="shared" si="132"/>
        <v>0</v>
      </c>
      <c r="K607" s="9">
        <f t="shared" si="141"/>
        <v>0</v>
      </c>
      <c r="L607" s="9">
        <f t="shared" si="142"/>
        <v>0</v>
      </c>
      <c r="M607" s="9" t="str">
        <f t="shared" si="133"/>
        <v/>
      </c>
      <c r="N607" s="9" t="str">
        <f t="shared" si="134"/>
        <v/>
      </c>
      <c r="O607" s="9" t="str">
        <f t="shared" si="135"/>
        <v/>
      </c>
      <c r="P607" s="9" t="str">
        <f t="shared" si="136"/>
        <v/>
      </c>
      <c r="Q607" s="9" t="str">
        <f t="shared" si="137"/>
        <v/>
      </c>
      <c r="R607" s="9" t="str">
        <f t="shared" si="138"/>
        <v/>
      </c>
      <c r="S607" s="9" t="str">
        <f t="shared" si="139"/>
        <v/>
      </c>
      <c r="T607" s="9" t="str">
        <f t="shared" si="140"/>
        <v/>
      </c>
      <c r="U607" s="9" t="str">
        <f t="array" ref="U607">IF(AND(F607&lt;&gt;"",F607&lt;&gt;"GR"),IF(COUNTIF($J$2:$J$1000,"&gt;=50")&gt;=10,IF(F607&lt;&gt;"GR",IF(AND(F607&gt;=55,J607&gt;=50),_xlfn.IFS(AND(J607&gt;=$AH$11,J607&gt;$AG$10,J607&gt;$AF$10,J607&gt;$AE$10,J607&gt;$AD$10,J607&gt;$AC$10,J607&gt;$AB$10),"AA",AND(J607&gt;=$AG$11,J607&gt;$AF$10,J607&gt;$AE$10,J607&gt;$AD$10,J607&gt;$AC$10,J607&gt;$AB$10),"BA",AND(J607&gt;=$AF$11,J607&gt;$AE$10,J607&gt;$AD$10,J607&gt;$AC$10,J607&gt;$AB$10),"BB",AND(J607&gt;=$AE$11,J607&gt;$AD$10,J607&gt;$AC$10,J607&gt;$AB$10),"CB",AND(J607&gt;=$AD$11,J607&gt;$AC$10,J607&gt;$AB$10),"CC",AND(J607&gt;=$AC$11,J607&gt;$AB$10),"DC",J607&gt;=50,"DD"),IF(J607&gt;=$AA$9,"FD","FF")),T607),IF(L607&gt;=$Z$32,$Z$30,IF(L607&gt;=$AA$32,$AA$30,IF(L607&gt;=$AB$32,$AB$30,IF(L607&gt;=$AC$32,$AC$30,IF(L607&gt;=$AD$32,$AD$30,IF(L607&gt;=$AE$32,$AE$30,IF(L607&gt;=$AF$32,$AF$30,IF(L607&gt;=$AG$32,$AG$30,$AH$30))))))))),T607)</f>
        <v/>
      </c>
      <c r="V607" s="9" t="str">
        <f t="array" ref="V607">IF(A607&lt;&gt;"",IF(_xlfn.BITOR(F607&lt;&gt;"GR",F607&lt;&gt;""),IF(AND(L607&gt;=50,F607&gt;=55),_xlfn.RANK.EQ(L607,$L$2:$L$1000,0),_xlfn.IFS(U607="FD",999,U607="FF",1000)),IF(AND(L607&gt;=50,H607&gt;=55),_xlfn.RANK.EQ(L607,$L$2:$L$326,0),_xlfn.IFS(U607="FD",999,U607="FF",1000))),"")</f>
        <v/>
      </c>
    </row>
    <row r="608" spans="1:22" x14ac:dyDescent="0.25">
      <c r="A608" s="3"/>
      <c r="B608" s="3"/>
      <c r="C608" s="3"/>
      <c r="D608" s="3"/>
      <c r="E608" s="3"/>
      <c r="F608" s="3"/>
      <c r="G608" s="16">
        <f t="shared" si="130"/>
        <v>0</v>
      </c>
      <c r="H608" s="16">
        <f t="shared" si="131"/>
        <v>0</v>
      </c>
      <c r="I608" s="9">
        <f t="shared" si="129"/>
        <v>0</v>
      </c>
      <c r="J608" s="9">
        <f t="shared" si="132"/>
        <v>0</v>
      </c>
      <c r="K608" s="9">
        <f t="shared" si="141"/>
        <v>0</v>
      </c>
      <c r="L608" s="9">
        <f t="shared" si="142"/>
        <v>0</v>
      </c>
      <c r="M608" s="9" t="str">
        <f t="shared" si="133"/>
        <v/>
      </c>
      <c r="N608" s="9" t="str">
        <f t="shared" si="134"/>
        <v/>
      </c>
      <c r="O608" s="9" t="str">
        <f t="shared" si="135"/>
        <v/>
      </c>
      <c r="P608" s="9" t="str">
        <f t="shared" si="136"/>
        <v/>
      </c>
      <c r="Q608" s="9" t="str">
        <f t="shared" si="137"/>
        <v/>
      </c>
      <c r="R608" s="9" t="str">
        <f t="shared" si="138"/>
        <v/>
      </c>
      <c r="S608" s="9" t="str">
        <f t="shared" si="139"/>
        <v/>
      </c>
      <c r="T608" s="9" t="str">
        <f t="shared" si="140"/>
        <v/>
      </c>
      <c r="U608" s="9" t="str">
        <f t="array" ref="U608">IF(AND(F608&lt;&gt;"",F608&lt;&gt;"GR"),IF(COUNTIF($J$2:$J$1000,"&gt;=50")&gt;=10,IF(F608&lt;&gt;"GR",IF(AND(F608&gt;=55,J608&gt;=50),_xlfn.IFS(AND(J608&gt;=$AH$11,J608&gt;$AG$10,J608&gt;$AF$10,J608&gt;$AE$10,J608&gt;$AD$10,J608&gt;$AC$10,J608&gt;$AB$10),"AA",AND(J608&gt;=$AG$11,J608&gt;$AF$10,J608&gt;$AE$10,J608&gt;$AD$10,J608&gt;$AC$10,J608&gt;$AB$10),"BA",AND(J608&gt;=$AF$11,J608&gt;$AE$10,J608&gt;$AD$10,J608&gt;$AC$10,J608&gt;$AB$10),"BB",AND(J608&gt;=$AE$11,J608&gt;$AD$10,J608&gt;$AC$10,J608&gt;$AB$10),"CB",AND(J608&gt;=$AD$11,J608&gt;$AC$10,J608&gt;$AB$10),"CC",AND(J608&gt;=$AC$11,J608&gt;$AB$10),"DC",J608&gt;=50,"DD"),IF(J608&gt;=$AA$9,"FD","FF")),T608),IF(L608&gt;=$Z$32,$Z$30,IF(L608&gt;=$AA$32,$AA$30,IF(L608&gt;=$AB$32,$AB$30,IF(L608&gt;=$AC$32,$AC$30,IF(L608&gt;=$AD$32,$AD$30,IF(L608&gt;=$AE$32,$AE$30,IF(L608&gt;=$AF$32,$AF$30,IF(L608&gt;=$AG$32,$AG$30,$AH$30))))))))),T608)</f>
        <v/>
      </c>
      <c r="V608" s="9" t="str">
        <f t="array" ref="V608">IF(A608&lt;&gt;"",IF(_xlfn.BITOR(F608&lt;&gt;"GR",F608&lt;&gt;""),IF(AND(L608&gt;=50,F608&gt;=55),_xlfn.RANK.EQ(L608,$L$2:$L$1000,0),_xlfn.IFS(U608="FD",999,U608="FF",1000)),IF(AND(L608&gt;=50,H608&gt;=55),_xlfn.RANK.EQ(L608,$L$2:$L$326,0),_xlfn.IFS(U608="FD",999,U608="FF",1000))),"")</f>
        <v/>
      </c>
    </row>
    <row r="609" spans="1:22" x14ac:dyDescent="0.25">
      <c r="A609" s="3"/>
      <c r="B609" s="3"/>
      <c r="C609" s="3"/>
      <c r="D609" s="3"/>
      <c r="E609" s="3"/>
      <c r="F609" s="3"/>
      <c r="G609" s="16">
        <f t="shared" si="130"/>
        <v>0</v>
      </c>
      <c r="H609" s="16">
        <f t="shared" si="131"/>
        <v>0</v>
      </c>
      <c r="I609" s="9">
        <f t="shared" si="129"/>
        <v>0</v>
      </c>
      <c r="J609" s="9">
        <f t="shared" si="132"/>
        <v>0</v>
      </c>
      <c r="K609" s="9">
        <f t="shared" si="141"/>
        <v>0</v>
      </c>
      <c r="L609" s="9">
        <f t="shared" si="142"/>
        <v>0</v>
      </c>
      <c r="M609" s="9" t="str">
        <f t="shared" si="133"/>
        <v/>
      </c>
      <c r="N609" s="9" t="str">
        <f t="shared" si="134"/>
        <v/>
      </c>
      <c r="O609" s="9" t="str">
        <f t="shared" si="135"/>
        <v/>
      </c>
      <c r="P609" s="9" t="str">
        <f t="shared" si="136"/>
        <v/>
      </c>
      <c r="Q609" s="9" t="str">
        <f t="shared" si="137"/>
        <v/>
      </c>
      <c r="R609" s="9" t="str">
        <f t="shared" si="138"/>
        <v/>
      </c>
      <c r="S609" s="9" t="str">
        <f t="shared" si="139"/>
        <v/>
      </c>
      <c r="T609" s="9" t="str">
        <f t="shared" si="140"/>
        <v/>
      </c>
      <c r="U609" s="9" t="str">
        <f t="array" ref="U609">IF(AND(F609&lt;&gt;"",F609&lt;&gt;"GR"),IF(COUNTIF($J$2:$J$1000,"&gt;=50")&gt;=10,IF(F609&lt;&gt;"GR",IF(AND(F609&gt;=55,J609&gt;=50),_xlfn.IFS(AND(J609&gt;=$AH$11,J609&gt;$AG$10,J609&gt;$AF$10,J609&gt;$AE$10,J609&gt;$AD$10,J609&gt;$AC$10,J609&gt;$AB$10),"AA",AND(J609&gt;=$AG$11,J609&gt;$AF$10,J609&gt;$AE$10,J609&gt;$AD$10,J609&gt;$AC$10,J609&gt;$AB$10),"BA",AND(J609&gt;=$AF$11,J609&gt;$AE$10,J609&gt;$AD$10,J609&gt;$AC$10,J609&gt;$AB$10),"BB",AND(J609&gt;=$AE$11,J609&gt;$AD$10,J609&gt;$AC$10,J609&gt;$AB$10),"CB",AND(J609&gt;=$AD$11,J609&gt;$AC$10,J609&gt;$AB$10),"CC",AND(J609&gt;=$AC$11,J609&gt;$AB$10),"DC",J609&gt;=50,"DD"),IF(J609&gt;=$AA$9,"FD","FF")),T609),IF(L609&gt;=$Z$32,$Z$30,IF(L609&gt;=$AA$32,$AA$30,IF(L609&gt;=$AB$32,$AB$30,IF(L609&gt;=$AC$32,$AC$30,IF(L609&gt;=$AD$32,$AD$30,IF(L609&gt;=$AE$32,$AE$30,IF(L609&gt;=$AF$32,$AF$30,IF(L609&gt;=$AG$32,$AG$30,$AH$30))))))))),T609)</f>
        <v/>
      </c>
      <c r="V609" s="9" t="str">
        <f t="array" ref="V609">IF(A609&lt;&gt;"",IF(_xlfn.BITOR(F609&lt;&gt;"GR",F609&lt;&gt;""),IF(AND(L609&gt;=50,F609&gt;=55),_xlfn.RANK.EQ(L609,$L$2:$L$1000,0),_xlfn.IFS(U609="FD",999,U609="FF",1000)),IF(AND(L609&gt;=50,H609&gt;=55),_xlfn.RANK.EQ(L609,$L$2:$L$326,0),_xlfn.IFS(U609="FD",999,U609="FF",1000))),"")</f>
        <v/>
      </c>
    </row>
    <row r="610" spans="1:22" x14ac:dyDescent="0.25">
      <c r="A610" s="3"/>
      <c r="B610" s="3"/>
      <c r="C610" s="3"/>
      <c r="D610" s="3"/>
      <c r="E610" s="3"/>
      <c r="F610" s="3"/>
      <c r="G610" s="16">
        <f t="shared" si="130"/>
        <v>0</v>
      </c>
      <c r="H610" s="16">
        <f t="shared" si="131"/>
        <v>0</v>
      </c>
      <c r="I610" s="9">
        <f t="shared" si="129"/>
        <v>0</v>
      </c>
      <c r="J610" s="9">
        <f t="shared" si="132"/>
        <v>0</v>
      </c>
      <c r="K610" s="9">
        <f t="shared" si="141"/>
        <v>0</v>
      </c>
      <c r="L610" s="9">
        <f t="shared" si="142"/>
        <v>0</v>
      </c>
      <c r="M610" s="9" t="str">
        <f t="shared" si="133"/>
        <v/>
      </c>
      <c r="N610" s="9" t="str">
        <f t="shared" si="134"/>
        <v/>
      </c>
      <c r="O610" s="9" t="str">
        <f t="shared" si="135"/>
        <v/>
      </c>
      <c r="P610" s="9" t="str">
        <f t="shared" si="136"/>
        <v/>
      </c>
      <c r="Q610" s="9" t="str">
        <f t="shared" si="137"/>
        <v/>
      </c>
      <c r="R610" s="9" t="str">
        <f t="shared" si="138"/>
        <v/>
      </c>
      <c r="S610" s="9" t="str">
        <f t="shared" si="139"/>
        <v/>
      </c>
      <c r="T610" s="9" t="str">
        <f t="shared" si="140"/>
        <v/>
      </c>
      <c r="U610" s="9" t="str">
        <f t="array" ref="U610">IF(AND(F610&lt;&gt;"",F610&lt;&gt;"GR"),IF(COUNTIF($J$2:$J$1000,"&gt;=50")&gt;=10,IF(F610&lt;&gt;"GR",IF(AND(F610&gt;=55,J610&gt;=50),_xlfn.IFS(AND(J610&gt;=$AH$11,J610&gt;$AG$10,J610&gt;$AF$10,J610&gt;$AE$10,J610&gt;$AD$10,J610&gt;$AC$10,J610&gt;$AB$10),"AA",AND(J610&gt;=$AG$11,J610&gt;$AF$10,J610&gt;$AE$10,J610&gt;$AD$10,J610&gt;$AC$10,J610&gt;$AB$10),"BA",AND(J610&gt;=$AF$11,J610&gt;$AE$10,J610&gt;$AD$10,J610&gt;$AC$10,J610&gt;$AB$10),"BB",AND(J610&gt;=$AE$11,J610&gt;$AD$10,J610&gt;$AC$10,J610&gt;$AB$10),"CB",AND(J610&gt;=$AD$11,J610&gt;$AC$10,J610&gt;$AB$10),"CC",AND(J610&gt;=$AC$11,J610&gt;$AB$10),"DC",J610&gt;=50,"DD"),IF(J610&gt;=$AA$9,"FD","FF")),T610),IF(L610&gt;=$Z$32,$Z$30,IF(L610&gt;=$AA$32,$AA$30,IF(L610&gt;=$AB$32,$AB$30,IF(L610&gt;=$AC$32,$AC$30,IF(L610&gt;=$AD$32,$AD$30,IF(L610&gt;=$AE$32,$AE$30,IF(L610&gt;=$AF$32,$AF$30,IF(L610&gt;=$AG$32,$AG$30,$AH$30))))))))),T610)</f>
        <v/>
      </c>
      <c r="V610" s="9" t="str">
        <f t="array" ref="V610">IF(A610&lt;&gt;"",IF(_xlfn.BITOR(F610&lt;&gt;"GR",F610&lt;&gt;""),IF(AND(L610&gt;=50,F610&gt;=55),_xlfn.RANK.EQ(L610,$L$2:$L$1000,0),_xlfn.IFS(U610="FD",999,U610="FF",1000)),IF(AND(L610&gt;=50,H610&gt;=55),_xlfn.RANK.EQ(L610,$L$2:$L$326,0),_xlfn.IFS(U610="FD",999,U610="FF",1000))),"")</f>
        <v/>
      </c>
    </row>
    <row r="611" spans="1:22" x14ac:dyDescent="0.25">
      <c r="A611" s="3"/>
      <c r="B611" s="3"/>
      <c r="C611" s="3"/>
      <c r="D611" s="3"/>
      <c r="E611" s="3"/>
      <c r="F611" s="3"/>
      <c r="G611" s="16">
        <f t="shared" si="130"/>
        <v>0</v>
      </c>
      <c r="H611" s="16">
        <f t="shared" si="131"/>
        <v>0</v>
      </c>
      <c r="I611" s="9">
        <f t="shared" si="129"/>
        <v>0</v>
      </c>
      <c r="J611" s="9">
        <f t="shared" si="132"/>
        <v>0</v>
      </c>
      <c r="K611" s="9">
        <f t="shared" si="141"/>
        <v>0</v>
      </c>
      <c r="L611" s="9">
        <f t="shared" si="142"/>
        <v>0</v>
      </c>
      <c r="M611" s="9" t="str">
        <f t="shared" si="133"/>
        <v/>
      </c>
      <c r="N611" s="9" t="str">
        <f t="shared" si="134"/>
        <v/>
      </c>
      <c r="O611" s="9" t="str">
        <f t="shared" si="135"/>
        <v/>
      </c>
      <c r="P611" s="9" t="str">
        <f t="shared" si="136"/>
        <v/>
      </c>
      <c r="Q611" s="9" t="str">
        <f t="shared" si="137"/>
        <v/>
      </c>
      <c r="R611" s="9" t="str">
        <f t="shared" si="138"/>
        <v/>
      </c>
      <c r="S611" s="9" t="str">
        <f t="shared" si="139"/>
        <v/>
      </c>
      <c r="T611" s="9" t="str">
        <f t="shared" si="140"/>
        <v/>
      </c>
      <c r="U611" s="9" t="str">
        <f t="array" ref="U611">IF(AND(F611&lt;&gt;"",F611&lt;&gt;"GR"),IF(COUNTIF($J$2:$J$1000,"&gt;=50")&gt;=10,IF(F611&lt;&gt;"GR",IF(AND(F611&gt;=55,J611&gt;=50),_xlfn.IFS(AND(J611&gt;=$AH$11,J611&gt;$AG$10,J611&gt;$AF$10,J611&gt;$AE$10,J611&gt;$AD$10,J611&gt;$AC$10,J611&gt;$AB$10),"AA",AND(J611&gt;=$AG$11,J611&gt;$AF$10,J611&gt;$AE$10,J611&gt;$AD$10,J611&gt;$AC$10,J611&gt;$AB$10),"BA",AND(J611&gt;=$AF$11,J611&gt;$AE$10,J611&gt;$AD$10,J611&gt;$AC$10,J611&gt;$AB$10),"BB",AND(J611&gt;=$AE$11,J611&gt;$AD$10,J611&gt;$AC$10,J611&gt;$AB$10),"CB",AND(J611&gt;=$AD$11,J611&gt;$AC$10,J611&gt;$AB$10),"CC",AND(J611&gt;=$AC$11,J611&gt;$AB$10),"DC",J611&gt;=50,"DD"),IF(J611&gt;=$AA$9,"FD","FF")),T611),IF(L611&gt;=$Z$32,$Z$30,IF(L611&gt;=$AA$32,$AA$30,IF(L611&gt;=$AB$32,$AB$30,IF(L611&gt;=$AC$32,$AC$30,IF(L611&gt;=$AD$32,$AD$30,IF(L611&gt;=$AE$32,$AE$30,IF(L611&gt;=$AF$32,$AF$30,IF(L611&gt;=$AG$32,$AG$30,$AH$30))))))))),T611)</f>
        <v/>
      </c>
      <c r="V611" s="9" t="str">
        <f t="array" ref="V611">IF(A611&lt;&gt;"",IF(_xlfn.BITOR(F611&lt;&gt;"GR",F611&lt;&gt;""),IF(AND(L611&gt;=50,F611&gt;=55),_xlfn.RANK.EQ(L611,$L$2:$L$1000,0),_xlfn.IFS(U611="FD",999,U611="FF",1000)),IF(AND(L611&gt;=50,H611&gt;=55),_xlfn.RANK.EQ(L611,$L$2:$L$326,0),_xlfn.IFS(U611="FD",999,U611="FF",1000))),"")</f>
        <v/>
      </c>
    </row>
    <row r="612" spans="1:22" x14ac:dyDescent="0.25">
      <c r="A612" s="3"/>
      <c r="B612" s="3"/>
      <c r="C612" s="3"/>
      <c r="D612" s="3"/>
      <c r="E612" s="3"/>
      <c r="F612" s="3"/>
      <c r="G612" s="16">
        <f t="shared" si="130"/>
        <v>0</v>
      </c>
      <c r="H612" s="16">
        <f t="shared" si="131"/>
        <v>0</v>
      </c>
      <c r="I612" s="9">
        <f t="shared" si="129"/>
        <v>0</v>
      </c>
      <c r="J612" s="9">
        <f t="shared" si="132"/>
        <v>0</v>
      </c>
      <c r="K612" s="9">
        <f t="shared" si="141"/>
        <v>0</v>
      </c>
      <c r="L612" s="9">
        <f t="shared" si="142"/>
        <v>0</v>
      </c>
      <c r="M612" s="9" t="str">
        <f t="shared" si="133"/>
        <v/>
      </c>
      <c r="N612" s="9" t="str">
        <f t="shared" si="134"/>
        <v/>
      </c>
      <c r="O612" s="9" t="str">
        <f t="shared" si="135"/>
        <v/>
      </c>
      <c r="P612" s="9" t="str">
        <f t="shared" si="136"/>
        <v/>
      </c>
      <c r="Q612" s="9" t="str">
        <f t="shared" si="137"/>
        <v/>
      </c>
      <c r="R612" s="9" t="str">
        <f t="shared" si="138"/>
        <v/>
      </c>
      <c r="S612" s="9" t="str">
        <f t="shared" si="139"/>
        <v/>
      </c>
      <c r="T612" s="9" t="str">
        <f t="shared" si="140"/>
        <v/>
      </c>
      <c r="U612" s="9" t="str">
        <f t="array" ref="U612">IF(AND(F612&lt;&gt;"",F612&lt;&gt;"GR"),IF(COUNTIF($J$2:$J$1000,"&gt;=50")&gt;=10,IF(F612&lt;&gt;"GR",IF(AND(F612&gt;=55,J612&gt;=50),_xlfn.IFS(AND(J612&gt;=$AH$11,J612&gt;$AG$10,J612&gt;$AF$10,J612&gt;$AE$10,J612&gt;$AD$10,J612&gt;$AC$10,J612&gt;$AB$10),"AA",AND(J612&gt;=$AG$11,J612&gt;$AF$10,J612&gt;$AE$10,J612&gt;$AD$10,J612&gt;$AC$10,J612&gt;$AB$10),"BA",AND(J612&gt;=$AF$11,J612&gt;$AE$10,J612&gt;$AD$10,J612&gt;$AC$10,J612&gt;$AB$10),"BB",AND(J612&gt;=$AE$11,J612&gt;$AD$10,J612&gt;$AC$10,J612&gt;$AB$10),"CB",AND(J612&gt;=$AD$11,J612&gt;$AC$10,J612&gt;$AB$10),"CC",AND(J612&gt;=$AC$11,J612&gt;$AB$10),"DC",J612&gt;=50,"DD"),IF(J612&gt;=$AA$9,"FD","FF")),T612),IF(L612&gt;=$Z$32,$Z$30,IF(L612&gt;=$AA$32,$AA$30,IF(L612&gt;=$AB$32,$AB$30,IF(L612&gt;=$AC$32,$AC$30,IF(L612&gt;=$AD$32,$AD$30,IF(L612&gt;=$AE$32,$AE$30,IF(L612&gt;=$AF$32,$AF$30,IF(L612&gt;=$AG$32,$AG$30,$AH$30))))))))),T612)</f>
        <v/>
      </c>
      <c r="V612" s="9" t="str">
        <f t="array" ref="V612">IF(A612&lt;&gt;"",IF(_xlfn.BITOR(F612&lt;&gt;"GR",F612&lt;&gt;""),IF(AND(L612&gt;=50,F612&gt;=55),_xlfn.RANK.EQ(L612,$L$2:$L$1000,0),_xlfn.IFS(U612="FD",999,U612="FF",1000)),IF(AND(L612&gt;=50,H612&gt;=55),_xlfn.RANK.EQ(L612,$L$2:$L$326,0),_xlfn.IFS(U612="FD",999,U612="FF",1000))),"")</f>
        <v/>
      </c>
    </row>
    <row r="613" spans="1:22" x14ac:dyDescent="0.25">
      <c r="A613" s="3"/>
      <c r="B613" s="3"/>
      <c r="C613" s="3"/>
      <c r="D613" s="3"/>
      <c r="E613" s="3"/>
      <c r="F613" s="3"/>
      <c r="G613" s="16">
        <f t="shared" si="130"/>
        <v>0</v>
      </c>
      <c r="H613" s="16">
        <f t="shared" si="131"/>
        <v>0</v>
      </c>
      <c r="I613" s="9">
        <f t="shared" si="129"/>
        <v>0</v>
      </c>
      <c r="J613" s="9">
        <f t="shared" si="132"/>
        <v>0</v>
      </c>
      <c r="K613" s="9">
        <f t="shared" si="141"/>
        <v>0</v>
      </c>
      <c r="L613" s="9">
        <f t="shared" si="142"/>
        <v>0</v>
      </c>
      <c r="M613" s="9" t="str">
        <f t="shared" si="133"/>
        <v/>
      </c>
      <c r="N613" s="9" t="str">
        <f t="shared" si="134"/>
        <v/>
      </c>
      <c r="O613" s="9" t="str">
        <f t="shared" si="135"/>
        <v/>
      </c>
      <c r="P613" s="9" t="str">
        <f t="shared" si="136"/>
        <v/>
      </c>
      <c r="Q613" s="9" t="str">
        <f t="shared" si="137"/>
        <v/>
      </c>
      <c r="R613" s="9" t="str">
        <f t="shared" si="138"/>
        <v/>
      </c>
      <c r="S613" s="9" t="str">
        <f t="shared" si="139"/>
        <v/>
      </c>
      <c r="T613" s="9" t="str">
        <f t="shared" si="140"/>
        <v/>
      </c>
      <c r="U613" s="9" t="str">
        <f t="array" ref="U613">IF(AND(F613&lt;&gt;"",F613&lt;&gt;"GR"),IF(COUNTIF($J$2:$J$1000,"&gt;=50")&gt;=10,IF(F613&lt;&gt;"GR",IF(AND(F613&gt;=55,J613&gt;=50),_xlfn.IFS(AND(J613&gt;=$AH$11,J613&gt;$AG$10,J613&gt;$AF$10,J613&gt;$AE$10,J613&gt;$AD$10,J613&gt;$AC$10,J613&gt;$AB$10),"AA",AND(J613&gt;=$AG$11,J613&gt;$AF$10,J613&gt;$AE$10,J613&gt;$AD$10,J613&gt;$AC$10,J613&gt;$AB$10),"BA",AND(J613&gt;=$AF$11,J613&gt;$AE$10,J613&gt;$AD$10,J613&gt;$AC$10,J613&gt;$AB$10),"BB",AND(J613&gt;=$AE$11,J613&gt;$AD$10,J613&gt;$AC$10,J613&gt;$AB$10),"CB",AND(J613&gt;=$AD$11,J613&gt;$AC$10,J613&gt;$AB$10),"CC",AND(J613&gt;=$AC$11,J613&gt;$AB$10),"DC",J613&gt;=50,"DD"),IF(J613&gt;=$AA$9,"FD","FF")),T613),IF(L613&gt;=$Z$32,$Z$30,IF(L613&gt;=$AA$32,$AA$30,IF(L613&gt;=$AB$32,$AB$30,IF(L613&gt;=$AC$32,$AC$30,IF(L613&gt;=$AD$32,$AD$30,IF(L613&gt;=$AE$32,$AE$30,IF(L613&gt;=$AF$32,$AF$30,IF(L613&gt;=$AG$32,$AG$30,$AH$30))))))))),T613)</f>
        <v/>
      </c>
      <c r="V613" s="9" t="str">
        <f t="array" ref="V613">IF(A613&lt;&gt;"",IF(_xlfn.BITOR(F613&lt;&gt;"GR",F613&lt;&gt;""),IF(AND(L613&gt;=50,F613&gt;=55),_xlfn.RANK.EQ(L613,$L$2:$L$1000,0),_xlfn.IFS(U613="FD",999,U613="FF",1000)),IF(AND(L613&gt;=50,H613&gt;=55),_xlfn.RANK.EQ(L613,$L$2:$L$326,0),_xlfn.IFS(U613="FD",999,U613="FF",1000))),"")</f>
        <v/>
      </c>
    </row>
    <row r="614" spans="1:22" x14ac:dyDescent="0.25">
      <c r="A614" s="3"/>
      <c r="B614" s="3"/>
      <c r="C614" s="3"/>
      <c r="D614" s="3"/>
      <c r="E614" s="3"/>
      <c r="F614" s="3"/>
      <c r="G614" s="16">
        <f t="shared" si="130"/>
        <v>0</v>
      </c>
      <c r="H614" s="16">
        <f t="shared" si="131"/>
        <v>0</v>
      </c>
      <c r="I614" s="9">
        <f t="shared" si="129"/>
        <v>0</v>
      </c>
      <c r="J614" s="9">
        <f t="shared" si="132"/>
        <v>0</v>
      </c>
      <c r="K614" s="9">
        <f t="shared" si="141"/>
        <v>0</v>
      </c>
      <c r="L614" s="9">
        <f t="shared" si="142"/>
        <v>0</v>
      </c>
      <c r="M614" s="9" t="str">
        <f t="shared" si="133"/>
        <v/>
      </c>
      <c r="N614" s="9" t="str">
        <f t="shared" si="134"/>
        <v/>
      </c>
      <c r="O614" s="9" t="str">
        <f t="shared" si="135"/>
        <v/>
      </c>
      <c r="P614" s="9" t="str">
        <f t="shared" si="136"/>
        <v/>
      </c>
      <c r="Q614" s="9" t="str">
        <f t="shared" si="137"/>
        <v/>
      </c>
      <c r="R614" s="9" t="str">
        <f t="shared" si="138"/>
        <v/>
      </c>
      <c r="S614" s="9" t="str">
        <f t="shared" si="139"/>
        <v/>
      </c>
      <c r="T614" s="9" t="str">
        <f t="shared" si="140"/>
        <v/>
      </c>
      <c r="U614" s="9" t="str">
        <f t="array" ref="U614">IF(AND(F614&lt;&gt;"",F614&lt;&gt;"GR"),IF(COUNTIF($J$2:$J$1000,"&gt;=50")&gt;=10,IF(F614&lt;&gt;"GR",IF(AND(F614&gt;=55,J614&gt;=50),_xlfn.IFS(AND(J614&gt;=$AH$11,J614&gt;$AG$10,J614&gt;$AF$10,J614&gt;$AE$10,J614&gt;$AD$10,J614&gt;$AC$10,J614&gt;$AB$10),"AA",AND(J614&gt;=$AG$11,J614&gt;$AF$10,J614&gt;$AE$10,J614&gt;$AD$10,J614&gt;$AC$10,J614&gt;$AB$10),"BA",AND(J614&gt;=$AF$11,J614&gt;$AE$10,J614&gt;$AD$10,J614&gt;$AC$10,J614&gt;$AB$10),"BB",AND(J614&gt;=$AE$11,J614&gt;$AD$10,J614&gt;$AC$10,J614&gt;$AB$10),"CB",AND(J614&gt;=$AD$11,J614&gt;$AC$10,J614&gt;$AB$10),"CC",AND(J614&gt;=$AC$11,J614&gt;$AB$10),"DC",J614&gt;=50,"DD"),IF(J614&gt;=$AA$9,"FD","FF")),T614),IF(L614&gt;=$Z$32,$Z$30,IF(L614&gt;=$AA$32,$AA$30,IF(L614&gt;=$AB$32,$AB$30,IF(L614&gt;=$AC$32,$AC$30,IF(L614&gt;=$AD$32,$AD$30,IF(L614&gt;=$AE$32,$AE$30,IF(L614&gt;=$AF$32,$AF$30,IF(L614&gt;=$AG$32,$AG$30,$AH$30))))))))),T614)</f>
        <v/>
      </c>
      <c r="V614" s="9" t="str">
        <f t="array" ref="V614">IF(A614&lt;&gt;"",IF(_xlfn.BITOR(F614&lt;&gt;"GR",F614&lt;&gt;""),IF(AND(L614&gt;=50,F614&gt;=55),_xlfn.RANK.EQ(L614,$L$2:$L$1000,0),_xlfn.IFS(U614="FD",999,U614="FF",1000)),IF(AND(L614&gt;=50,H614&gt;=55),_xlfn.RANK.EQ(L614,$L$2:$L$326,0),_xlfn.IFS(U614="FD",999,U614="FF",1000))),"")</f>
        <v/>
      </c>
    </row>
    <row r="615" spans="1:22" x14ac:dyDescent="0.25">
      <c r="A615" s="3"/>
      <c r="B615" s="3"/>
      <c r="C615" s="3"/>
      <c r="D615" s="3"/>
      <c r="E615" s="3"/>
      <c r="F615" s="3"/>
      <c r="G615" s="16">
        <f t="shared" si="130"/>
        <v>0</v>
      </c>
      <c r="H615" s="16">
        <f t="shared" si="131"/>
        <v>0</v>
      </c>
      <c r="I615" s="9">
        <f t="shared" si="129"/>
        <v>0</v>
      </c>
      <c r="J615" s="9">
        <f t="shared" si="132"/>
        <v>0</v>
      </c>
      <c r="K615" s="9">
        <f t="shared" si="141"/>
        <v>0</v>
      </c>
      <c r="L615" s="9">
        <f t="shared" si="142"/>
        <v>0</v>
      </c>
      <c r="M615" s="9" t="str">
        <f t="shared" si="133"/>
        <v/>
      </c>
      <c r="N615" s="9" t="str">
        <f t="shared" si="134"/>
        <v/>
      </c>
      <c r="O615" s="9" t="str">
        <f t="shared" si="135"/>
        <v/>
      </c>
      <c r="P615" s="9" t="str">
        <f t="shared" si="136"/>
        <v/>
      </c>
      <c r="Q615" s="9" t="str">
        <f t="shared" si="137"/>
        <v/>
      </c>
      <c r="R615" s="9" t="str">
        <f t="shared" si="138"/>
        <v/>
      </c>
      <c r="S615" s="9" t="str">
        <f t="shared" si="139"/>
        <v/>
      </c>
      <c r="T615" s="9" t="str">
        <f t="shared" si="140"/>
        <v/>
      </c>
      <c r="U615" s="9" t="str">
        <f t="array" ref="U615">IF(AND(F615&lt;&gt;"",F615&lt;&gt;"GR"),IF(COUNTIF($J$2:$J$1000,"&gt;=50")&gt;=10,IF(F615&lt;&gt;"GR",IF(AND(F615&gt;=55,J615&gt;=50),_xlfn.IFS(AND(J615&gt;=$AH$11,J615&gt;$AG$10,J615&gt;$AF$10,J615&gt;$AE$10,J615&gt;$AD$10,J615&gt;$AC$10,J615&gt;$AB$10),"AA",AND(J615&gt;=$AG$11,J615&gt;$AF$10,J615&gt;$AE$10,J615&gt;$AD$10,J615&gt;$AC$10,J615&gt;$AB$10),"BA",AND(J615&gt;=$AF$11,J615&gt;$AE$10,J615&gt;$AD$10,J615&gt;$AC$10,J615&gt;$AB$10),"BB",AND(J615&gt;=$AE$11,J615&gt;$AD$10,J615&gt;$AC$10,J615&gt;$AB$10),"CB",AND(J615&gt;=$AD$11,J615&gt;$AC$10,J615&gt;$AB$10),"CC",AND(J615&gt;=$AC$11,J615&gt;$AB$10),"DC",J615&gt;=50,"DD"),IF(J615&gt;=$AA$9,"FD","FF")),T615),IF(L615&gt;=$Z$32,$Z$30,IF(L615&gt;=$AA$32,$AA$30,IF(L615&gt;=$AB$32,$AB$30,IF(L615&gt;=$AC$32,$AC$30,IF(L615&gt;=$AD$32,$AD$30,IF(L615&gt;=$AE$32,$AE$30,IF(L615&gt;=$AF$32,$AF$30,IF(L615&gt;=$AG$32,$AG$30,$AH$30))))))))),T615)</f>
        <v/>
      </c>
      <c r="V615" s="9" t="str">
        <f t="array" ref="V615">IF(A615&lt;&gt;"",IF(_xlfn.BITOR(F615&lt;&gt;"GR",F615&lt;&gt;""),IF(AND(L615&gt;=50,F615&gt;=55),_xlfn.RANK.EQ(L615,$L$2:$L$1000,0),_xlfn.IFS(U615="FD",999,U615="FF",1000)),IF(AND(L615&gt;=50,H615&gt;=55),_xlfn.RANK.EQ(L615,$L$2:$L$326,0),_xlfn.IFS(U615="FD",999,U615="FF",1000))),"")</f>
        <v/>
      </c>
    </row>
    <row r="616" spans="1:22" x14ac:dyDescent="0.25">
      <c r="A616" s="3"/>
      <c r="B616" s="3"/>
      <c r="C616" s="3"/>
      <c r="D616" s="3"/>
      <c r="E616" s="3"/>
      <c r="F616" s="3"/>
      <c r="G616" s="16">
        <f t="shared" si="130"/>
        <v>0</v>
      </c>
      <c r="H616" s="16">
        <f t="shared" si="131"/>
        <v>0</v>
      </c>
      <c r="I616" s="9">
        <f t="shared" si="129"/>
        <v>0</v>
      </c>
      <c r="J616" s="9">
        <f t="shared" si="132"/>
        <v>0</v>
      </c>
      <c r="K616" s="9">
        <f t="shared" si="141"/>
        <v>0</v>
      </c>
      <c r="L616" s="9">
        <f t="shared" si="142"/>
        <v>0</v>
      </c>
      <c r="M616" s="9" t="str">
        <f t="shared" si="133"/>
        <v/>
      </c>
      <c r="N616" s="9" t="str">
        <f t="shared" si="134"/>
        <v/>
      </c>
      <c r="O616" s="9" t="str">
        <f t="shared" si="135"/>
        <v/>
      </c>
      <c r="P616" s="9" t="str">
        <f t="shared" si="136"/>
        <v/>
      </c>
      <c r="Q616" s="9" t="str">
        <f t="shared" si="137"/>
        <v/>
      </c>
      <c r="R616" s="9" t="str">
        <f t="shared" si="138"/>
        <v/>
      </c>
      <c r="S616" s="9" t="str">
        <f t="shared" si="139"/>
        <v/>
      </c>
      <c r="T616" s="9" t="str">
        <f t="shared" si="140"/>
        <v/>
      </c>
      <c r="U616" s="9" t="str">
        <f t="array" ref="U616">IF(AND(F616&lt;&gt;"",F616&lt;&gt;"GR"),IF(COUNTIF($J$2:$J$1000,"&gt;=50")&gt;=10,IF(F616&lt;&gt;"GR",IF(AND(F616&gt;=55,J616&gt;=50),_xlfn.IFS(AND(J616&gt;=$AH$11,J616&gt;$AG$10,J616&gt;$AF$10,J616&gt;$AE$10,J616&gt;$AD$10,J616&gt;$AC$10,J616&gt;$AB$10),"AA",AND(J616&gt;=$AG$11,J616&gt;$AF$10,J616&gt;$AE$10,J616&gt;$AD$10,J616&gt;$AC$10,J616&gt;$AB$10),"BA",AND(J616&gt;=$AF$11,J616&gt;$AE$10,J616&gt;$AD$10,J616&gt;$AC$10,J616&gt;$AB$10),"BB",AND(J616&gt;=$AE$11,J616&gt;$AD$10,J616&gt;$AC$10,J616&gt;$AB$10),"CB",AND(J616&gt;=$AD$11,J616&gt;$AC$10,J616&gt;$AB$10),"CC",AND(J616&gt;=$AC$11,J616&gt;$AB$10),"DC",J616&gt;=50,"DD"),IF(J616&gt;=$AA$9,"FD","FF")),T616),IF(L616&gt;=$Z$32,$Z$30,IF(L616&gt;=$AA$32,$AA$30,IF(L616&gt;=$AB$32,$AB$30,IF(L616&gt;=$AC$32,$AC$30,IF(L616&gt;=$AD$32,$AD$30,IF(L616&gt;=$AE$32,$AE$30,IF(L616&gt;=$AF$32,$AF$30,IF(L616&gt;=$AG$32,$AG$30,$AH$30))))))))),T616)</f>
        <v/>
      </c>
      <c r="V616" s="9" t="str">
        <f t="array" ref="V616">IF(A616&lt;&gt;"",IF(_xlfn.BITOR(F616&lt;&gt;"GR",F616&lt;&gt;""),IF(AND(L616&gt;=50,F616&gt;=55),_xlfn.RANK.EQ(L616,$L$2:$L$1000,0),_xlfn.IFS(U616="FD",999,U616="FF",1000)),IF(AND(L616&gt;=50,H616&gt;=55),_xlfn.RANK.EQ(L616,$L$2:$L$326,0),_xlfn.IFS(U616="FD",999,U616="FF",1000))),"")</f>
        <v/>
      </c>
    </row>
    <row r="617" spans="1:22" x14ac:dyDescent="0.25">
      <c r="A617" s="3"/>
      <c r="B617" s="3"/>
      <c r="C617" s="3"/>
      <c r="D617" s="3"/>
      <c r="E617" s="3"/>
      <c r="F617" s="3"/>
      <c r="G617" s="16">
        <f t="shared" si="130"/>
        <v>0</v>
      </c>
      <c r="H617" s="16">
        <f t="shared" si="131"/>
        <v>0</v>
      </c>
      <c r="I617" s="9">
        <f t="shared" si="129"/>
        <v>0</v>
      </c>
      <c r="J617" s="9">
        <f t="shared" si="132"/>
        <v>0</v>
      </c>
      <c r="K617" s="9">
        <f t="shared" si="141"/>
        <v>0</v>
      </c>
      <c r="L617" s="9">
        <f t="shared" si="142"/>
        <v>0</v>
      </c>
      <c r="M617" s="9" t="str">
        <f t="shared" si="133"/>
        <v/>
      </c>
      <c r="N617" s="9" t="str">
        <f t="shared" si="134"/>
        <v/>
      </c>
      <c r="O617" s="9" t="str">
        <f t="shared" si="135"/>
        <v/>
      </c>
      <c r="P617" s="9" t="str">
        <f t="shared" si="136"/>
        <v/>
      </c>
      <c r="Q617" s="9" t="str">
        <f t="shared" si="137"/>
        <v/>
      </c>
      <c r="R617" s="9" t="str">
        <f t="shared" si="138"/>
        <v/>
      </c>
      <c r="S617" s="9" t="str">
        <f t="shared" si="139"/>
        <v/>
      </c>
      <c r="T617" s="9" t="str">
        <f t="shared" si="140"/>
        <v/>
      </c>
      <c r="U617" s="9" t="str">
        <f t="array" ref="U617">IF(AND(F617&lt;&gt;"",F617&lt;&gt;"GR"),IF(COUNTIF($J$2:$J$1000,"&gt;=50")&gt;=10,IF(F617&lt;&gt;"GR",IF(AND(F617&gt;=55,J617&gt;=50),_xlfn.IFS(AND(J617&gt;=$AH$11,J617&gt;$AG$10,J617&gt;$AF$10,J617&gt;$AE$10,J617&gt;$AD$10,J617&gt;$AC$10,J617&gt;$AB$10),"AA",AND(J617&gt;=$AG$11,J617&gt;$AF$10,J617&gt;$AE$10,J617&gt;$AD$10,J617&gt;$AC$10,J617&gt;$AB$10),"BA",AND(J617&gt;=$AF$11,J617&gt;$AE$10,J617&gt;$AD$10,J617&gt;$AC$10,J617&gt;$AB$10),"BB",AND(J617&gt;=$AE$11,J617&gt;$AD$10,J617&gt;$AC$10,J617&gt;$AB$10),"CB",AND(J617&gt;=$AD$11,J617&gt;$AC$10,J617&gt;$AB$10),"CC",AND(J617&gt;=$AC$11,J617&gt;$AB$10),"DC",J617&gt;=50,"DD"),IF(J617&gt;=$AA$9,"FD","FF")),T617),IF(L617&gt;=$Z$32,$Z$30,IF(L617&gt;=$AA$32,$AA$30,IF(L617&gt;=$AB$32,$AB$30,IF(L617&gt;=$AC$32,$AC$30,IF(L617&gt;=$AD$32,$AD$30,IF(L617&gt;=$AE$32,$AE$30,IF(L617&gt;=$AF$32,$AF$30,IF(L617&gt;=$AG$32,$AG$30,$AH$30))))))))),T617)</f>
        <v/>
      </c>
      <c r="V617" s="9" t="str">
        <f t="array" ref="V617">IF(A617&lt;&gt;"",IF(_xlfn.BITOR(F617&lt;&gt;"GR",F617&lt;&gt;""),IF(AND(L617&gt;=50,F617&gt;=55),_xlfn.RANK.EQ(L617,$L$2:$L$1000,0),_xlfn.IFS(U617="FD",999,U617="FF",1000)),IF(AND(L617&gt;=50,H617&gt;=55),_xlfn.RANK.EQ(L617,$L$2:$L$326,0),_xlfn.IFS(U617="FD",999,U617="FF",1000))),"")</f>
        <v/>
      </c>
    </row>
    <row r="618" spans="1:22" x14ac:dyDescent="0.25">
      <c r="A618" s="3"/>
      <c r="B618" s="3"/>
      <c r="C618" s="3"/>
      <c r="D618" s="3"/>
      <c r="E618" s="3"/>
      <c r="F618" s="3"/>
      <c r="G618" s="16">
        <f t="shared" si="130"/>
        <v>0</v>
      </c>
      <c r="H618" s="16">
        <f t="shared" si="131"/>
        <v>0</v>
      </c>
      <c r="I618" s="9">
        <f t="shared" si="129"/>
        <v>0</v>
      </c>
      <c r="J618" s="9">
        <f t="shared" si="132"/>
        <v>0</v>
      </c>
      <c r="K618" s="9">
        <f t="shared" si="141"/>
        <v>0</v>
      </c>
      <c r="L618" s="9">
        <f t="shared" si="142"/>
        <v>0</v>
      </c>
      <c r="M618" s="9" t="str">
        <f t="shared" si="133"/>
        <v/>
      </c>
      <c r="N618" s="9" t="str">
        <f t="shared" si="134"/>
        <v/>
      </c>
      <c r="O618" s="9" t="str">
        <f t="shared" si="135"/>
        <v/>
      </c>
      <c r="P618" s="9" t="str">
        <f t="shared" si="136"/>
        <v/>
      </c>
      <c r="Q618" s="9" t="str">
        <f t="shared" si="137"/>
        <v/>
      </c>
      <c r="R618" s="9" t="str">
        <f t="shared" si="138"/>
        <v/>
      </c>
      <c r="S618" s="9" t="str">
        <f t="shared" si="139"/>
        <v/>
      </c>
      <c r="T618" s="9" t="str">
        <f t="shared" si="140"/>
        <v/>
      </c>
      <c r="U618" s="9" t="str">
        <f t="array" ref="U618">IF(AND(F618&lt;&gt;"",F618&lt;&gt;"GR"),IF(COUNTIF($J$2:$J$1000,"&gt;=50")&gt;=10,IF(F618&lt;&gt;"GR",IF(AND(F618&gt;=55,J618&gt;=50),_xlfn.IFS(AND(J618&gt;=$AH$11,J618&gt;$AG$10,J618&gt;$AF$10,J618&gt;$AE$10,J618&gt;$AD$10,J618&gt;$AC$10,J618&gt;$AB$10),"AA",AND(J618&gt;=$AG$11,J618&gt;$AF$10,J618&gt;$AE$10,J618&gt;$AD$10,J618&gt;$AC$10,J618&gt;$AB$10),"BA",AND(J618&gt;=$AF$11,J618&gt;$AE$10,J618&gt;$AD$10,J618&gt;$AC$10,J618&gt;$AB$10),"BB",AND(J618&gt;=$AE$11,J618&gt;$AD$10,J618&gt;$AC$10,J618&gt;$AB$10),"CB",AND(J618&gt;=$AD$11,J618&gt;$AC$10,J618&gt;$AB$10),"CC",AND(J618&gt;=$AC$11,J618&gt;$AB$10),"DC",J618&gt;=50,"DD"),IF(J618&gt;=$AA$9,"FD","FF")),T618),IF(L618&gt;=$Z$32,$Z$30,IF(L618&gt;=$AA$32,$AA$30,IF(L618&gt;=$AB$32,$AB$30,IF(L618&gt;=$AC$32,$AC$30,IF(L618&gt;=$AD$32,$AD$30,IF(L618&gt;=$AE$32,$AE$30,IF(L618&gt;=$AF$32,$AF$30,IF(L618&gt;=$AG$32,$AG$30,$AH$30))))))))),T618)</f>
        <v/>
      </c>
      <c r="V618" s="9" t="str">
        <f t="array" ref="V618">IF(A618&lt;&gt;"",IF(_xlfn.BITOR(F618&lt;&gt;"GR",F618&lt;&gt;""),IF(AND(L618&gt;=50,F618&gt;=55),_xlfn.RANK.EQ(L618,$L$2:$L$1000,0),_xlfn.IFS(U618="FD",999,U618="FF",1000)),IF(AND(L618&gt;=50,H618&gt;=55),_xlfn.RANK.EQ(L618,$L$2:$L$326,0),_xlfn.IFS(U618="FD",999,U618="FF",1000))),"")</f>
        <v/>
      </c>
    </row>
    <row r="619" spans="1:22" x14ac:dyDescent="0.25">
      <c r="A619" s="3"/>
      <c r="B619" s="3"/>
      <c r="C619" s="3"/>
      <c r="D619" s="3"/>
      <c r="E619" s="3"/>
      <c r="F619" s="3"/>
      <c r="G619" s="16">
        <f t="shared" si="130"/>
        <v>0</v>
      </c>
      <c r="H619" s="16">
        <f t="shared" si="131"/>
        <v>0</v>
      </c>
      <c r="I619" s="9">
        <f t="shared" si="129"/>
        <v>0</v>
      </c>
      <c r="J619" s="9">
        <f t="shared" si="132"/>
        <v>0</v>
      </c>
      <c r="K619" s="9">
        <f t="shared" si="141"/>
        <v>0</v>
      </c>
      <c r="L619" s="9">
        <f t="shared" si="142"/>
        <v>0</v>
      </c>
      <c r="M619" s="9" t="str">
        <f t="shared" si="133"/>
        <v/>
      </c>
      <c r="N619" s="9" t="str">
        <f t="shared" si="134"/>
        <v/>
      </c>
      <c r="O619" s="9" t="str">
        <f t="shared" si="135"/>
        <v/>
      </c>
      <c r="P619" s="9" t="str">
        <f t="shared" si="136"/>
        <v/>
      </c>
      <c r="Q619" s="9" t="str">
        <f t="shared" si="137"/>
        <v/>
      </c>
      <c r="R619" s="9" t="str">
        <f t="shared" si="138"/>
        <v/>
      </c>
      <c r="S619" s="9" t="str">
        <f t="shared" si="139"/>
        <v/>
      </c>
      <c r="T619" s="9" t="str">
        <f t="shared" si="140"/>
        <v/>
      </c>
      <c r="U619" s="9" t="str">
        <f t="array" ref="U619">IF(AND(F619&lt;&gt;"",F619&lt;&gt;"GR"),IF(COUNTIF($J$2:$J$1000,"&gt;=50")&gt;=10,IF(F619&lt;&gt;"GR",IF(AND(F619&gt;=55,J619&gt;=50),_xlfn.IFS(AND(J619&gt;=$AH$11,J619&gt;$AG$10,J619&gt;$AF$10,J619&gt;$AE$10,J619&gt;$AD$10,J619&gt;$AC$10,J619&gt;$AB$10),"AA",AND(J619&gt;=$AG$11,J619&gt;$AF$10,J619&gt;$AE$10,J619&gt;$AD$10,J619&gt;$AC$10,J619&gt;$AB$10),"BA",AND(J619&gt;=$AF$11,J619&gt;$AE$10,J619&gt;$AD$10,J619&gt;$AC$10,J619&gt;$AB$10),"BB",AND(J619&gt;=$AE$11,J619&gt;$AD$10,J619&gt;$AC$10,J619&gt;$AB$10),"CB",AND(J619&gt;=$AD$11,J619&gt;$AC$10,J619&gt;$AB$10),"CC",AND(J619&gt;=$AC$11,J619&gt;$AB$10),"DC",J619&gt;=50,"DD"),IF(J619&gt;=$AA$9,"FD","FF")),T619),IF(L619&gt;=$Z$32,$Z$30,IF(L619&gt;=$AA$32,$AA$30,IF(L619&gt;=$AB$32,$AB$30,IF(L619&gt;=$AC$32,$AC$30,IF(L619&gt;=$AD$32,$AD$30,IF(L619&gt;=$AE$32,$AE$30,IF(L619&gt;=$AF$32,$AF$30,IF(L619&gt;=$AG$32,$AG$30,$AH$30))))))))),T619)</f>
        <v/>
      </c>
      <c r="V619" s="9" t="str">
        <f t="array" ref="V619">IF(A619&lt;&gt;"",IF(_xlfn.BITOR(F619&lt;&gt;"GR",F619&lt;&gt;""),IF(AND(L619&gt;=50,F619&gt;=55),_xlfn.RANK.EQ(L619,$L$2:$L$1000,0),_xlfn.IFS(U619="FD",999,U619="FF",1000)),IF(AND(L619&gt;=50,H619&gt;=55),_xlfn.RANK.EQ(L619,$L$2:$L$326,0),_xlfn.IFS(U619="FD",999,U619="FF",1000))),"")</f>
        <v/>
      </c>
    </row>
    <row r="620" spans="1:22" x14ac:dyDescent="0.25">
      <c r="A620" s="3"/>
      <c r="B620" s="3"/>
      <c r="C620" s="3"/>
      <c r="D620" s="3"/>
      <c r="E620" s="3"/>
      <c r="F620" s="3"/>
      <c r="G620" s="16">
        <f t="shared" si="130"/>
        <v>0</v>
      </c>
      <c r="H620" s="16">
        <f t="shared" si="131"/>
        <v>0</v>
      </c>
      <c r="I620" s="9">
        <f t="shared" si="129"/>
        <v>0</v>
      </c>
      <c r="J620" s="9">
        <f t="shared" si="132"/>
        <v>0</v>
      </c>
      <c r="K620" s="9">
        <f t="shared" si="141"/>
        <v>0</v>
      </c>
      <c r="L620" s="9">
        <f t="shared" si="142"/>
        <v>0</v>
      </c>
      <c r="M620" s="9" t="str">
        <f t="shared" si="133"/>
        <v/>
      </c>
      <c r="N620" s="9" t="str">
        <f t="shared" si="134"/>
        <v/>
      </c>
      <c r="O620" s="9" t="str">
        <f t="shared" si="135"/>
        <v/>
      </c>
      <c r="P620" s="9" t="str">
        <f t="shared" si="136"/>
        <v/>
      </c>
      <c r="Q620" s="9" t="str">
        <f t="shared" si="137"/>
        <v/>
      </c>
      <c r="R620" s="9" t="str">
        <f t="shared" si="138"/>
        <v/>
      </c>
      <c r="S620" s="9" t="str">
        <f t="shared" si="139"/>
        <v/>
      </c>
      <c r="T620" s="9" t="str">
        <f t="shared" si="140"/>
        <v/>
      </c>
      <c r="U620" s="9" t="str">
        <f t="array" ref="U620">IF(AND(F620&lt;&gt;"",F620&lt;&gt;"GR"),IF(COUNTIF($J$2:$J$1000,"&gt;=50")&gt;=10,IF(F620&lt;&gt;"GR",IF(AND(F620&gt;=55,J620&gt;=50),_xlfn.IFS(AND(J620&gt;=$AH$11,J620&gt;$AG$10,J620&gt;$AF$10,J620&gt;$AE$10,J620&gt;$AD$10,J620&gt;$AC$10,J620&gt;$AB$10),"AA",AND(J620&gt;=$AG$11,J620&gt;$AF$10,J620&gt;$AE$10,J620&gt;$AD$10,J620&gt;$AC$10,J620&gt;$AB$10),"BA",AND(J620&gt;=$AF$11,J620&gt;$AE$10,J620&gt;$AD$10,J620&gt;$AC$10,J620&gt;$AB$10),"BB",AND(J620&gt;=$AE$11,J620&gt;$AD$10,J620&gt;$AC$10,J620&gt;$AB$10),"CB",AND(J620&gt;=$AD$11,J620&gt;$AC$10,J620&gt;$AB$10),"CC",AND(J620&gt;=$AC$11,J620&gt;$AB$10),"DC",J620&gt;=50,"DD"),IF(J620&gt;=$AA$9,"FD","FF")),T620),IF(L620&gt;=$Z$32,$Z$30,IF(L620&gt;=$AA$32,$AA$30,IF(L620&gt;=$AB$32,$AB$30,IF(L620&gt;=$AC$32,$AC$30,IF(L620&gt;=$AD$32,$AD$30,IF(L620&gt;=$AE$32,$AE$30,IF(L620&gt;=$AF$32,$AF$30,IF(L620&gt;=$AG$32,$AG$30,$AH$30))))))))),T620)</f>
        <v/>
      </c>
      <c r="V620" s="9" t="str">
        <f t="array" ref="V620">IF(A620&lt;&gt;"",IF(_xlfn.BITOR(F620&lt;&gt;"GR",F620&lt;&gt;""),IF(AND(L620&gt;=50,F620&gt;=55),_xlfn.RANK.EQ(L620,$L$2:$L$1000,0),_xlfn.IFS(U620="FD",999,U620="FF",1000)),IF(AND(L620&gt;=50,H620&gt;=55),_xlfn.RANK.EQ(L620,$L$2:$L$326,0),_xlfn.IFS(U620="FD",999,U620="FF",1000))),"")</f>
        <v/>
      </c>
    </row>
    <row r="621" spans="1:22" x14ac:dyDescent="0.25">
      <c r="A621" s="3"/>
      <c r="B621" s="3"/>
      <c r="C621" s="3"/>
      <c r="D621" s="3"/>
      <c r="E621" s="3"/>
      <c r="F621" s="3"/>
      <c r="G621" s="16">
        <f t="shared" si="130"/>
        <v>0</v>
      </c>
      <c r="H621" s="16">
        <f t="shared" si="131"/>
        <v>0</v>
      </c>
      <c r="I621" s="9">
        <f t="shared" si="129"/>
        <v>0</v>
      </c>
      <c r="J621" s="9">
        <f t="shared" si="132"/>
        <v>0</v>
      </c>
      <c r="K621" s="9">
        <f t="shared" si="141"/>
        <v>0</v>
      </c>
      <c r="L621" s="9">
        <f t="shared" si="142"/>
        <v>0</v>
      </c>
      <c r="M621" s="9" t="str">
        <f t="shared" si="133"/>
        <v/>
      </c>
      <c r="N621" s="9" t="str">
        <f t="shared" si="134"/>
        <v/>
      </c>
      <c r="O621" s="9" t="str">
        <f t="shared" si="135"/>
        <v/>
      </c>
      <c r="P621" s="9" t="str">
        <f t="shared" si="136"/>
        <v/>
      </c>
      <c r="Q621" s="9" t="str">
        <f t="shared" si="137"/>
        <v/>
      </c>
      <c r="R621" s="9" t="str">
        <f t="shared" si="138"/>
        <v/>
      </c>
      <c r="S621" s="9" t="str">
        <f t="shared" si="139"/>
        <v/>
      </c>
      <c r="T621" s="9" t="str">
        <f t="shared" si="140"/>
        <v/>
      </c>
      <c r="U621" s="9" t="str">
        <f t="array" ref="U621">IF(AND(F621&lt;&gt;"",F621&lt;&gt;"GR"),IF(COUNTIF($J$2:$J$1000,"&gt;=50")&gt;=10,IF(F621&lt;&gt;"GR",IF(AND(F621&gt;=55,J621&gt;=50),_xlfn.IFS(AND(J621&gt;=$AH$11,J621&gt;$AG$10,J621&gt;$AF$10,J621&gt;$AE$10,J621&gt;$AD$10,J621&gt;$AC$10,J621&gt;$AB$10),"AA",AND(J621&gt;=$AG$11,J621&gt;$AF$10,J621&gt;$AE$10,J621&gt;$AD$10,J621&gt;$AC$10,J621&gt;$AB$10),"BA",AND(J621&gt;=$AF$11,J621&gt;$AE$10,J621&gt;$AD$10,J621&gt;$AC$10,J621&gt;$AB$10),"BB",AND(J621&gt;=$AE$11,J621&gt;$AD$10,J621&gt;$AC$10,J621&gt;$AB$10),"CB",AND(J621&gt;=$AD$11,J621&gt;$AC$10,J621&gt;$AB$10),"CC",AND(J621&gt;=$AC$11,J621&gt;$AB$10),"DC",J621&gt;=50,"DD"),IF(J621&gt;=$AA$9,"FD","FF")),T621),IF(L621&gt;=$Z$32,$Z$30,IF(L621&gt;=$AA$32,$AA$30,IF(L621&gt;=$AB$32,$AB$30,IF(L621&gt;=$AC$32,$AC$30,IF(L621&gt;=$AD$32,$AD$30,IF(L621&gt;=$AE$32,$AE$30,IF(L621&gt;=$AF$32,$AF$30,IF(L621&gt;=$AG$32,$AG$30,$AH$30))))))))),T621)</f>
        <v/>
      </c>
      <c r="V621" s="9" t="str">
        <f t="array" ref="V621">IF(A621&lt;&gt;"",IF(_xlfn.BITOR(F621&lt;&gt;"GR",F621&lt;&gt;""),IF(AND(L621&gt;=50,F621&gt;=55),_xlfn.RANK.EQ(L621,$L$2:$L$1000,0),_xlfn.IFS(U621="FD",999,U621="FF",1000)),IF(AND(L621&gt;=50,H621&gt;=55),_xlfn.RANK.EQ(L621,$L$2:$L$326,0),_xlfn.IFS(U621="FD",999,U621="FF",1000))),"")</f>
        <v/>
      </c>
    </row>
    <row r="622" spans="1:22" x14ac:dyDescent="0.25">
      <c r="A622" s="3"/>
      <c r="B622" s="3"/>
      <c r="C622" s="3"/>
      <c r="D622" s="3"/>
      <c r="E622" s="3"/>
      <c r="F622" s="3"/>
      <c r="G622" s="16">
        <f t="shared" si="130"/>
        <v>0</v>
      </c>
      <c r="H622" s="16">
        <f t="shared" si="131"/>
        <v>0</v>
      </c>
      <c r="I622" s="9">
        <f t="shared" si="129"/>
        <v>0</v>
      </c>
      <c r="J622" s="9">
        <f t="shared" si="132"/>
        <v>0</v>
      </c>
      <c r="K622" s="9">
        <f t="shared" si="141"/>
        <v>0</v>
      </c>
      <c r="L622" s="9">
        <f t="shared" si="142"/>
        <v>0</v>
      </c>
      <c r="M622" s="9" t="str">
        <f t="shared" si="133"/>
        <v/>
      </c>
      <c r="N622" s="9" t="str">
        <f t="shared" si="134"/>
        <v/>
      </c>
      <c r="O622" s="9" t="str">
        <f t="shared" si="135"/>
        <v/>
      </c>
      <c r="P622" s="9" t="str">
        <f t="shared" si="136"/>
        <v/>
      </c>
      <c r="Q622" s="9" t="str">
        <f t="shared" si="137"/>
        <v/>
      </c>
      <c r="R622" s="9" t="str">
        <f t="shared" si="138"/>
        <v/>
      </c>
      <c r="S622" s="9" t="str">
        <f t="shared" si="139"/>
        <v/>
      </c>
      <c r="T622" s="9" t="str">
        <f t="shared" si="140"/>
        <v/>
      </c>
      <c r="U622" s="9" t="str">
        <f t="array" ref="U622">IF(AND(F622&lt;&gt;"",F622&lt;&gt;"GR"),IF(COUNTIF($J$2:$J$1000,"&gt;=50")&gt;=10,IF(F622&lt;&gt;"GR",IF(AND(F622&gt;=55,J622&gt;=50),_xlfn.IFS(AND(J622&gt;=$AH$11,J622&gt;$AG$10,J622&gt;$AF$10,J622&gt;$AE$10,J622&gt;$AD$10,J622&gt;$AC$10,J622&gt;$AB$10),"AA",AND(J622&gt;=$AG$11,J622&gt;$AF$10,J622&gt;$AE$10,J622&gt;$AD$10,J622&gt;$AC$10,J622&gt;$AB$10),"BA",AND(J622&gt;=$AF$11,J622&gt;$AE$10,J622&gt;$AD$10,J622&gt;$AC$10,J622&gt;$AB$10),"BB",AND(J622&gt;=$AE$11,J622&gt;$AD$10,J622&gt;$AC$10,J622&gt;$AB$10),"CB",AND(J622&gt;=$AD$11,J622&gt;$AC$10,J622&gt;$AB$10),"CC",AND(J622&gt;=$AC$11,J622&gt;$AB$10),"DC",J622&gt;=50,"DD"),IF(J622&gt;=$AA$9,"FD","FF")),T622),IF(L622&gt;=$Z$32,$Z$30,IF(L622&gt;=$AA$32,$AA$30,IF(L622&gt;=$AB$32,$AB$30,IF(L622&gt;=$AC$32,$AC$30,IF(L622&gt;=$AD$32,$AD$30,IF(L622&gt;=$AE$32,$AE$30,IF(L622&gt;=$AF$32,$AF$30,IF(L622&gt;=$AG$32,$AG$30,$AH$30))))))))),T622)</f>
        <v/>
      </c>
      <c r="V622" s="9" t="str">
        <f t="array" ref="V622">IF(A622&lt;&gt;"",IF(_xlfn.BITOR(F622&lt;&gt;"GR",F622&lt;&gt;""),IF(AND(L622&gt;=50,F622&gt;=55),_xlfn.RANK.EQ(L622,$L$2:$L$1000,0),_xlfn.IFS(U622="FD",999,U622="FF",1000)),IF(AND(L622&gt;=50,H622&gt;=55),_xlfn.RANK.EQ(L622,$L$2:$L$326,0),_xlfn.IFS(U622="FD",999,U622="FF",1000))),"")</f>
        <v/>
      </c>
    </row>
    <row r="623" spans="1:22" x14ac:dyDescent="0.25">
      <c r="A623" s="3"/>
      <c r="B623" s="3"/>
      <c r="C623" s="3"/>
      <c r="D623" s="3"/>
      <c r="E623" s="3"/>
      <c r="F623" s="3"/>
      <c r="G623" s="16">
        <f t="shared" si="130"/>
        <v>0</v>
      </c>
      <c r="H623" s="16">
        <f t="shared" si="131"/>
        <v>0</v>
      </c>
      <c r="I623" s="9">
        <f t="shared" si="129"/>
        <v>0</v>
      </c>
      <c r="J623" s="9">
        <f t="shared" si="132"/>
        <v>0</v>
      </c>
      <c r="K623" s="9">
        <f t="shared" si="141"/>
        <v>0</v>
      </c>
      <c r="L623" s="9">
        <f t="shared" si="142"/>
        <v>0</v>
      </c>
      <c r="M623" s="9" t="str">
        <f t="shared" si="133"/>
        <v/>
      </c>
      <c r="N623" s="9" t="str">
        <f t="shared" si="134"/>
        <v/>
      </c>
      <c r="O623" s="9" t="str">
        <f t="shared" si="135"/>
        <v/>
      </c>
      <c r="P623" s="9" t="str">
        <f t="shared" si="136"/>
        <v/>
      </c>
      <c r="Q623" s="9" t="str">
        <f t="shared" si="137"/>
        <v/>
      </c>
      <c r="R623" s="9" t="str">
        <f t="shared" si="138"/>
        <v/>
      </c>
      <c r="S623" s="9" t="str">
        <f t="shared" si="139"/>
        <v/>
      </c>
      <c r="T623" s="9" t="str">
        <f t="shared" si="140"/>
        <v/>
      </c>
      <c r="U623" s="9" t="str">
        <f t="array" ref="U623">IF(AND(F623&lt;&gt;"",F623&lt;&gt;"GR"),IF(COUNTIF($J$2:$J$1000,"&gt;=50")&gt;=10,IF(F623&lt;&gt;"GR",IF(AND(F623&gt;=55,J623&gt;=50),_xlfn.IFS(AND(J623&gt;=$AH$11,J623&gt;$AG$10,J623&gt;$AF$10,J623&gt;$AE$10,J623&gt;$AD$10,J623&gt;$AC$10,J623&gt;$AB$10),"AA",AND(J623&gt;=$AG$11,J623&gt;$AF$10,J623&gt;$AE$10,J623&gt;$AD$10,J623&gt;$AC$10,J623&gt;$AB$10),"BA",AND(J623&gt;=$AF$11,J623&gt;$AE$10,J623&gt;$AD$10,J623&gt;$AC$10,J623&gt;$AB$10),"BB",AND(J623&gt;=$AE$11,J623&gt;$AD$10,J623&gt;$AC$10,J623&gt;$AB$10),"CB",AND(J623&gt;=$AD$11,J623&gt;$AC$10,J623&gt;$AB$10),"CC",AND(J623&gt;=$AC$11,J623&gt;$AB$10),"DC",J623&gt;=50,"DD"),IF(J623&gt;=$AA$9,"FD","FF")),T623),IF(L623&gt;=$Z$32,$Z$30,IF(L623&gt;=$AA$32,$AA$30,IF(L623&gt;=$AB$32,$AB$30,IF(L623&gt;=$AC$32,$AC$30,IF(L623&gt;=$AD$32,$AD$30,IF(L623&gt;=$AE$32,$AE$30,IF(L623&gt;=$AF$32,$AF$30,IF(L623&gt;=$AG$32,$AG$30,$AH$30))))))))),T623)</f>
        <v/>
      </c>
      <c r="V623" s="9" t="str">
        <f t="array" ref="V623">IF(A623&lt;&gt;"",IF(_xlfn.BITOR(F623&lt;&gt;"GR",F623&lt;&gt;""),IF(AND(L623&gt;=50,F623&gt;=55),_xlfn.RANK.EQ(L623,$L$2:$L$1000,0),_xlfn.IFS(U623="FD",999,U623="FF",1000)),IF(AND(L623&gt;=50,H623&gt;=55),_xlfn.RANK.EQ(L623,$L$2:$L$326,0),_xlfn.IFS(U623="FD",999,U623="FF",1000))),"")</f>
        <v/>
      </c>
    </row>
    <row r="624" spans="1:22" x14ac:dyDescent="0.25">
      <c r="A624" s="3"/>
      <c r="B624" s="3"/>
      <c r="C624" s="3"/>
      <c r="D624" s="3"/>
      <c r="E624" s="3"/>
      <c r="F624" s="3"/>
      <c r="G624" s="16">
        <f t="shared" si="130"/>
        <v>0</v>
      </c>
      <c r="H624" s="16">
        <f t="shared" si="131"/>
        <v>0</v>
      </c>
      <c r="I624" s="9">
        <f t="shared" si="129"/>
        <v>0</v>
      </c>
      <c r="J624" s="9">
        <f t="shared" si="132"/>
        <v>0</v>
      </c>
      <c r="K624" s="9">
        <f t="shared" si="141"/>
        <v>0</v>
      </c>
      <c r="L624" s="9">
        <f t="shared" si="142"/>
        <v>0</v>
      </c>
      <c r="M624" s="9" t="str">
        <f t="shared" si="133"/>
        <v/>
      </c>
      <c r="N624" s="9" t="str">
        <f t="shared" si="134"/>
        <v/>
      </c>
      <c r="O624" s="9" t="str">
        <f t="shared" si="135"/>
        <v/>
      </c>
      <c r="P624" s="9" t="str">
        <f t="shared" si="136"/>
        <v/>
      </c>
      <c r="Q624" s="9" t="str">
        <f t="shared" si="137"/>
        <v/>
      </c>
      <c r="R624" s="9" t="str">
        <f t="shared" si="138"/>
        <v/>
      </c>
      <c r="S624" s="9" t="str">
        <f t="shared" si="139"/>
        <v/>
      </c>
      <c r="T624" s="9" t="str">
        <f t="shared" si="140"/>
        <v/>
      </c>
      <c r="U624" s="9" t="str">
        <f t="array" ref="U624">IF(AND(F624&lt;&gt;"",F624&lt;&gt;"GR"),IF(COUNTIF($J$2:$J$1000,"&gt;=50")&gt;=10,IF(F624&lt;&gt;"GR",IF(AND(F624&gt;=55,J624&gt;=50),_xlfn.IFS(AND(J624&gt;=$AH$11,J624&gt;$AG$10,J624&gt;$AF$10,J624&gt;$AE$10,J624&gt;$AD$10,J624&gt;$AC$10,J624&gt;$AB$10),"AA",AND(J624&gt;=$AG$11,J624&gt;$AF$10,J624&gt;$AE$10,J624&gt;$AD$10,J624&gt;$AC$10,J624&gt;$AB$10),"BA",AND(J624&gt;=$AF$11,J624&gt;$AE$10,J624&gt;$AD$10,J624&gt;$AC$10,J624&gt;$AB$10),"BB",AND(J624&gt;=$AE$11,J624&gt;$AD$10,J624&gt;$AC$10,J624&gt;$AB$10),"CB",AND(J624&gt;=$AD$11,J624&gt;$AC$10,J624&gt;$AB$10),"CC",AND(J624&gt;=$AC$11,J624&gt;$AB$10),"DC",J624&gt;=50,"DD"),IF(J624&gt;=$AA$9,"FD","FF")),T624),IF(L624&gt;=$Z$32,$Z$30,IF(L624&gt;=$AA$32,$AA$30,IF(L624&gt;=$AB$32,$AB$30,IF(L624&gt;=$AC$32,$AC$30,IF(L624&gt;=$AD$32,$AD$30,IF(L624&gt;=$AE$32,$AE$30,IF(L624&gt;=$AF$32,$AF$30,IF(L624&gt;=$AG$32,$AG$30,$AH$30))))))))),T624)</f>
        <v/>
      </c>
      <c r="V624" s="9" t="str">
        <f t="array" ref="V624">IF(A624&lt;&gt;"",IF(_xlfn.BITOR(F624&lt;&gt;"GR",F624&lt;&gt;""),IF(AND(L624&gt;=50,F624&gt;=55),_xlfn.RANK.EQ(L624,$L$2:$L$1000,0),_xlfn.IFS(U624="FD",999,U624="FF",1000)),IF(AND(L624&gt;=50,H624&gt;=55),_xlfn.RANK.EQ(L624,$L$2:$L$326,0),_xlfn.IFS(U624="FD",999,U624="FF",1000))),"")</f>
        <v/>
      </c>
    </row>
    <row r="625" spans="1:22" x14ac:dyDescent="0.25">
      <c r="A625" s="3"/>
      <c r="B625" s="3"/>
      <c r="C625" s="3"/>
      <c r="D625" s="3"/>
      <c r="E625" s="3"/>
      <c r="F625" s="3"/>
      <c r="G625" s="16">
        <f t="shared" si="130"/>
        <v>0</v>
      </c>
      <c r="H625" s="16">
        <f t="shared" si="131"/>
        <v>0</v>
      </c>
      <c r="I625" s="9">
        <f t="shared" si="129"/>
        <v>0</v>
      </c>
      <c r="J625" s="9">
        <f t="shared" si="132"/>
        <v>0</v>
      </c>
      <c r="K625" s="9">
        <f t="shared" si="141"/>
        <v>0</v>
      </c>
      <c r="L625" s="9">
        <f t="shared" si="142"/>
        <v>0</v>
      </c>
      <c r="M625" s="9" t="str">
        <f t="shared" si="133"/>
        <v/>
      </c>
      <c r="N625" s="9" t="str">
        <f t="shared" si="134"/>
        <v/>
      </c>
      <c r="O625" s="9" t="str">
        <f t="shared" si="135"/>
        <v/>
      </c>
      <c r="P625" s="9" t="str">
        <f t="shared" si="136"/>
        <v/>
      </c>
      <c r="Q625" s="9" t="str">
        <f t="shared" si="137"/>
        <v/>
      </c>
      <c r="R625" s="9" t="str">
        <f t="shared" si="138"/>
        <v/>
      </c>
      <c r="S625" s="9" t="str">
        <f t="shared" si="139"/>
        <v/>
      </c>
      <c r="T625" s="9" t="str">
        <f t="shared" si="140"/>
        <v/>
      </c>
      <c r="U625" s="9" t="str">
        <f t="array" ref="U625">IF(AND(F625&lt;&gt;"",F625&lt;&gt;"GR"),IF(COUNTIF($J$2:$J$1000,"&gt;=50")&gt;=10,IF(F625&lt;&gt;"GR",IF(AND(F625&gt;=55,J625&gt;=50),_xlfn.IFS(AND(J625&gt;=$AH$11,J625&gt;$AG$10,J625&gt;$AF$10,J625&gt;$AE$10,J625&gt;$AD$10,J625&gt;$AC$10,J625&gt;$AB$10),"AA",AND(J625&gt;=$AG$11,J625&gt;$AF$10,J625&gt;$AE$10,J625&gt;$AD$10,J625&gt;$AC$10,J625&gt;$AB$10),"BA",AND(J625&gt;=$AF$11,J625&gt;$AE$10,J625&gt;$AD$10,J625&gt;$AC$10,J625&gt;$AB$10),"BB",AND(J625&gt;=$AE$11,J625&gt;$AD$10,J625&gt;$AC$10,J625&gt;$AB$10),"CB",AND(J625&gt;=$AD$11,J625&gt;$AC$10,J625&gt;$AB$10),"CC",AND(J625&gt;=$AC$11,J625&gt;$AB$10),"DC",J625&gt;=50,"DD"),IF(J625&gt;=$AA$9,"FD","FF")),T625),IF(L625&gt;=$Z$32,$Z$30,IF(L625&gt;=$AA$32,$AA$30,IF(L625&gt;=$AB$32,$AB$30,IF(L625&gt;=$AC$32,$AC$30,IF(L625&gt;=$AD$32,$AD$30,IF(L625&gt;=$AE$32,$AE$30,IF(L625&gt;=$AF$32,$AF$30,IF(L625&gt;=$AG$32,$AG$30,$AH$30))))))))),T625)</f>
        <v/>
      </c>
      <c r="V625" s="9" t="str">
        <f t="array" ref="V625">IF(A625&lt;&gt;"",IF(_xlfn.BITOR(F625&lt;&gt;"GR",F625&lt;&gt;""),IF(AND(L625&gt;=50,F625&gt;=55),_xlfn.RANK.EQ(L625,$L$2:$L$1000,0),_xlfn.IFS(U625="FD",999,U625="FF",1000)),IF(AND(L625&gt;=50,H625&gt;=55),_xlfn.RANK.EQ(L625,$L$2:$L$326,0),_xlfn.IFS(U625="FD",999,U625="FF",1000))),"")</f>
        <v/>
      </c>
    </row>
    <row r="626" spans="1:22" x14ac:dyDescent="0.25">
      <c r="A626" s="3"/>
      <c r="B626" s="3"/>
      <c r="C626" s="3"/>
      <c r="D626" s="3"/>
      <c r="E626" s="3"/>
      <c r="F626" s="3"/>
      <c r="G626" s="16">
        <f t="shared" si="130"/>
        <v>0</v>
      </c>
      <c r="H626" s="16">
        <f t="shared" si="131"/>
        <v>0</v>
      </c>
      <c r="I626" s="9">
        <f t="shared" si="129"/>
        <v>0</v>
      </c>
      <c r="J626" s="9">
        <f t="shared" si="132"/>
        <v>0</v>
      </c>
      <c r="K626" s="9">
        <f t="shared" si="141"/>
        <v>0</v>
      </c>
      <c r="L626" s="9">
        <f t="shared" si="142"/>
        <v>0</v>
      </c>
      <c r="M626" s="9" t="str">
        <f t="shared" si="133"/>
        <v/>
      </c>
      <c r="N626" s="9" t="str">
        <f t="shared" si="134"/>
        <v/>
      </c>
      <c r="O626" s="9" t="str">
        <f t="shared" si="135"/>
        <v/>
      </c>
      <c r="P626" s="9" t="str">
        <f t="shared" si="136"/>
        <v/>
      </c>
      <c r="Q626" s="9" t="str">
        <f t="shared" si="137"/>
        <v/>
      </c>
      <c r="R626" s="9" t="str">
        <f t="shared" si="138"/>
        <v/>
      </c>
      <c r="S626" s="9" t="str">
        <f t="shared" si="139"/>
        <v/>
      </c>
      <c r="T626" s="9" t="str">
        <f t="shared" si="140"/>
        <v/>
      </c>
      <c r="U626" s="9" t="str">
        <f t="array" ref="U626">IF(AND(F626&lt;&gt;"",F626&lt;&gt;"GR"),IF(COUNTIF($J$2:$J$1000,"&gt;=50")&gt;=10,IF(F626&lt;&gt;"GR",IF(AND(F626&gt;=55,J626&gt;=50),_xlfn.IFS(AND(J626&gt;=$AH$11,J626&gt;$AG$10,J626&gt;$AF$10,J626&gt;$AE$10,J626&gt;$AD$10,J626&gt;$AC$10,J626&gt;$AB$10),"AA",AND(J626&gt;=$AG$11,J626&gt;$AF$10,J626&gt;$AE$10,J626&gt;$AD$10,J626&gt;$AC$10,J626&gt;$AB$10),"BA",AND(J626&gt;=$AF$11,J626&gt;$AE$10,J626&gt;$AD$10,J626&gt;$AC$10,J626&gt;$AB$10),"BB",AND(J626&gt;=$AE$11,J626&gt;$AD$10,J626&gt;$AC$10,J626&gt;$AB$10),"CB",AND(J626&gt;=$AD$11,J626&gt;$AC$10,J626&gt;$AB$10),"CC",AND(J626&gt;=$AC$11,J626&gt;$AB$10),"DC",J626&gt;=50,"DD"),IF(J626&gt;=$AA$9,"FD","FF")),T626),IF(L626&gt;=$Z$32,$Z$30,IF(L626&gt;=$AA$32,$AA$30,IF(L626&gt;=$AB$32,$AB$30,IF(L626&gt;=$AC$32,$AC$30,IF(L626&gt;=$AD$32,$AD$30,IF(L626&gt;=$AE$32,$AE$30,IF(L626&gt;=$AF$32,$AF$30,IF(L626&gt;=$AG$32,$AG$30,$AH$30))))))))),T626)</f>
        <v/>
      </c>
      <c r="V626" s="9" t="str">
        <f t="array" ref="V626">IF(A626&lt;&gt;"",IF(_xlfn.BITOR(F626&lt;&gt;"GR",F626&lt;&gt;""),IF(AND(L626&gt;=50,F626&gt;=55),_xlfn.RANK.EQ(L626,$L$2:$L$1000,0),_xlfn.IFS(U626="FD",999,U626="FF",1000)),IF(AND(L626&gt;=50,H626&gt;=55),_xlfn.RANK.EQ(L626,$L$2:$L$326,0),_xlfn.IFS(U626="FD",999,U626="FF",1000))),"")</f>
        <v/>
      </c>
    </row>
    <row r="627" spans="1:22" x14ac:dyDescent="0.25">
      <c r="A627" s="3"/>
      <c r="B627" s="3"/>
      <c r="C627" s="3"/>
      <c r="D627" s="3"/>
      <c r="E627" s="3"/>
      <c r="F627" s="3"/>
      <c r="G627" s="16">
        <f t="shared" si="130"/>
        <v>0</v>
      </c>
      <c r="H627" s="16">
        <f t="shared" si="131"/>
        <v>0</v>
      </c>
      <c r="I627" s="9">
        <f t="shared" si="129"/>
        <v>0</v>
      </c>
      <c r="J627" s="9">
        <f t="shared" si="132"/>
        <v>0</v>
      </c>
      <c r="K627" s="9">
        <f t="shared" si="141"/>
        <v>0</v>
      </c>
      <c r="L627" s="9">
        <f t="shared" si="142"/>
        <v>0</v>
      </c>
      <c r="M627" s="9" t="str">
        <f t="shared" si="133"/>
        <v/>
      </c>
      <c r="N627" s="9" t="str">
        <f t="shared" si="134"/>
        <v/>
      </c>
      <c r="O627" s="9" t="str">
        <f t="shared" si="135"/>
        <v/>
      </c>
      <c r="P627" s="9" t="str">
        <f t="shared" si="136"/>
        <v/>
      </c>
      <c r="Q627" s="9" t="str">
        <f t="shared" si="137"/>
        <v/>
      </c>
      <c r="R627" s="9" t="str">
        <f t="shared" si="138"/>
        <v/>
      </c>
      <c r="S627" s="9" t="str">
        <f t="shared" si="139"/>
        <v/>
      </c>
      <c r="T627" s="9" t="str">
        <f t="shared" si="140"/>
        <v/>
      </c>
      <c r="U627" s="9" t="str">
        <f t="array" ref="U627">IF(AND(F627&lt;&gt;"",F627&lt;&gt;"GR"),IF(COUNTIF($J$2:$J$1000,"&gt;=50")&gt;=10,IF(F627&lt;&gt;"GR",IF(AND(F627&gt;=55,J627&gt;=50),_xlfn.IFS(AND(J627&gt;=$AH$11,J627&gt;$AG$10,J627&gt;$AF$10,J627&gt;$AE$10,J627&gt;$AD$10,J627&gt;$AC$10,J627&gt;$AB$10),"AA",AND(J627&gt;=$AG$11,J627&gt;$AF$10,J627&gt;$AE$10,J627&gt;$AD$10,J627&gt;$AC$10,J627&gt;$AB$10),"BA",AND(J627&gt;=$AF$11,J627&gt;$AE$10,J627&gt;$AD$10,J627&gt;$AC$10,J627&gt;$AB$10),"BB",AND(J627&gt;=$AE$11,J627&gt;$AD$10,J627&gt;$AC$10,J627&gt;$AB$10),"CB",AND(J627&gt;=$AD$11,J627&gt;$AC$10,J627&gt;$AB$10),"CC",AND(J627&gt;=$AC$11,J627&gt;$AB$10),"DC",J627&gt;=50,"DD"),IF(J627&gt;=$AA$9,"FD","FF")),T627),IF(L627&gt;=$Z$32,$Z$30,IF(L627&gt;=$AA$32,$AA$30,IF(L627&gt;=$AB$32,$AB$30,IF(L627&gt;=$AC$32,$AC$30,IF(L627&gt;=$AD$32,$AD$30,IF(L627&gt;=$AE$32,$AE$30,IF(L627&gt;=$AF$32,$AF$30,IF(L627&gt;=$AG$32,$AG$30,$AH$30))))))))),T627)</f>
        <v/>
      </c>
      <c r="V627" s="9" t="str">
        <f t="array" ref="V627">IF(A627&lt;&gt;"",IF(_xlfn.BITOR(F627&lt;&gt;"GR",F627&lt;&gt;""),IF(AND(L627&gt;=50,F627&gt;=55),_xlfn.RANK.EQ(L627,$L$2:$L$1000,0),_xlfn.IFS(U627="FD",999,U627="FF",1000)),IF(AND(L627&gt;=50,H627&gt;=55),_xlfn.RANK.EQ(L627,$L$2:$L$326,0),_xlfn.IFS(U627="FD",999,U627="FF",1000))),"")</f>
        <v/>
      </c>
    </row>
    <row r="628" spans="1:22" x14ac:dyDescent="0.25">
      <c r="A628" s="3"/>
      <c r="B628" s="3"/>
      <c r="C628" s="3"/>
      <c r="D628" s="3"/>
      <c r="E628" s="3"/>
      <c r="F628" s="3"/>
      <c r="G628" s="16">
        <f t="shared" si="130"/>
        <v>0</v>
      </c>
      <c r="H628" s="16">
        <f t="shared" si="131"/>
        <v>0</v>
      </c>
      <c r="I628" s="9">
        <f t="shared" si="129"/>
        <v>0</v>
      </c>
      <c r="J628" s="9">
        <f t="shared" si="132"/>
        <v>0</v>
      </c>
      <c r="K628" s="9">
        <f t="shared" si="141"/>
        <v>0</v>
      </c>
      <c r="L628" s="9">
        <f t="shared" si="142"/>
        <v>0</v>
      </c>
      <c r="M628" s="9" t="str">
        <f t="shared" si="133"/>
        <v/>
      </c>
      <c r="N628" s="9" t="str">
        <f t="shared" si="134"/>
        <v/>
      </c>
      <c r="O628" s="9" t="str">
        <f t="shared" si="135"/>
        <v/>
      </c>
      <c r="P628" s="9" t="str">
        <f t="shared" si="136"/>
        <v/>
      </c>
      <c r="Q628" s="9" t="str">
        <f t="shared" si="137"/>
        <v/>
      </c>
      <c r="R628" s="9" t="str">
        <f t="shared" si="138"/>
        <v/>
      </c>
      <c r="S628" s="9" t="str">
        <f t="shared" si="139"/>
        <v/>
      </c>
      <c r="T628" s="9" t="str">
        <f t="shared" si="140"/>
        <v/>
      </c>
      <c r="U628" s="9" t="str">
        <f t="array" ref="U628">IF(AND(F628&lt;&gt;"",F628&lt;&gt;"GR"),IF(COUNTIF($J$2:$J$1000,"&gt;=50")&gt;=10,IF(F628&lt;&gt;"GR",IF(AND(F628&gt;=55,J628&gt;=50),_xlfn.IFS(AND(J628&gt;=$AH$11,J628&gt;$AG$10,J628&gt;$AF$10,J628&gt;$AE$10,J628&gt;$AD$10,J628&gt;$AC$10,J628&gt;$AB$10),"AA",AND(J628&gt;=$AG$11,J628&gt;$AF$10,J628&gt;$AE$10,J628&gt;$AD$10,J628&gt;$AC$10,J628&gt;$AB$10),"BA",AND(J628&gt;=$AF$11,J628&gt;$AE$10,J628&gt;$AD$10,J628&gt;$AC$10,J628&gt;$AB$10),"BB",AND(J628&gt;=$AE$11,J628&gt;$AD$10,J628&gt;$AC$10,J628&gt;$AB$10),"CB",AND(J628&gt;=$AD$11,J628&gt;$AC$10,J628&gt;$AB$10),"CC",AND(J628&gt;=$AC$11,J628&gt;$AB$10),"DC",J628&gt;=50,"DD"),IF(J628&gt;=$AA$9,"FD","FF")),T628),IF(L628&gt;=$Z$32,$Z$30,IF(L628&gt;=$AA$32,$AA$30,IF(L628&gt;=$AB$32,$AB$30,IF(L628&gt;=$AC$32,$AC$30,IF(L628&gt;=$AD$32,$AD$30,IF(L628&gt;=$AE$32,$AE$30,IF(L628&gt;=$AF$32,$AF$30,IF(L628&gt;=$AG$32,$AG$30,$AH$30))))))))),T628)</f>
        <v/>
      </c>
      <c r="V628" s="9" t="str">
        <f t="array" ref="V628">IF(A628&lt;&gt;"",IF(_xlfn.BITOR(F628&lt;&gt;"GR",F628&lt;&gt;""),IF(AND(L628&gt;=50,F628&gt;=55),_xlfn.RANK.EQ(L628,$L$2:$L$1000,0),_xlfn.IFS(U628="FD",999,U628="FF",1000)),IF(AND(L628&gt;=50,H628&gt;=55),_xlfn.RANK.EQ(L628,$L$2:$L$326,0),_xlfn.IFS(U628="FD",999,U628="FF",1000))),"")</f>
        <v/>
      </c>
    </row>
    <row r="629" spans="1:22" x14ac:dyDescent="0.25">
      <c r="A629" s="3"/>
      <c r="B629" s="3"/>
      <c r="C629" s="3"/>
      <c r="D629" s="3"/>
      <c r="E629" s="3"/>
      <c r="F629" s="3"/>
      <c r="G629" s="16">
        <f t="shared" si="130"/>
        <v>0</v>
      </c>
      <c r="H629" s="16">
        <f t="shared" si="131"/>
        <v>0</v>
      </c>
      <c r="I629" s="9">
        <f t="shared" si="129"/>
        <v>0</v>
      </c>
      <c r="J629" s="9">
        <f t="shared" si="132"/>
        <v>0</v>
      </c>
      <c r="K629" s="9">
        <f t="shared" si="141"/>
        <v>0</v>
      </c>
      <c r="L629" s="9">
        <f t="shared" si="142"/>
        <v>0</v>
      </c>
      <c r="M629" s="9" t="str">
        <f t="shared" si="133"/>
        <v/>
      </c>
      <c r="N629" s="9" t="str">
        <f t="shared" si="134"/>
        <v/>
      </c>
      <c r="O629" s="9" t="str">
        <f t="shared" si="135"/>
        <v/>
      </c>
      <c r="P629" s="9" t="str">
        <f t="shared" si="136"/>
        <v/>
      </c>
      <c r="Q629" s="9" t="str">
        <f t="shared" si="137"/>
        <v/>
      </c>
      <c r="R629" s="9" t="str">
        <f t="shared" si="138"/>
        <v/>
      </c>
      <c r="S629" s="9" t="str">
        <f t="shared" si="139"/>
        <v/>
      </c>
      <c r="T629" s="9" t="str">
        <f t="shared" si="140"/>
        <v/>
      </c>
      <c r="U629" s="9" t="str">
        <f t="array" ref="U629">IF(AND(F629&lt;&gt;"",F629&lt;&gt;"GR"),IF(COUNTIF($J$2:$J$1000,"&gt;=50")&gt;=10,IF(F629&lt;&gt;"GR",IF(AND(F629&gt;=55,J629&gt;=50),_xlfn.IFS(AND(J629&gt;=$AH$11,J629&gt;$AG$10,J629&gt;$AF$10,J629&gt;$AE$10,J629&gt;$AD$10,J629&gt;$AC$10,J629&gt;$AB$10),"AA",AND(J629&gt;=$AG$11,J629&gt;$AF$10,J629&gt;$AE$10,J629&gt;$AD$10,J629&gt;$AC$10,J629&gt;$AB$10),"BA",AND(J629&gt;=$AF$11,J629&gt;$AE$10,J629&gt;$AD$10,J629&gt;$AC$10,J629&gt;$AB$10),"BB",AND(J629&gt;=$AE$11,J629&gt;$AD$10,J629&gt;$AC$10,J629&gt;$AB$10),"CB",AND(J629&gt;=$AD$11,J629&gt;$AC$10,J629&gt;$AB$10),"CC",AND(J629&gt;=$AC$11,J629&gt;$AB$10),"DC",J629&gt;=50,"DD"),IF(J629&gt;=$AA$9,"FD","FF")),T629),IF(L629&gt;=$Z$32,$Z$30,IF(L629&gt;=$AA$32,$AA$30,IF(L629&gt;=$AB$32,$AB$30,IF(L629&gt;=$AC$32,$AC$30,IF(L629&gt;=$AD$32,$AD$30,IF(L629&gt;=$AE$32,$AE$30,IF(L629&gt;=$AF$32,$AF$30,IF(L629&gt;=$AG$32,$AG$30,$AH$30))))))))),T629)</f>
        <v/>
      </c>
      <c r="V629" s="9" t="str">
        <f t="array" ref="V629">IF(A629&lt;&gt;"",IF(_xlfn.BITOR(F629&lt;&gt;"GR",F629&lt;&gt;""),IF(AND(L629&gt;=50,F629&gt;=55),_xlfn.RANK.EQ(L629,$L$2:$L$1000,0),_xlfn.IFS(U629="FD",999,U629="FF",1000)),IF(AND(L629&gt;=50,H629&gt;=55),_xlfn.RANK.EQ(L629,$L$2:$L$326,0),_xlfn.IFS(U629="FD",999,U629="FF",1000))),"")</f>
        <v/>
      </c>
    </row>
    <row r="630" spans="1:22" x14ac:dyDescent="0.25">
      <c r="A630" s="3"/>
      <c r="B630" s="3"/>
      <c r="C630" s="3"/>
      <c r="D630" s="3"/>
      <c r="E630" s="3"/>
      <c r="F630" s="3"/>
      <c r="G630" s="16">
        <f t="shared" si="130"/>
        <v>0</v>
      </c>
      <c r="H630" s="16">
        <f t="shared" si="131"/>
        <v>0</v>
      </c>
      <c r="I630" s="9">
        <f t="shared" si="129"/>
        <v>0</v>
      </c>
      <c r="J630" s="9">
        <f t="shared" si="132"/>
        <v>0</v>
      </c>
      <c r="K630" s="9">
        <f t="shared" si="141"/>
        <v>0</v>
      </c>
      <c r="L630" s="9">
        <f t="shared" si="142"/>
        <v>0</v>
      </c>
      <c r="M630" s="9" t="str">
        <f t="shared" si="133"/>
        <v/>
      </c>
      <c r="N630" s="9" t="str">
        <f t="shared" si="134"/>
        <v/>
      </c>
      <c r="O630" s="9" t="str">
        <f t="shared" si="135"/>
        <v/>
      </c>
      <c r="P630" s="9" t="str">
        <f t="shared" si="136"/>
        <v/>
      </c>
      <c r="Q630" s="9" t="str">
        <f t="shared" si="137"/>
        <v/>
      </c>
      <c r="R630" s="9" t="str">
        <f t="shared" si="138"/>
        <v/>
      </c>
      <c r="S630" s="9" t="str">
        <f t="shared" si="139"/>
        <v/>
      </c>
      <c r="T630" s="9" t="str">
        <f t="shared" si="140"/>
        <v/>
      </c>
      <c r="U630" s="9" t="str">
        <f t="array" ref="U630">IF(AND(F630&lt;&gt;"",F630&lt;&gt;"GR"),IF(COUNTIF($J$2:$J$1000,"&gt;=50")&gt;=10,IF(F630&lt;&gt;"GR",IF(AND(F630&gt;=55,J630&gt;=50),_xlfn.IFS(AND(J630&gt;=$AH$11,J630&gt;$AG$10,J630&gt;$AF$10,J630&gt;$AE$10,J630&gt;$AD$10,J630&gt;$AC$10,J630&gt;$AB$10),"AA",AND(J630&gt;=$AG$11,J630&gt;$AF$10,J630&gt;$AE$10,J630&gt;$AD$10,J630&gt;$AC$10,J630&gt;$AB$10),"BA",AND(J630&gt;=$AF$11,J630&gt;$AE$10,J630&gt;$AD$10,J630&gt;$AC$10,J630&gt;$AB$10),"BB",AND(J630&gt;=$AE$11,J630&gt;$AD$10,J630&gt;$AC$10,J630&gt;$AB$10),"CB",AND(J630&gt;=$AD$11,J630&gt;$AC$10,J630&gt;$AB$10),"CC",AND(J630&gt;=$AC$11,J630&gt;$AB$10),"DC",J630&gt;=50,"DD"),IF(J630&gt;=$AA$9,"FD","FF")),T630),IF(L630&gt;=$Z$32,$Z$30,IF(L630&gt;=$AA$32,$AA$30,IF(L630&gt;=$AB$32,$AB$30,IF(L630&gt;=$AC$32,$AC$30,IF(L630&gt;=$AD$32,$AD$30,IF(L630&gt;=$AE$32,$AE$30,IF(L630&gt;=$AF$32,$AF$30,IF(L630&gt;=$AG$32,$AG$30,$AH$30))))))))),T630)</f>
        <v/>
      </c>
      <c r="V630" s="9" t="str">
        <f t="array" ref="V630">IF(A630&lt;&gt;"",IF(_xlfn.BITOR(F630&lt;&gt;"GR",F630&lt;&gt;""),IF(AND(L630&gt;=50,F630&gt;=55),_xlfn.RANK.EQ(L630,$L$2:$L$1000,0),_xlfn.IFS(U630="FD",999,U630="FF",1000)),IF(AND(L630&gt;=50,H630&gt;=55),_xlfn.RANK.EQ(L630,$L$2:$L$326,0),_xlfn.IFS(U630="FD",999,U630="FF",1000))),"")</f>
        <v/>
      </c>
    </row>
    <row r="631" spans="1:22" x14ac:dyDescent="0.25">
      <c r="A631" s="3"/>
      <c r="B631" s="3"/>
      <c r="C631" s="3"/>
      <c r="D631" s="3"/>
      <c r="E631" s="3"/>
      <c r="F631" s="3"/>
      <c r="G631" s="16">
        <f t="shared" si="130"/>
        <v>0</v>
      </c>
      <c r="H631" s="16">
        <f t="shared" si="131"/>
        <v>0</v>
      </c>
      <c r="I631" s="9">
        <f t="shared" si="129"/>
        <v>0</v>
      </c>
      <c r="J631" s="9">
        <f t="shared" si="132"/>
        <v>0</v>
      </c>
      <c r="K631" s="9">
        <f t="shared" si="141"/>
        <v>0</v>
      </c>
      <c r="L631" s="9">
        <f t="shared" si="142"/>
        <v>0</v>
      </c>
      <c r="M631" s="9" t="str">
        <f t="shared" si="133"/>
        <v/>
      </c>
      <c r="N631" s="9" t="str">
        <f t="shared" si="134"/>
        <v/>
      </c>
      <c r="O631" s="9" t="str">
        <f t="shared" si="135"/>
        <v/>
      </c>
      <c r="P631" s="9" t="str">
        <f t="shared" si="136"/>
        <v/>
      </c>
      <c r="Q631" s="9" t="str">
        <f t="shared" si="137"/>
        <v/>
      </c>
      <c r="R631" s="9" t="str">
        <f t="shared" si="138"/>
        <v/>
      </c>
      <c r="S631" s="9" t="str">
        <f t="shared" si="139"/>
        <v/>
      </c>
      <c r="T631" s="9" t="str">
        <f t="shared" si="140"/>
        <v/>
      </c>
      <c r="U631" s="9" t="str">
        <f t="array" ref="U631">IF(AND(F631&lt;&gt;"",F631&lt;&gt;"GR"),IF(COUNTIF($J$2:$J$1000,"&gt;=50")&gt;=10,IF(F631&lt;&gt;"GR",IF(AND(F631&gt;=55,J631&gt;=50),_xlfn.IFS(AND(J631&gt;=$AH$11,J631&gt;$AG$10,J631&gt;$AF$10,J631&gt;$AE$10,J631&gt;$AD$10,J631&gt;$AC$10,J631&gt;$AB$10),"AA",AND(J631&gt;=$AG$11,J631&gt;$AF$10,J631&gt;$AE$10,J631&gt;$AD$10,J631&gt;$AC$10,J631&gt;$AB$10),"BA",AND(J631&gt;=$AF$11,J631&gt;$AE$10,J631&gt;$AD$10,J631&gt;$AC$10,J631&gt;$AB$10),"BB",AND(J631&gt;=$AE$11,J631&gt;$AD$10,J631&gt;$AC$10,J631&gt;$AB$10),"CB",AND(J631&gt;=$AD$11,J631&gt;$AC$10,J631&gt;$AB$10),"CC",AND(J631&gt;=$AC$11,J631&gt;$AB$10),"DC",J631&gt;=50,"DD"),IF(J631&gt;=$AA$9,"FD","FF")),T631),IF(L631&gt;=$Z$32,$Z$30,IF(L631&gt;=$AA$32,$AA$30,IF(L631&gt;=$AB$32,$AB$30,IF(L631&gt;=$AC$32,$AC$30,IF(L631&gt;=$AD$32,$AD$30,IF(L631&gt;=$AE$32,$AE$30,IF(L631&gt;=$AF$32,$AF$30,IF(L631&gt;=$AG$32,$AG$30,$AH$30))))))))),T631)</f>
        <v/>
      </c>
      <c r="V631" s="9" t="str">
        <f t="array" ref="V631">IF(A631&lt;&gt;"",IF(_xlfn.BITOR(F631&lt;&gt;"GR",F631&lt;&gt;""),IF(AND(L631&gt;=50,F631&gt;=55),_xlfn.RANK.EQ(L631,$L$2:$L$1000,0),_xlfn.IFS(U631="FD",999,U631="FF",1000)),IF(AND(L631&gt;=50,H631&gt;=55),_xlfn.RANK.EQ(L631,$L$2:$L$326,0),_xlfn.IFS(U631="FD",999,U631="FF",1000))),"")</f>
        <v/>
      </c>
    </row>
    <row r="632" spans="1:22" x14ac:dyDescent="0.25">
      <c r="A632" s="3"/>
      <c r="B632" s="3"/>
      <c r="C632" s="3"/>
      <c r="D632" s="3"/>
      <c r="E632" s="3"/>
      <c r="F632" s="3"/>
      <c r="G632" s="16">
        <f t="shared" si="130"/>
        <v>0</v>
      </c>
      <c r="H632" s="16">
        <f t="shared" si="131"/>
        <v>0</v>
      </c>
      <c r="I632" s="9">
        <f t="shared" si="129"/>
        <v>0</v>
      </c>
      <c r="J632" s="9">
        <f t="shared" si="132"/>
        <v>0</v>
      </c>
      <c r="K632" s="9">
        <f t="shared" si="141"/>
        <v>0</v>
      </c>
      <c r="L632" s="9">
        <f t="shared" si="142"/>
        <v>0</v>
      </c>
      <c r="M632" s="9" t="str">
        <f t="shared" si="133"/>
        <v/>
      </c>
      <c r="N632" s="9" t="str">
        <f t="shared" si="134"/>
        <v/>
      </c>
      <c r="O632" s="9" t="str">
        <f t="shared" si="135"/>
        <v/>
      </c>
      <c r="P632" s="9" t="str">
        <f t="shared" si="136"/>
        <v/>
      </c>
      <c r="Q632" s="9" t="str">
        <f t="shared" si="137"/>
        <v/>
      </c>
      <c r="R632" s="9" t="str">
        <f t="shared" si="138"/>
        <v/>
      </c>
      <c r="S632" s="9" t="str">
        <f t="shared" si="139"/>
        <v/>
      </c>
      <c r="T632" s="9" t="str">
        <f t="shared" si="140"/>
        <v/>
      </c>
      <c r="U632" s="9" t="str">
        <f t="array" ref="U632">IF(AND(F632&lt;&gt;"",F632&lt;&gt;"GR"),IF(COUNTIF($J$2:$J$1000,"&gt;=50")&gt;=10,IF(F632&lt;&gt;"GR",IF(AND(F632&gt;=55,J632&gt;=50),_xlfn.IFS(AND(J632&gt;=$AH$11,J632&gt;$AG$10,J632&gt;$AF$10,J632&gt;$AE$10,J632&gt;$AD$10,J632&gt;$AC$10,J632&gt;$AB$10),"AA",AND(J632&gt;=$AG$11,J632&gt;$AF$10,J632&gt;$AE$10,J632&gt;$AD$10,J632&gt;$AC$10,J632&gt;$AB$10),"BA",AND(J632&gt;=$AF$11,J632&gt;$AE$10,J632&gt;$AD$10,J632&gt;$AC$10,J632&gt;$AB$10),"BB",AND(J632&gt;=$AE$11,J632&gt;$AD$10,J632&gt;$AC$10,J632&gt;$AB$10),"CB",AND(J632&gt;=$AD$11,J632&gt;$AC$10,J632&gt;$AB$10),"CC",AND(J632&gt;=$AC$11,J632&gt;$AB$10),"DC",J632&gt;=50,"DD"),IF(J632&gt;=$AA$9,"FD","FF")),T632),IF(L632&gt;=$Z$32,$Z$30,IF(L632&gt;=$AA$32,$AA$30,IF(L632&gt;=$AB$32,$AB$30,IF(L632&gt;=$AC$32,$AC$30,IF(L632&gt;=$AD$32,$AD$30,IF(L632&gt;=$AE$32,$AE$30,IF(L632&gt;=$AF$32,$AF$30,IF(L632&gt;=$AG$32,$AG$30,$AH$30))))))))),T632)</f>
        <v/>
      </c>
      <c r="V632" s="9" t="str">
        <f t="array" ref="V632">IF(A632&lt;&gt;"",IF(_xlfn.BITOR(F632&lt;&gt;"GR",F632&lt;&gt;""),IF(AND(L632&gt;=50,F632&gt;=55),_xlfn.RANK.EQ(L632,$L$2:$L$1000,0),_xlfn.IFS(U632="FD",999,U632="FF",1000)),IF(AND(L632&gt;=50,H632&gt;=55),_xlfn.RANK.EQ(L632,$L$2:$L$326,0),_xlfn.IFS(U632="FD",999,U632="FF",1000))),"")</f>
        <v/>
      </c>
    </row>
    <row r="633" spans="1:22" x14ac:dyDescent="0.25">
      <c r="A633" s="3"/>
      <c r="B633" s="3"/>
      <c r="C633" s="3"/>
      <c r="D633" s="3"/>
      <c r="E633" s="3"/>
      <c r="F633" s="3"/>
      <c r="G633" s="16">
        <f t="shared" si="130"/>
        <v>0</v>
      </c>
      <c r="H633" s="16">
        <f t="shared" si="131"/>
        <v>0</v>
      </c>
      <c r="I633" s="9">
        <f t="shared" si="129"/>
        <v>0</v>
      </c>
      <c r="J633" s="9">
        <f t="shared" si="132"/>
        <v>0</v>
      </c>
      <c r="K633" s="9">
        <f t="shared" si="141"/>
        <v>0</v>
      </c>
      <c r="L633" s="9">
        <f t="shared" si="142"/>
        <v>0</v>
      </c>
      <c r="M633" s="9" t="str">
        <f t="shared" si="133"/>
        <v/>
      </c>
      <c r="N633" s="9" t="str">
        <f t="shared" si="134"/>
        <v/>
      </c>
      <c r="O633" s="9" t="str">
        <f t="shared" si="135"/>
        <v/>
      </c>
      <c r="P633" s="9" t="str">
        <f t="shared" si="136"/>
        <v/>
      </c>
      <c r="Q633" s="9" t="str">
        <f t="shared" si="137"/>
        <v/>
      </c>
      <c r="R633" s="9" t="str">
        <f t="shared" si="138"/>
        <v/>
      </c>
      <c r="S633" s="9" t="str">
        <f t="shared" si="139"/>
        <v/>
      </c>
      <c r="T633" s="9" t="str">
        <f t="shared" si="140"/>
        <v/>
      </c>
      <c r="U633" s="9" t="str">
        <f t="array" ref="U633">IF(AND(F633&lt;&gt;"",F633&lt;&gt;"GR"),IF(COUNTIF($J$2:$J$1000,"&gt;=50")&gt;=10,IF(F633&lt;&gt;"GR",IF(AND(F633&gt;=55,J633&gt;=50),_xlfn.IFS(AND(J633&gt;=$AH$11,J633&gt;$AG$10,J633&gt;$AF$10,J633&gt;$AE$10,J633&gt;$AD$10,J633&gt;$AC$10,J633&gt;$AB$10),"AA",AND(J633&gt;=$AG$11,J633&gt;$AF$10,J633&gt;$AE$10,J633&gt;$AD$10,J633&gt;$AC$10,J633&gt;$AB$10),"BA",AND(J633&gt;=$AF$11,J633&gt;$AE$10,J633&gt;$AD$10,J633&gt;$AC$10,J633&gt;$AB$10),"BB",AND(J633&gt;=$AE$11,J633&gt;$AD$10,J633&gt;$AC$10,J633&gt;$AB$10),"CB",AND(J633&gt;=$AD$11,J633&gt;$AC$10,J633&gt;$AB$10),"CC",AND(J633&gt;=$AC$11,J633&gt;$AB$10),"DC",J633&gt;=50,"DD"),IF(J633&gt;=$AA$9,"FD","FF")),T633),IF(L633&gt;=$Z$32,$Z$30,IF(L633&gt;=$AA$32,$AA$30,IF(L633&gt;=$AB$32,$AB$30,IF(L633&gt;=$AC$32,$AC$30,IF(L633&gt;=$AD$32,$AD$30,IF(L633&gt;=$AE$32,$AE$30,IF(L633&gt;=$AF$32,$AF$30,IF(L633&gt;=$AG$32,$AG$30,$AH$30))))))))),T633)</f>
        <v/>
      </c>
      <c r="V633" s="9" t="str">
        <f t="array" ref="V633">IF(A633&lt;&gt;"",IF(_xlfn.BITOR(F633&lt;&gt;"GR",F633&lt;&gt;""),IF(AND(L633&gt;=50,F633&gt;=55),_xlfn.RANK.EQ(L633,$L$2:$L$1000,0),_xlfn.IFS(U633="FD",999,U633="FF",1000)),IF(AND(L633&gt;=50,H633&gt;=55),_xlfn.RANK.EQ(L633,$L$2:$L$326,0),_xlfn.IFS(U633="FD",999,U633="FF",1000))),"")</f>
        <v/>
      </c>
    </row>
    <row r="634" spans="1:22" x14ac:dyDescent="0.25">
      <c r="A634" s="3"/>
      <c r="B634" s="3"/>
      <c r="C634" s="3"/>
      <c r="D634" s="3"/>
      <c r="E634" s="3"/>
      <c r="F634" s="3"/>
      <c r="G634" s="16">
        <f t="shared" si="130"/>
        <v>0</v>
      </c>
      <c r="H634" s="16">
        <f t="shared" si="131"/>
        <v>0</v>
      </c>
      <c r="I634" s="9">
        <f t="shared" si="129"/>
        <v>0</v>
      </c>
      <c r="J634" s="9">
        <f t="shared" si="132"/>
        <v>0</v>
      </c>
      <c r="K634" s="9">
        <f t="shared" si="141"/>
        <v>0</v>
      </c>
      <c r="L634" s="9">
        <f t="shared" si="142"/>
        <v>0</v>
      </c>
      <c r="M634" s="9" t="str">
        <f t="shared" si="133"/>
        <v/>
      </c>
      <c r="N634" s="9" t="str">
        <f t="shared" si="134"/>
        <v/>
      </c>
      <c r="O634" s="9" t="str">
        <f t="shared" si="135"/>
        <v/>
      </c>
      <c r="P634" s="9" t="str">
        <f t="shared" si="136"/>
        <v/>
      </c>
      <c r="Q634" s="9" t="str">
        <f t="shared" si="137"/>
        <v/>
      </c>
      <c r="R634" s="9" t="str">
        <f t="shared" si="138"/>
        <v/>
      </c>
      <c r="S634" s="9" t="str">
        <f t="shared" si="139"/>
        <v/>
      </c>
      <c r="T634" s="9" t="str">
        <f t="shared" si="140"/>
        <v/>
      </c>
      <c r="U634" s="9" t="str">
        <f t="array" ref="U634">IF(AND(F634&lt;&gt;"",F634&lt;&gt;"GR"),IF(COUNTIF($J$2:$J$1000,"&gt;=50")&gt;=10,IF(F634&lt;&gt;"GR",IF(AND(F634&gt;=55,J634&gt;=50),_xlfn.IFS(AND(J634&gt;=$AH$11,J634&gt;$AG$10,J634&gt;$AF$10,J634&gt;$AE$10,J634&gt;$AD$10,J634&gt;$AC$10,J634&gt;$AB$10),"AA",AND(J634&gt;=$AG$11,J634&gt;$AF$10,J634&gt;$AE$10,J634&gt;$AD$10,J634&gt;$AC$10,J634&gt;$AB$10),"BA",AND(J634&gt;=$AF$11,J634&gt;$AE$10,J634&gt;$AD$10,J634&gt;$AC$10,J634&gt;$AB$10),"BB",AND(J634&gt;=$AE$11,J634&gt;$AD$10,J634&gt;$AC$10,J634&gt;$AB$10),"CB",AND(J634&gt;=$AD$11,J634&gt;$AC$10,J634&gt;$AB$10),"CC",AND(J634&gt;=$AC$11,J634&gt;$AB$10),"DC",J634&gt;=50,"DD"),IF(J634&gt;=$AA$9,"FD","FF")),T634),IF(L634&gt;=$Z$32,$Z$30,IF(L634&gt;=$AA$32,$AA$30,IF(L634&gt;=$AB$32,$AB$30,IF(L634&gt;=$AC$32,$AC$30,IF(L634&gt;=$AD$32,$AD$30,IF(L634&gt;=$AE$32,$AE$30,IF(L634&gt;=$AF$32,$AF$30,IF(L634&gt;=$AG$32,$AG$30,$AH$30))))))))),T634)</f>
        <v/>
      </c>
      <c r="V634" s="9" t="str">
        <f t="array" ref="V634">IF(A634&lt;&gt;"",IF(_xlfn.BITOR(F634&lt;&gt;"GR",F634&lt;&gt;""),IF(AND(L634&gt;=50,F634&gt;=55),_xlfn.RANK.EQ(L634,$L$2:$L$1000,0),_xlfn.IFS(U634="FD",999,U634="FF",1000)),IF(AND(L634&gt;=50,H634&gt;=55),_xlfn.RANK.EQ(L634,$L$2:$L$326,0),_xlfn.IFS(U634="FD",999,U634="FF",1000))),"")</f>
        <v/>
      </c>
    </row>
    <row r="635" spans="1:22" x14ac:dyDescent="0.25">
      <c r="A635" s="3"/>
      <c r="B635" s="3"/>
      <c r="C635" s="3"/>
      <c r="D635" s="3"/>
      <c r="E635" s="3"/>
      <c r="F635" s="3"/>
      <c r="G635" s="16">
        <f t="shared" si="130"/>
        <v>0</v>
      </c>
      <c r="H635" s="16">
        <f t="shared" si="131"/>
        <v>0</v>
      </c>
      <c r="I635" s="9">
        <f t="shared" si="129"/>
        <v>0</v>
      </c>
      <c r="J635" s="9">
        <f t="shared" si="132"/>
        <v>0</v>
      </c>
      <c r="K635" s="9">
        <f t="shared" si="141"/>
        <v>0</v>
      </c>
      <c r="L635" s="9">
        <f t="shared" si="142"/>
        <v>0</v>
      </c>
      <c r="M635" s="9" t="str">
        <f t="shared" si="133"/>
        <v/>
      </c>
      <c r="N635" s="9" t="str">
        <f t="shared" si="134"/>
        <v/>
      </c>
      <c r="O635" s="9" t="str">
        <f t="shared" si="135"/>
        <v/>
      </c>
      <c r="P635" s="9" t="str">
        <f t="shared" si="136"/>
        <v/>
      </c>
      <c r="Q635" s="9" t="str">
        <f t="shared" si="137"/>
        <v/>
      </c>
      <c r="R635" s="9" t="str">
        <f t="shared" si="138"/>
        <v/>
      </c>
      <c r="S635" s="9" t="str">
        <f t="shared" si="139"/>
        <v/>
      </c>
      <c r="T635" s="9" t="str">
        <f t="shared" si="140"/>
        <v/>
      </c>
      <c r="U635" s="9" t="str">
        <f t="array" ref="U635">IF(AND(F635&lt;&gt;"",F635&lt;&gt;"GR"),IF(COUNTIF($J$2:$J$1000,"&gt;=50")&gt;=10,IF(F635&lt;&gt;"GR",IF(AND(F635&gt;=55,J635&gt;=50),_xlfn.IFS(AND(J635&gt;=$AH$11,J635&gt;$AG$10,J635&gt;$AF$10,J635&gt;$AE$10,J635&gt;$AD$10,J635&gt;$AC$10,J635&gt;$AB$10),"AA",AND(J635&gt;=$AG$11,J635&gt;$AF$10,J635&gt;$AE$10,J635&gt;$AD$10,J635&gt;$AC$10,J635&gt;$AB$10),"BA",AND(J635&gt;=$AF$11,J635&gt;$AE$10,J635&gt;$AD$10,J635&gt;$AC$10,J635&gt;$AB$10),"BB",AND(J635&gt;=$AE$11,J635&gt;$AD$10,J635&gt;$AC$10,J635&gt;$AB$10),"CB",AND(J635&gt;=$AD$11,J635&gt;$AC$10,J635&gt;$AB$10),"CC",AND(J635&gt;=$AC$11,J635&gt;$AB$10),"DC",J635&gt;=50,"DD"),IF(J635&gt;=$AA$9,"FD","FF")),T635),IF(L635&gt;=$Z$32,$Z$30,IF(L635&gt;=$AA$32,$AA$30,IF(L635&gt;=$AB$32,$AB$30,IF(L635&gt;=$AC$32,$AC$30,IF(L635&gt;=$AD$32,$AD$30,IF(L635&gt;=$AE$32,$AE$30,IF(L635&gt;=$AF$32,$AF$30,IF(L635&gt;=$AG$32,$AG$30,$AH$30))))))))),T635)</f>
        <v/>
      </c>
      <c r="V635" s="9" t="str">
        <f t="array" ref="V635">IF(A635&lt;&gt;"",IF(_xlfn.BITOR(F635&lt;&gt;"GR",F635&lt;&gt;""),IF(AND(L635&gt;=50,F635&gt;=55),_xlfn.RANK.EQ(L635,$L$2:$L$1000,0),_xlfn.IFS(U635="FD",999,U635="FF",1000)),IF(AND(L635&gt;=50,H635&gt;=55),_xlfn.RANK.EQ(L635,$L$2:$L$326,0),_xlfn.IFS(U635="FD",999,U635="FF",1000))),"")</f>
        <v/>
      </c>
    </row>
    <row r="636" spans="1:22" x14ac:dyDescent="0.25">
      <c r="A636" s="3"/>
      <c r="B636" s="3"/>
      <c r="C636" s="3"/>
      <c r="D636" s="3"/>
      <c r="E636" s="3"/>
      <c r="F636" s="3"/>
      <c r="G636" s="16">
        <f t="shared" si="130"/>
        <v>0</v>
      </c>
      <c r="H636" s="16">
        <f t="shared" si="131"/>
        <v>0</v>
      </c>
      <c r="I636" s="9">
        <f t="shared" si="129"/>
        <v>0</v>
      </c>
      <c r="J636" s="9">
        <f t="shared" si="132"/>
        <v>0</v>
      </c>
      <c r="K636" s="9">
        <f t="shared" si="141"/>
        <v>0</v>
      </c>
      <c r="L636" s="9">
        <f t="shared" si="142"/>
        <v>0</v>
      </c>
      <c r="M636" s="9" t="str">
        <f t="shared" si="133"/>
        <v/>
      </c>
      <c r="N636" s="9" t="str">
        <f t="shared" si="134"/>
        <v/>
      </c>
      <c r="O636" s="9" t="str">
        <f t="shared" si="135"/>
        <v/>
      </c>
      <c r="P636" s="9" t="str">
        <f t="shared" si="136"/>
        <v/>
      </c>
      <c r="Q636" s="9" t="str">
        <f t="shared" si="137"/>
        <v/>
      </c>
      <c r="R636" s="9" t="str">
        <f t="shared" si="138"/>
        <v/>
      </c>
      <c r="S636" s="9" t="str">
        <f t="shared" si="139"/>
        <v/>
      </c>
      <c r="T636" s="9" t="str">
        <f t="shared" si="140"/>
        <v/>
      </c>
      <c r="U636" s="9" t="str">
        <f t="array" ref="U636">IF(AND(F636&lt;&gt;"",F636&lt;&gt;"GR"),IF(COUNTIF($J$2:$J$1000,"&gt;=50")&gt;=10,IF(F636&lt;&gt;"GR",IF(AND(F636&gt;=55,J636&gt;=50),_xlfn.IFS(AND(J636&gt;=$AH$11,J636&gt;$AG$10,J636&gt;$AF$10,J636&gt;$AE$10,J636&gt;$AD$10,J636&gt;$AC$10,J636&gt;$AB$10),"AA",AND(J636&gt;=$AG$11,J636&gt;$AF$10,J636&gt;$AE$10,J636&gt;$AD$10,J636&gt;$AC$10,J636&gt;$AB$10),"BA",AND(J636&gt;=$AF$11,J636&gt;$AE$10,J636&gt;$AD$10,J636&gt;$AC$10,J636&gt;$AB$10),"BB",AND(J636&gt;=$AE$11,J636&gt;$AD$10,J636&gt;$AC$10,J636&gt;$AB$10),"CB",AND(J636&gt;=$AD$11,J636&gt;$AC$10,J636&gt;$AB$10),"CC",AND(J636&gt;=$AC$11,J636&gt;$AB$10),"DC",J636&gt;=50,"DD"),IF(J636&gt;=$AA$9,"FD","FF")),T636),IF(L636&gt;=$Z$32,$Z$30,IF(L636&gt;=$AA$32,$AA$30,IF(L636&gt;=$AB$32,$AB$30,IF(L636&gt;=$AC$32,$AC$30,IF(L636&gt;=$AD$32,$AD$30,IF(L636&gt;=$AE$32,$AE$30,IF(L636&gt;=$AF$32,$AF$30,IF(L636&gt;=$AG$32,$AG$30,$AH$30))))))))),T636)</f>
        <v/>
      </c>
      <c r="V636" s="9" t="str">
        <f t="array" ref="V636">IF(A636&lt;&gt;"",IF(_xlfn.BITOR(F636&lt;&gt;"GR",F636&lt;&gt;""),IF(AND(L636&gt;=50,F636&gt;=55),_xlfn.RANK.EQ(L636,$L$2:$L$1000,0),_xlfn.IFS(U636="FD",999,U636="FF",1000)),IF(AND(L636&gt;=50,H636&gt;=55),_xlfn.RANK.EQ(L636,$L$2:$L$326,0),_xlfn.IFS(U636="FD",999,U636="FF",1000))),"")</f>
        <v/>
      </c>
    </row>
    <row r="637" spans="1:22" x14ac:dyDescent="0.25">
      <c r="A637" s="3"/>
      <c r="B637" s="3"/>
      <c r="C637" s="3"/>
      <c r="D637" s="3"/>
      <c r="E637" s="3"/>
      <c r="F637" s="3"/>
      <c r="G637" s="16">
        <f t="shared" si="130"/>
        <v>0</v>
      </c>
      <c r="H637" s="16">
        <f t="shared" si="131"/>
        <v>0</v>
      </c>
      <c r="I637" s="9">
        <f t="shared" si="129"/>
        <v>0</v>
      </c>
      <c r="J637" s="9">
        <f t="shared" si="132"/>
        <v>0</v>
      </c>
      <c r="K637" s="9">
        <f t="shared" si="141"/>
        <v>0</v>
      </c>
      <c r="L637" s="9">
        <f t="shared" si="142"/>
        <v>0</v>
      </c>
      <c r="M637" s="9" t="str">
        <f t="shared" si="133"/>
        <v/>
      </c>
      <c r="N637" s="9" t="str">
        <f t="shared" si="134"/>
        <v/>
      </c>
      <c r="O637" s="9" t="str">
        <f t="shared" si="135"/>
        <v/>
      </c>
      <c r="P637" s="9" t="str">
        <f t="shared" si="136"/>
        <v/>
      </c>
      <c r="Q637" s="9" t="str">
        <f t="shared" si="137"/>
        <v/>
      </c>
      <c r="R637" s="9" t="str">
        <f t="shared" si="138"/>
        <v/>
      </c>
      <c r="S637" s="9" t="str">
        <f t="shared" si="139"/>
        <v/>
      </c>
      <c r="T637" s="9" t="str">
        <f t="shared" si="140"/>
        <v/>
      </c>
      <c r="U637" s="9" t="str">
        <f t="array" ref="U637">IF(AND(F637&lt;&gt;"",F637&lt;&gt;"GR"),IF(COUNTIF($J$2:$J$1000,"&gt;=50")&gt;=10,IF(F637&lt;&gt;"GR",IF(AND(F637&gt;=55,J637&gt;=50),_xlfn.IFS(AND(J637&gt;=$AH$11,J637&gt;$AG$10,J637&gt;$AF$10,J637&gt;$AE$10,J637&gt;$AD$10,J637&gt;$AC$10,J637&gt;$AB$10),"AA",AND(J637&gt;=$AG$11,J637&gt;$AF$10,J637&gt;$AE$10,J637&gt;$AD$10,J637&gt;$AC$10,J637&gt;$AB$10),"BA",AND(J637&gt;=$AF$11,J637&gt;$AE$10,J637&gt;$AD$10,J637&gt;$AC$10,J637&gt;$AB$10),"BB",AND(J637&gt;=$AE$11,J637&gt;$AD$10,J637&gt;$AC$10,J637&gt;$AB$10),"CB",AND(J637&gt;=$AD$11,J637&gt;$AC$10,J637&gt;$AB$10),"CC",AND(J637&gt;=$AC$11,J637&gt;$AB$10),"DC",J637&gt;=50,"DD"),IF(J637&gt;=$AA$9,"FD","FF")),T637),IF(L637&gt;=$Z$32,$Z$30,IF(L637&gt;=$AA$32,$AA$30,IF(L637&gt;=$AB$32,$AB$30,IF(L637&gt;=$AC$32,$AC$30,IF(L637&gt;=$AD$32,$AD$30,IF(L637&gt;=$AE$32,$AE$30,IF(L637&gt;=$AF$32,$AF$30,IF(L637&gt;=$AG$32,$AG$30,$AH$30))))))))),T637)</f>
        <v/>
      </c>
      <c r="V637" s="9" t="str">
        <f t="array" ref="V637">IF(A637&lt;&gt;"",IF(_xlfn.BITOR(F637&lt;&gt;"GR",F637&lt;&gt;""),IF(AND(L637&gt;=50,F637&gt;=55),_xlfn.RANK.EQ(L637,$L$2:$L$1000,0),_xlfn.IFS(U637="FD",999,U637="FF",1000)),IF(AND(L637&gt;=50,H637&gt;=55),_xlfn.RANK.EQ(L637,$L$2:$L$326,0),_xlfn.IFS(U637="FD",999,U637="FF",1000))),"")</f>
        <v/>
      </c>
    </row>
    <row r="638" spans="1:22" x14ac:dyDescent="0.25">
      <c r="A638" s="3"/>
      <c r="B638" s="3"/>
      <c r="C638" s="3"/>
      <c r="D638" s="3"/>
      <c r="E638" s="3"/>
      <c r="F638" s="3"/>
      <c r="G638" s="16">
        <f t="shared" si="130"/>
        <v>0</v>
      </c>
      <c r="H638" s="16">
        <f t="shared" si="131"/>
        <v>0</v>
      </c>
      <c r="I638" s="9">
        <f t="shared" si="129"/>
        <v>0</v>
      </c>
      <c r="J638" s="9">
        <f t="shared" si="132"/>
        <v>0</v>
      </c>
      <c r="K638" s="9">
        <f t="shared" si="141"/>
        <v>0</v>
      </c>
      <c r="L638" s="9">
        <f t="shared" si="142"/>
        <v>0</v>
      </c>
      <c r="M638" s="9" t="str">
        <f t="shared" si="133"/>
        <v/>
      </c>
      <c r="N638" s="9" t="str">
        <f t="shared" si="134"/>
        <v/>
      </c>
      <c r="O638" s="9" t="str">
        <f t="shared" si="135"/>
        <v/>
      </c>
      <c r="P638" s="9" t="str">
        <f t="shared" si="136"/>
        <v/>
      </c>
      <c r="Q638" s="9" t="str">
        <f t="shared" si="137"/>
        <v/>
      </c>
      <c r="R638" s="9" t="str">
        <f t="shared" si="138"/>
        <v/>
      </c>
      <c r="S638" s="9" t="str">
        <f t="shared" si="139"/>
        <v/>
      </c>
      <c r="T638" s="9" t="str">
        <f t="shared" si="140"/>
        <v/>
      </c>
      <c r="U638" s="9" t="str">
        <f t="array" ref="U638">IF(AND(F638&lt;&gt;"",F638&lt;&gt;"GR"),IF(COUNTIF($J$2:$J$1000,"&gt;=50")&gt;=10,IF(F638&lt;&gt;"GR",IF(AND(F638&gt;=55,J638&gt;=50),_xlfn.IFS(AND(J638&gt;=$AH$11,J638&gt;$AG$10,J638&gt;$AF$10,J638&gt;$AE$10,J638&gt;$AD$10,J638&gt;$AC$10,J638&gt;$AB$10),"AA",AND(J638&gt;=$AG$11,J638&gt;$AF$10,J638&gt;$AE$10,J638&gt;$AD$10,J638&gt;$AC$10,J638&gt;$AB$10),"BA",AND(J638&gt;=$AF$11,J638&gt;$AE$10,J638&gt;$AD$10,J638&gt;$AC$10,J638&gt;$AB$10),"BB",AND(J638&gt;=$AE$11,J638&gt;$AD$10,J638&gt;$AC$10,J638&gt;$AB$10),"CB",AND(J638&gt;=$AD$11,J638&gt;$AC$10,J638&gt;$AB$10),"CC",AND(J638&gt;=$AC$11,J638&gt;$AB$10),"DC",J638&gt;=50,"DD"),IF(J638&gt;=$AA$9,"FD","FF")),T638),IF(L638&gt;=$Z$32,$Z$30,IF(L638&gt;=$AA$32,$AA$30,IF(L638&gt;=$AB$32,$AB$30,IF(L638&gt;=$AC$32,$AC$30,IF(L638&gt;=$AD$32,$AD$30,IF(L638&gt;=$AE$32,$AE$30,IF(L638&gt;=$AF$32,$AF$30,IF(L638&gt;=$AG$32,$AG$30,$AH$30))))))))),T638)</f>
        <v/>
      </c>
      <c r="V638" s="9" t="str">
        <f t="array" ref="V638">IF(A638&lt;&gt;"",IF(_xlfn.BITOR(F638&lt;&gt;"GR",F638&lt;&gt;""),IF(AND(L638&gt;=50,F638&gt;=55),_xlfn.RANK.EQ(L638,$L$2:$L$1000,0),_xlfn.IFS(U638="FD",999,U638="FF",1000)),IF(AND(L638&gt;=50,H638&gt;=55),_xlfn.RANK.EQ(L638,$L$2:$L$326,0),_xlfn.IFS(U638="FD",999,U638="FF",1000))),"")</f>
        <v/>
      </c>
    </row>
    <row r="639" spans="1:22" x14ac:dyDescent="0.25">
      <c r="A639" s="3"/>
      <c r="B639" s="3"/>
      <c r="C639" s="3"/>
      <c r="D639" s="3"/>
      <c r="E639" s="3"/>
      <c r="F639" s="3"/>
      <c r="G639" s="16">
        <f t="shared" si="130"/>
        <v>0</v>
      </c>
      <c r="H639" s="16">
        <f t="shared" si="131"/>
        <v>0</v>
      </c>
      <c r="I639" s="9">
        <f t="shared" si="129"/>
        <v>0</v>
      </c>
      <c r="J639" s="9">
        <f t="shared" si="132"/>
        <v>0</v>
      </c>
      <c r="K639" s="9">
        <f t="shared" si="141"/>
        <v>0</v>
      </c>
      <c r="L639" s="9">
        <f t="shared" si="142"/>
        <v>0</v>
      </c>
      <c r="M639" s="9" t="str">
        <f t="shared" si="133"/>
        <v/>
      </c>
      <c r="N639" s="9" t="str">
        <f t="shared" si="134"/>
        <v/>
      </c>
      <c r="O639" s="9" t="str">
        <f t="shared" si="135"/>
        <v/>
      </c>
      <c r="P639" s="9" t="str">
        <f t="shared" si="136"/>
        <v/>
      </c>
      <c r="Q639" s="9" t="str">
        <f t="shared" si="137"/>
        <v/>
      </c>
      <c r="R639" s="9" t="str">
        <f t="shared" si="138"/>
        <v/>
      </c>
      <c r="S639" s="9" t="str">
        <f t="shared" si="139"/>
        <v/>
      </c>
      <c r="T639" s="9" t="str">
        <f t="shared" si="140"/>
        <v/>
      </c>
      <c r="U639" s="9" t="str">
        <f t="array" ref="U639">IF(AND(F639&lt;&gt;"",F639&lt;&gt;"GR"),IF(COUNTIF($J$2:$J$1000,"&gt;=50")&gt;=10,IF(F639&lt;&gt;"GR",IF(AND(F639&gt;=55,J639&gt;=50),_xlfn.IFS(AND(J639&gt;=$AH$11,J639&gt;$AG$10,J639&gt;$AF$10,J639&gt;$AE$10,J639&gt;$AD$10,J639&gt;$AC$10,J639&gt;$AB$10),"AA",AND(J639&gt;=$AG$11,J639&gt;$AF$10,J639&gt;$AE$10,J639&gt;$AD$10,J639&gt;$AC$10,J639&gt;$AB$10),"BA",AND(J639&gt;=$AF$11,J639&gt;$AE$10,J639&gt;$AD$10,J639&gt;$AC$10,J639&gt;$AB$10),"BB",AND(J639&gt;=$AE$11,J639&gt;$AD$10,J639&gt;$AC$10,J639&gt;$AB$10),"CB",AND(J639&gt;=$AD$11,J639&gt;$AC$10,J639&gt;$AB$10),"CC",AND(J639&gt;=$AC$11,J639&gt;$AB$10),"DC",J639&gt;=50,"DD"),IF(J639&gt;=$AA$9,"FD","FF")),T639),IF(L639&gt;=$Z$32,$Z$30,IF(L639&gt;=$AA$32,$AA$30,IF(L639&gt;=$AB$32,$AB$30,IF(L639&gt;=$AC$32,$AC$30,IF(L639&gt;=$AD$32,$AD$30,IF(L639&gt;=$AE$32,$AE$30,IF(L639&gt;=$AF$32,$AF$30,IF(L639&gt;=$AG$32,$AG$30,$AH$30))))))))),T639)</f>
        <v/>
      </c>
      <c r="V639" s="9" t="str">
        <f t="array" ref="V639">IF(A639&lt;&gt;"",IF(_xlfn.BITOR(F639&lt;&gt;"GR",F639&lt;&gt;""),IF(AND(L639&gt;=50,F639&gt;=55),_xlfn.RANK.EQ(L639,$L$2:$L$1000,0),_xlfn.IFS(U639="FD",999,U639="FF",1000)),IF(AND(L639&gt;=50,H639&gt;=55),_xlfn.RANK.EQ(L639,$L$2:$L$326,0),_xlfn.IFS(U639="FD",999,U639="FF",1000))),"")</f>
        <v/>
      </c>
    </row>
    <row r="640" spans="1:22" x14ac:dyDescent="0.25">
      <c r="A640" s="3"/>
      <c r="B640" s="3"/>
      <c r="C640" s="3"/>
      <c r="D640" s="3"/>
      <c r="E640" s="3"/>
      <c r="F640" s="3"/>
      <c r="G640" s="16">
        <f t="shared" si="130"/>
        <v>0</v>
      </c>
      <c r="H640" s="16">
        <f t="shared" si="131"/>
        <v>0</v>
      </c>
      <c r="I640" s="9">
        <f t="shared" si="129"/>
        <v>0</v>
      </c>
      <c r="J640" s="9">
        <f t="shared" si="132"/>
        <v>0</v>
      </c>
      <c r="K640" s="9">
        <f t="shared" si="141"/>
        <v>0</v>
      </c>
      <c r="L640" s="9">
        <f t="shared" si="142"/>
        <v>0</v>
      </c>
      <c r="M640" s="9" t="str">
        <f t="shared" si="133"/>
        <v/>
      </c>
      <c r="N640" s="9" t="str">
        <f t="shared" si="134"/>
        <v/>
      </c>
      <c r="O640" s="9" t="str">
        <f t="shared" si="135"/>
        <v/>
      </c>
      <c r="P640" s="9" t="str">
        <f t="shared" si="136"/>
        <v/>
      </c>
      <c r="Q640" s="9" t="str">
        <f t="shared" si="137"/>
        <v/>
      </c>
      <c r="R640" s="9" t="str">
        <f t="shared" si="138"/>
        <v/>
      </c>
      <c r="S640" s="9" t="str">
        <f t="shared" si="139"/>
        <v/>
      </c>
      <c r="T640" s="9" t="str">
        <f t="shared" si="140"/>
        <v/>
      </c>
      <c r="U640" s="9" t="str">
        <f t="array" ref="U640">IF(AND(F640&lt;&gt;"",F640&lt;&gt;"GR"),IF(COUNTIF($J$2:$J$1000,"&gt;=50")&gt;=10,IF(F640&lt;&gt;"GR",IF(AND(F640&gt;=55,J640&gt;=50),_xlfn.IFS(AND(J640&gt;=$AH$11,J640&gt;$AG$10,J640&gt;$AF$10,J640&gt;$AE$10,J640&gt;$AD$10,J640&gt;$AC$10,J640&gt;$AB$10),"AA",AND(J640&gt;=$AG$11,J640&gt;$AF$10,J640&gt;$AE$10,J640&gt;$AD$10,J640&gt;$AC$10,J640&gt;$AB$10),"BA",AND(J640&gt;=$AF$11,J640&gt;$AE$10,J640&gt;$AD$10,J640&gt;$AC$10,J640&gt;$AB$10),"BB",AND(J640&gt;=$AE$11,J640&gt;$AD$10,J640&gt;$AC$10,J640&gt;$AB$10),"CB",AND(J640&gt;=$AD$11,J640&gt;$AC$10,J640&gt;$AB$10),"CC",AND(J640&gt;=$AC$11,J640&gt;$AB$10),"DC",J640&gt;=50,"DD"),IF(J640&gt;=$AA$9,"FD","FF")),T640),IF(L640&gt;=$Z$32,$Z$30,IF(L640&gt;=$AA$32,$AA$30,IF(L640&gt;=$AB$32,$AB$30,IF(L640&gt;=$AC$32,$AC$30,IF(L640&gt;=$AD$32,$AD$30,IF(L640&gt;=$AE$32,$AE$30,IF(L640&gt;=$AF$32,$AF$30,IF(L640&gt;=$AG$32,$AG$30,$AH$30))))))))),T640)</f>
        <v/>
      </c>
      <c r="V640" s="9" t="str">
        <f t="array" ref="V640">IF(A640&lt;&gt;"",IF(_xlfn.BITOR(F640&lt;&gt;"GR",F640&lt;&gt;""),IF(AND(L640&gt;=50,F640&gt;=55),_xlfn.RANK.EQ(L640,$L$2:$L$1000,0),_xlfn.IFS(U640="FD",999,U640="FF",1000)),IF(AND(L640&gt;=50,H640&gt;=55),_xlfn.RANK.EQ(L640,$L$2:$L$326,0),_xlfn.IFS(U640="FD",999,U640="FF",1000))),"")</f>
        <v/>
      </c>
    </row>
    <row r="641" spans="1:22" x14ac:dyDescent="0.25">
      <c r="A641" s="3"/>
      <c r="B641" s="3"/>
      <c r="C641" s="3"/>
      <c r="D641" s="3"/>
      <c r="E641" s="3"/>
      <c r="F641" s="3"/>
      <c r="G641" s="16">
        <f t="shared" si="130"/>
        <v>0</v>
      </c>
      <c r="H641" s="16">
        <f t="shared" si="131"/>
        <v>0</v>
      </c>
      <c r="I641" s="9">
        <f t="shared" si="129"/>
        <v>0</v>
      </c>
      <c r="J641" s="9">
        <f t="shared" si="132"/>
        <v>0</v>
      </c>
      <c r="K641" s="9">
        <f t="shared" si="141"/>
        <v>0</v>
      </c>
      <c r="L641" s="9">
        <f t="shared" si="142"/>
        <v>0</v>
      </c>
      <c r="M641" s="9" t="str">
        <f t="shared" si="133"/>
        <v/>
      </c>
      <c r="N641" s="9" t="str">
        <f t="shared" si="134"/>
        <v/>
      </c>
      <c r="O641" s="9" t="str">
        <f t="shared" si="135"/>
        <v/>
      </c>
      <c r="P641" s="9" t="str">
        <f t="shared" si="136"/>
        <v/>
      </c>
      <c r="Q641" s="9" t="str">
        <f t="shared" si="137"/>
        <v/>
      </c>
      <c r="R641" s="9" t="str">
        <f t="shared" si="138"/>
        <v/>
      </c>
      <c r="S641" s="9" t="str">
        <f t="shared" si="139"/>
        <v/>
      </c>
      <c r="T641" s="9" t="str">
        <f t="shared" si="140"/>
        <v/>
      </c>
      <c r="U641" s="9" t="str">
        <f t="array" ref="U641">IF(AND(F641&lt;&gt;"",F641&lt;&gt;"GR"),IF(COUNTIF($J$2:$J$1000,"&gt;=50")&gt;=10,IF(F641&lt;&gt;"GR",IF(AND(F641&gt;=55,J641&gt;=50),_xlfn.IFS(AND(J641&gt;=$AH$11,J641&gt;$AG$10,J641&gt;$AF$10,J641&gt;$AE$10,J641&gt;$AD$10,J641&gt;$AC$10,J641&gt;$AB$10),"AA",AND(J641&gt;=$AG$11,J641&gt;$AF$10,J641&gt;$AE$10,J641&gt;$AD$10,J641&gt;$AC$10,J641&gt;$AB$10),"BA",AND(J641&gt;=$AF$11,J641&gt;$AE$10,J641&gt;$AD$10,J641&gt;$AC$10,J641&gt;$AB$10),"BB",AND(J641&gt;=$AE$11,J641&gt;$AD$10,J641&gt;$AC$10,J641&gt;$AB$10),"CB",AND(J641&gt;=$AD$11,J641&gt;$AC$10,J641&gt;$AB$10),"CC",AND(J641&gt;=$AC$11,J641&gt;$AB$10),"DC",J641&gt;=50,"DD"),IF(J641&gt;=$AA$9,"FD","FF")),T641),IF(L641&gt;=$Z$32,$Z$30,IF(L641&gt;=$AA$32,$AA$30,IF(L641&gt;=$AB$32,$AB$30,IF(L641&gt;=$AC$32,$AC$30,IF(L641&gt;=$AD$32,$AD$30,IF(L641&gt;=$AE$32,$AE$30,IF(L641&gt;=$AF$32,$AF$30,IF(L641&gt;=$AG$32,$AG$30,$AH$30))))))))),T641)</f>
        <v/>
      </c>
      <c r="V641" s="9" t="str">
        <f t="array" ref="V641">IF(A641&lt;&gt;"",IF(_xlfn.BITOR(F641&lt;&gt;"GR",F641&lt;&gt;""),IF(AND(L641&gt;=50,F641&gt;=55),_xlfn.RANK.EQ(L641,$L$2:$L$1000,0),_xlfn.IFS(U641="FD",999,U641="FF",1000)),IF(AND(L641&gt;=50,H641&gt;=55),_xlfn.RANK.EQ(L641,$L$2:$L$326,0),_xlfn.IFS(U641="FD",999,U641="FF",1000))),"")</f>
        <v/>
      </c>
    </row>
    <row r="642" spans="1:22" x14ac:dyDescent="0.25">
      <c r="A642" s="3"/>
      <c r="B642" s="3"/>
      <c r="C642" s="3"/>
      <c r="D642" s="3"/>
      <c r="E642" s="3"/>
      <c r="F642" s="3"/>
      <c r="G642" s="16">
        <f t="shared" si="130"/>
        <v>0</v>
      </c>
      <c r="H642" s="16">
        <f t="shared" si="131"/>
        <v>0</v>
      </c>
      <c r="I642" s="9">
        <f t="shared" ref="I642:I705" si="143">(G642*0.4)+(H642*0.6)</f>
        <v>0</v>
      </c>
      <c r="J642" s="9">
        <f t="shared" si="132"/>
        <v>0</v>
      </c>
      <c r="K642" s="9">
        <f t="shared" si="141"/>
        <v>0</v>
      </c>
      <c r="L642" s="9">
        <f t="shared" si="142"/>
        <v>0</v>
      </c>
      <c r="M642" s="9" t="str">
        <f t="shared" si="133"/>
        <v/>
      </c>
      <c r="N642" s="9" t="str">
        <f t="shared" si="134"/>
        <v/>
      </c>
      <c r="O642" s="9" t="str">
        <f t="shared" si="135"/>
        <v/>
      </c>
      <c r="P642" s="9" t="str">
        <f t="shared" si="136"/>
        <v/>
      </c>
      <c r="Q642" s="9" t="str">
        <f t="shared" si="137"/>
        <v/>
      </c>
      <c r="R642" s="9" t="str">
        <f t="shared" si="138"/>
        <v/>
      </c>
      <c r="S642" s="9" t="str">
        <f t="shared" si="139"/>
        <v/>
      </c>
      <c r="T642" s="9" t="str">
        <f t="shared" si="140"/>
        <v/>
      </c>
      <c r="U642" s="9" t="str">
        <f t="array" ref="U642">IF(AND(F642&lt;&gt;"",F642&lt;&gt;"GR"),IF(COUNTIF($J$2:$J$1000,"&gt;=50")&gt;=10,IF(F642&lt;&gt;"GR",IF(AND(F642&gt;=55,J642&gt;=50),_xlfn.IFS(AND(J642&gt;=$AH$11,J642&gt;$AG$10,J642&gt;$AF$10,J642&gt;$AE$10,J642&gt;$AD$10,J642&gt;$AC$10,J642&gt;$AB$10),"AA",AND(J642&gt;=$AG$11,J642&gt;$AF$10,J642&gt;$AE$10,J642&gt;$AD$10,J642&gt;$AC$10,J642&gt;$AB$10),"BA",AND(J642&gt;=$AF$11,J642&gt;$AE$10,J642&gt;$AD$10,J642&gt;$AC$10,J642&gt;$AB$10),"BB",AND(J642&gt;=$AE$11,J642&gt;$AD$10,J642&gt;$AC$10,J642&gt;$AB$10),"CB",AND(J642&gt;=$AD$11,J642&gt;$AC$10,J642&gt;$AB$10),"CC",AND(J642&gt;=$AC$11,J642&gt;$AB$10),"DC",J642&gt;=50,"DD"),IF(J642&gt;=$AA$9,"FD","FF")),T642),IF(L642&gt;=$Z$32,$Z$30,IF(L642&gt;=$AA$32,$AA$30,IF(L642&gt;=$AB$32,$AB$30,IF(L642&gt;=$AC$32,$AC$30,IF(L642&gt;=$AD$32,$AD$30,IF(L642&gt;=$AE$32,$AE$30,IF(L642&gt;=$AF$32,$AF$30,IF(L642&gt;=$AG$32,$AG$30,$AH$30))))))))),T642)</f>
        <v/>
      </c>
      <c r="V642" s="9" t="str">
        <f t="array" ref="V642">IF(A642&lt;&gt;"",IF(_xlfn.BITOR(F642&lt;&gt;"GR",F642&lt;&gt;""),IF(AND(L642&gt;=50,F642&gt;=55),_xlfn.RANK.EQ(L642,$L$2:$L$1000,0),_xlfn.IFS(U642="FD",999,U642="FF",1000)),IF(AND(L642&gt;=50,H642&gt;=55),_xlfn.RANK.EQ(L642,$L$2:$L$326,0),_xlfn.IFS(U642="FD",999,U642="FF",1000))),"")</f>
        <v/>
      </c>
    </row>
    <row r="643" spans="1:22" x14ac:dyDescent="0.25">
      <c r="A643" s="3"/>
      <c r="B643" s="3"/>
      <c r="C643" s="3"/>
      <c r="D643" s="3"/>
      <c r="E643" s="3"/>
      <c r="F643" s="3"/>
      <c r="G643" s="16">
        <f t="shared" ref="G643:G706" si="144">IF(_xlfn.BITOR(D643="GR",D643=""),0,D643)</f>
        <v>0</v>
      </c>
      <c r="H643" s="16">
        <f t="shared" ref="H643:H706" si="145">IF(_xlfn.BITOR(E643="",E643="GR"),0,E643)</f>
        <v>0</v>
      </c>
      <c r="I643" s="9">
        <f t="shared" si="143"/>
        <v>0</v>
      </c>
      <c r="J643" s="9">
        <f t="shared" ref="J643:J706" si="146">IF(AND(F643&lt;&gt;"",F643&lt;&gt;"GR"),(G643*0.4)+(F643*0.6),I643)</f>
        <v>0</v>
      </c>
      <c r="K643" s="9">
        <f t="shared" si="141"/>
        <v>0</v>
      </c>
      <c r="L643" s="9">
        <f t="shared" si="142"/>
        <v>0</v>
      </c>
      <c r="M643" s="9" t="str">
        <f t="shared" ref="M643:M706" si="147">IF(AND(I643&gt;=50,H643&gt;=55),I643,"")</f>
        <v/>
      </c>
      <c r="N643" s="9" t="str">
        <f t="shared" ref="N643:N706" si="148">IF(M643&lt;&gt;"",IF(_xlfn.RANK.EQ(M643,$M$2:$M$326,0)&lt;=ROUND(COUNTIFS($I$2:$I$326,"&gt;=50",$H$2:$H$326,"&gt;=55")/100*$AH$9,0),"",I643),"")</f>
        <v/>
      </c>
      <c r="O643" s="9" t="str">
        <f t="shared" ref="O643:O706" si="149">IF(N643&lt;&gt;"",IF(_xlfn.RANK.EQ(N643,$N$2:$N$326,0)&lt;=ROUND(COUNTIFS($I$2:$I$326,"&gt;=50",$H$2:$H$326,"&gt;=55")/100*$AG$9,0),"",I643),"")</f>
        <v/>
      </c>
      <c r="P643" s="9" t="str">
        <f t="shared" ref="P643:P706" si="150">IF(O643&lt;&gt;"",IF(_xlfn.RANK.EQ(O643,$O$2:$O$326,0)&lt;=ROUND(COUNTIFS($I$2:$I$326,"&gt;=50",$H$2:$H$326,"&gt;=55")/100*$AF$9,0),"",I643),"")</f>
        <v/>
      </c>
      <c r="Q643" s="9" t="str">
        <f t="shared" ref="Q643:Q706" si="151">IF(P643&lt;&gt;"",IF(_xlfn.RANK.EQ(P643,$P$2:$P$326,0)&lt;=ROUND(COUNTIFS($I$2:$I$326,"&gt;=50",$H$2:$H$326,"&gt;=55")/100*$AE$9,0),"",I643),"")</f>
        <v/>
      </c>
      <c r="R643" s="9" t="str">
        <f t="shared" ref="R643:R706" si="152">IF(Q643&lt;&gt;"",IF(_xlfn.RANK.EQ(Q643,$Q$2:$Q$326,0)&lt;=ROUND(COUNTIFS($I$2:$I$326,"&gt;=50",$H$2:$H$326,"&gt;=55")/100*$AD$9,0),"",I643),"")</f>
        <v/>
      </c>
      <c r="S643" s="9" t="str">
        <f t="shared" ref="S643:S706" si="153">IF(R643&lt;&gt;"",IF(_xlfn.RANK.EQ(R643,$R$2:$R$326,0)&lt;=ROUND(COUNTIFS($I$2:$I$326,"&gt;=50",$H$2:$H$326,"&gt;=55")/100*$AC$9,0),"",I643),"")</f>
        <v/>
      </c>
      <c r="T643" s="9" t="str">
        <f t="shared" ref="T643:T706" si="154">IF(A643&lt;&gt;"",IF(COUNTIF($I$2:$I$1000,"&gt;=50")&gt;=10,IF(AND(H643&gt;=55,I643&gt;=50),IF(_xlfn.RANK.EQ(M643,$M$2:$M$1000,0)&lt;=ROUND(COUNTIFS($I$2:$I$1000,"&gt;=50",$H$2:$H$1000,"&gt;=55")/100*$AH$9,0),$AH$8,IF(_xlfn.RANK.EQ(N643,$N$2:$N$1000,0)&lt;=ROUND(COUNTIFS($I$2:$I$1000,"&gt;=50",$H$2:$H$1000,"&gt;=55")/100*$AG$9,0),$AG$8,IF(_xlfn.RANK.EQ(O643,$O$2:$O$1000,0)&lt;=ROUND(COUNTIFS($I$2:$I$1000,"&gt;=50",$H$2:$H$1000,"&gt;=55")/100*$AF$9,0),$AF$8,IF(_xlfn.RANK.EQ(P643,$P$2:$P$1000,0)&lt;=ROUND(COUNTIFS($I$2:$I$1000,"&gt;=50",$H$2:$H$1000,"&gt;=55")/100*$AE$9,0),$AE$8,IF(_xlfn.RANK.EQ(Q643,$Q$2:$Q$1000,0)&lt;=ROUND(COUNTIFS($I$2:$I$1000,"&gt;=50",$H$2:$H$1000,"&gt;=55")/100*$AD$9,0),$AD$8,IF(_xlfn.RANK.EQ(R643,$R$2:$R$1000,0)&lt;=ROUND(COUNTIFS($I$2:$I$1000,"&gt;=50",$H$2:$H$1000,"&gt;=55")/100*$AC$9,0),$AC$8,$AB$8)))))),IF(K643&gt;=$AA$9,$AA$8,$Z$8)),IF(K643&gt;=$Z$32,$Z$30,IF(K643&gt;=$AA$32,$AA$30,IF(K643&gt;=$AB$32,$AB$30,IF(K643&gt;=$AC$32,$AC$30,IF(K643&gt;=$AD$32,$AD$30,IF(K643&gt;=$AE$32,$AE$30,IF(K643&gt;=$AF$32,$AF$30,IF(K643&gt;=$AG$32,$AG$30,$AH$30))))))))),"")</f>
        <v/>
      </c>
      <c r="U643" s="9" t="str">
        <f t="array" ref="U643">IF(AND(F643&lt;&gt;"",F643&lt;&gt;"GR"),IF(COUNTIF($J$2:$J$1000,"&gt;=50")&gt;=10,IF(F643&lt;&gt;"GR",IF(AND(F643&gt;=55,J643&gt;=50),_xlfn.IFS(AND(J643&gt;=$AH$11,J643&gt;$AG$10,J643&gt;$AF$10,J643&gt;$AE$10,J643&gt;$AD$10,J643&gt;$AC$10,J643&gt;$AB$10),"AA",AND(J643&gt;=$AG$11,J643&gt;$AF$10,J643&gt;$AE$10,J643&gt;$AD$10,J643&gt;$AC$10,J643&gt;$AB$10),"BA",AND(J643&gt;=$AF$11,J643&gt;$AE$10,J643&gt;$AD$10,J643&gt;$AC$10,J643&gt;$AB$10),"BB",AND(J643&gt;=$AE$11,J643&gt;$AD$10,J643&gt;$AC$10,J643&gt;$AB$10),"CB",AND(J643&gt;=$AD$11,J643&gt;$AC$10,J643&gt;$AB$10),"CC",AND(J643&gt;=$AC$11,J643&gt;$AB$10),"DC",J643&gt;=50,"DD"),IF(J643&gt;=$AA$9,"FD","FF")),T643),IF(L643&gt;=$Z$32,$Z$30,IF(L643&gt;=$AA$32,$AA$30,IF(L643&gt;=$AB$32,$AB$30,IF(L643&gt;=$AC$32,$AC$30,IF(L643&gt;=$AD$32,$AD$30,IF(L643&gt;=$AE$32,$AE$30,IF(L643&gt;=$AF$32,$AF$30,IF(L643&gt;=$AG$32,$AG$30,$AH$30))))))))),T643)</f>
        <v/>
      </c>
      <c r="V643" s="9" t="str">
        <f t="array" ref="V643">IF(A643&lt;&gt;"",IF(_xlfn.BITOR(F643&lt;&gt;"GR",F643&lt;&gt;""),IF(AND(L643&gt;=50,F643&gt;=55),_xlfn.RANK.EQ(L643,$L$2:$L$1000,0),_xlfn.IFS(U643="FD",999,U643="FF",1000)),IF(AND(L643&gt;=50,H643&gt;=55),_xlfn.RANK.EQ(L643,$L$2:$L$326,0),_xlfn.IFS(U643="FD",999,U643="FF",1000))),"")</f>
        <v/>
      </c>
    </row>
    <row r="644" spans="1:22" x14ac:dyDescent="0.25">
      <c r="A644" s="3"/>
      <c r="B644" s="3"/>
      <c r="C644" s="3"/>
      <c r="D644" s="3"/>
      <c r="E644" s="3"/>
      <c r="F644" s="3"/>
      <c r="G644" s="16">
        <f t="shared" si="144"/>
        <v>0</v>
      </c>
      <c r="H644" s="16">
        <f t="shared" si="145"/>
        <v>0</v>
      </c>
      <c r="I644" s="9">
        <f t="shared" si="143"/>
        <v>0</v>
      </c>
      <c r="J644" s="9">
        <f t="shared" si="146"/>
        <v>0</v>
      </c>
      <c r="K644" s="9">
        <f t="shared" si="141"/>
        <v>0</v>
      </c>
      <c r="L644" s="9">
        <f t="shared" si="142"/>
        <v>0</v>
      </c>
      <c r="M644" s="9" t="str">
        <f t="shared" si="147"/>
        <v/>
      </c>
      <c r="N644" s="9" t="str">
        <f t="shared" si="148"/>
        <v/>
      </c>
      <c r="O644" s="9" t="str">
        <f t="shared" si="149"/>
        <v/>
      </c>
      <c r="P644" s="9" t="str">
        <f t="shared" si="150"/>
        <v/>
      </c>
      <c r="Q644" s="9" t="str">
        <f t="shared" si="151"/>
        <v/>
      </c>
      <c r="R644" s="9" t="str">
        <f t="shared" si="152"/>
        <v/>
      </c>
      <c r="S644" s="9" t="str">
        <f t="shared" si="153"/>
        <v/>
      </c>
      <c r="T644" s="9" t="str">
        <f t="shared" si="154"/>
        <v/>
      </c>
      <c r="U644" s="9" t="str">
        <f t="array" ref="U644">IF(AND(F644&lt;&gt;"",F644&lt;&gt;"GR"),IF(COUNTIF($J$2:$J$1000,"&gt;=50")&gt;=10,IF(F644&lt;&gt;"GR",IF(AND(F644&gt;=55,J644&gt;=50),_xlfn.IFS(AND(J644&gt;=$AH$11,J644&gt;$AG$10,J644&gt;$AF$10,J644&gt;$AE$10,J644&gt;$AD$10,J644&gt;$AC$10,J644&gt;$AB$10),"AA",AND(J644&gt;=$AG$11,J644&gt;$AF$10,J644&gt;$AE$10,J644&gt;$AD$10,J644&gt;$AC$10,J644&gt;$AB$10),"BA",AND(J644&gt;=$AF$11,J644&gt;$AE$10,J644&gt;$AD$10,J644&gt;$AC$10,J644&gt;$AB$10),"BB",AND(J644&gt;=$AE$11,J644&gt;$AD$10,J644&gt;$AC$10,J644&gt;$AB$10),"CB",AND(J644&gt;=$AD$11,J644&gt;$AC$10,J644&gt;$AB$10),"CC",AND(J644&gt;=$AC$11,J644&gt;$AB$10),"DC",J644&gt;=50,"DD"),IF(J644&gt;=$AA$9,"FD","FF")),T644),IF(L644&gt;=$Z$32,$Z$30,IF(L644&gt;=$AA$32,$AA$30,IF(L644&gt;=$AB$32,$AB$30,IF(L644&gt;=$AC$32,$AC$30,IF(L644&gt;=$AD$32,$AD$30,IF(L644&gt;=$AE$32,$AE$30,IF(L644&gt;=$AF$32,$AF$30,IF(L644&gt;=$AG$32,$AG$30,$AH$30))))))))),T644)</f>
        <v/>
      </c>
      <c r="V644" s="9" t="str">
        <f t="array" ref="V644">IF(A644&lt;&gt;"",IF(_xlfn.BITOR(F644&lt;&gt;"GR",F644&lt;&gt;""),IF(AND(L644&gt;=50,F644&gt;=55),_xlfn.RANK.EQ(L644,$L$2:$L$1000,0),_xlfn.IFS(U644="FD",999,U644="FF",1000)),IF(AND(L644&gt;=50,H644&gt;=55),_xlfn.RANK.EQ(L644,$L$2:$L$326,0),_xlfn.IFS(U644="FD",999,U644="FF",1000))),"")</f>
        <v/>
      </c>
    </row>
    <row r="645" spans="1:22" x14ac:dyDescent="0.25">
      <c r="A645" s="3"/>
      <c r="B645" s="3"/>
      <c r="C645" s="3"/>
      <c r="D645" s="3"/>
      <c r="E645" s="3"/>
      <c r="F645" s="3"/>
      <c r="G645" s="16">
        <f t="shared" si="144"/>
        <v>0</v>
      </c>
      <c r="H645" s="16">
        <f t="shared" si="145"/>
        <v>0</v>
      </c>
      <c r="I645" s="9">
        <f t="shared" si="143"/>
        <v>0</v>
      </c>
      <c r="J645" s="9">
        <f t="shared" si="146"/>
        <v>0</v>
      </c>
      <c r="K645" s="9">
        <f t="shared" si="141"/>
        <v>0</v>
      </c>
      <c r="L645" s="9">
        <f t="shared" si="142"/>
        <v>0</v>
      </c>
      <c r="M645" s="9" t="str">
        <f t="shared" si="147"/>
        <v/>
      </c>
      <c r="N645" s="9" t="str">
        <f t="shared" si="148"/>
        <v/>
      </c>
      <c r="O645" s="9" t="str">
        <f t="shared" si="149"/>
        <v/>
      </c>
      <c r="P645" s="9" t="str">
        <f t="shared" si="150"/>
        <v/>
      </c>
      <c r="Q645" s="9" t="str">
        <f t="shared" si="151"/>
        <v/>
      </c>
      <c r="R645" s="9" t="str">
        <f t="shared" si="152"/>
        <v/>
      </c>
      <c r="S645" s="9" t="str">
        <f t="shared" si="153"/>
        <v/>
      </c>
      <c r="T645" s="9" t="str">
        <f t="shared" si="154"/>
        <v/>
      </c>
      <c r="U645" s="9" t="str">
        <f t="array" ref="U645">IF(AND(F645&lt;&gt;"",F645&lt;&gt;"GR"),IF(COUNTIF($J$2:$J$1000,"&gt;=50")&gt;=10,IF(F645&lt;&gt;"GR",IF(AND(F645&gt;=55,J645&gt;=50),_xlfn.IFS(AND(J645&gt;=$AH$11,J645&gt;$AG$10,J645&gt;$AF$10,J645&gt;$AE$10,J645&gt;$AD$10,J645&gt;$AC$10,J645&gt;$AB$10),"AA",AND(J645&gt;=$AG$11,J645&gt;$AF$10,J645&gt;$AE$10,J645&gt;$AD$10,J645&gt;$AC$10,J645&gt;$AB$10),"BA",AND(J645&gt;=$AF$11,J645&gt;$AE$10,J645&gt;$AD$10,J645&gt;$AC$10,J645&gt;$AB$10),"BB",AND(J645&gt;=$AE$11,J645&gt;$AD$10,J645&gt;$AC$10,J645&gt;$AB$10),"CB",AND(J645&gt;=$AD$11,J645&gt;$AC$10,J645&gt;$AB$10),"CC",AND(J645&gt;=$AC$11,J645&gt;$AB$10),"DC",J645&gt;=50,"DD"),IF(J645&gt;=$AA$9,"FD","FF")),T645),IF(L645&gt;=$Z$32,$Z$30,IF(L645&gt;=$AA$32,$AA$30,IF(L645&gt;=$AB$32,$AB$30,IF(L645&gt;=$AC$32,$AC$30,IF(L645&gt;=$AD$32,$AD$30,IF(L645&gt;=$AE$32,$AE$30,IF(L645&gt;=$AF$32,$AF$30,IF(L645&gt;=$AG$32,$AG$30,$AH$30))))))))),T645)</f>
        <v/>
      </c>
      <c r="V645" s="9" t="str">
        <f t="array" ref="V645">IF(A645&lt;&gt;"",IF(_xlfn.BITOR(F645&lt;&gt;"GR",F645&lt;&gt;""),IF(AND(L645&gt;=50,F645&gt;=55),_xlfn.RANK.EQ(L645,$L$2:$L$1000,0),_xlfn.IFS(U645="FD",999,U645="FF",1000)),IF(AND(L645&gt;=50,H645&gt;=55),_xlfn.RANK.EQ(L645,$L$2:$L$326,0),_xlfn.IFS(U645="FD",999,U645="FF",1000))),"")</f>
        <v/>
      </c>
    </row>
    <row r="646" spans="1:22" x14ac:dyDescent="0.25">
      <c r="A646" s="3"/>
      <c r="B646" s="3"/>
      <c r="C646" s="3"/>
      <c r="D646" s="3"/>
      <c r="E646" s="3"/>
      <c r="F646" s="3"/>
      <c r="G646" s="16">
        <f t="shared" si="144"/>
        <v>0</v>
      </c>
      <c r="H646" s="16">
        <f t="shared" si="145"/>
        <v>0</v>
      </c>
      <c r="I646" s="9">
        <f t="shared" si="143"/>
        <v>0</v>
      </c>
      <c r="J646" s="9">
        <f t="shared" si="146"/>
        <v>0</v>
      </c>
      <c r="K646" s="9">
        <f t="shared" si="141"/>
        <v>0</v>
      </c>
      <c r="L646" s="9">
        <f t="shared" si="142"/>
        <v>0</v>
      </c>
      <c r="M646" s="9" t="str">
        <f t="shared" si="147"/>
        <v/>
      </c>
      <c r="N646" s="9" t="str">
        <f t="shared" si="148"/>
        <v/>
      </c>
      <c r="O646" s="9" t="str">
        <f t="shared" si="149"/>
        <v/>
      </c>
      <c r="P646" s="9" t="str">
        <f t="shared" si="150"/>
        <v/>
      </c>
      <c r="Q646" s="9" t="str">
        <f t="shared" si="151"/>
        <v/>
      </c>
      <c r="R646" s="9" t="str">
        <f t="shared" si="152"/>
        <v/>
      </c>
      <c r="S646" s="9" t="str">
        <f t="shared" si="153"/>
        <v/>
      </c>
      <c r="T646" s="9" t="str">
        <f t="shared" si="154"/>
        <v/>
      </c>
      <c r="U646" s="9" t="str">
        <f t="array" ref="U646">IF(AND(F646&lt;&gt;"",F646&lt;&gt;"GR"),IF(COUNTIF($J$2:$J$1000,"&gt;=50")&gt;=10,IF(F646&lt;&gt;"GR",IF(AND(F646&gt;=55,J646&gt;=50),_xlfn.IFS(AND(J646&gt;=$AH$11,J646&gt;$AG$10,J646&gt;$AF$10,J646&gt;$AE$10,J646&gt;$AD$10,J646&gt;$AC$10,J646&gt;$AB$10),"AA",AND(J646&gt;=$AG$11,J646&gt;$AF$10,J646&gt;$AE$10,J646&gt;$AD$10,J646&gt;$AC$10,J646&gt;$AB$10),"BA",AND(J646&gt;=$AF$11,J646&gt;$AE$10,J646&gt;$AD$10,J646&gt;$AC$10,J646&gt;$AB$10),"BB",AND(J646&gt;=$AE$11,J646&gt;$AD$10,J646&gt;$AC$10,J646&gt;$AB$10),"CB",AND(J646&gt;=$AD$11,J646&gt;$AC$10,J646&gt;$AB$10),"CC",AND(J646&gt;=$AC$11,J646&gt;$AB$10),"DC",J646&gt;=50,"DD"),IF(J646&gt;=$AA$9,"FD","FF")),T646),IF(L646&gt;=$Z$32,$Z$30,IF(L646&gt;=$AA$32,$AA$30,IF(L646&gt;=$AB$32,$AB$30,IF(L646&gt;=$AC$32,$AC$30,IF(L646&gt;=$AD$32,$AD$30,IF(L646&gt;=$AE$32,$AE$30,IF(L646&gt;=$AF$32,$AF$30,IF(L646&gt;=$AG$32,$AG$30,$AH$30))))))))),T646)</f>
        <v/>
      </c>
      <c r="V646" s="9" t="str">
        <f t="array" ref="V646">IF(A646&lt;&gt;"",IF(_xlfn.BITOR(F646&lt;&gt;"GR",F646&lt;&gt;""),IF(AND(L646&gt;=50,F646&gt;=55),_xlfn.RANK.EQ(L646,$L$2:$L$1000,0),_xlfn.IFS(U646="FD",999,U646="FF",1000)),IF(AND(L646&gt;=50,H646&gt;=55),_xlfn.RANK.EQ(L646,$L$2:$L$326,0),_xlfn.IFS(U646="FD",999,U646="FF",1000))),"")</f>
        <v/>
      </c>
    </row>
    <row r="647" spans="1:22" x14ac:dyDescent="0.25">
      <c r="A647" s="3"/>
      <c r="B647" s="3"/>
      <c r="C647" s="3"/>
      <c r="D647" s="3"/>
      <c r="E647" s="3"/>
      <c r="F647" s="3"/>
      <c r="G647" s="16">
        <f t="shared" si="144"/>
        <v>0</v>
      </c>
      <c r="H647" s="16">
        <f t="shared" si="145"/>
        <v>0</v>
      </c>
      <c r="I647" s="9">
        <f t="shared" si="143"/>
        <v>0</v>
      </c>
      <c r="J647" s="9">
        <f t="shared" si="146"/>
        <v>0</v>
      </c>
      <c r="K647" s="9">
        <f t="shared" ref="K647:K710" si="155">ROUND(I647,0)</f>
        <v>0</v>
      </c>
      <c r="L647" s="9">
        <f t="shared" ref="L647:L710" si="156">ROUND(J647,0)</f>
        <v>0</v>
      </c>
      <c r="M647" s="9" t="str">
        <f t="shared" si="147"/>
        <v/>
      </c>
      <c r="N647" s="9" t="str">
        <f t="shared" si="148"/>
        <v/>
      </c>
      <c r="O647" s="9" t="str">
        <f t="shared" si="149"/>
        <v/>
      </c>
      <c r="P647" s="9" t="str">
        <f t="shared" si="150"/>
        <v/>
      </c>
      <c r="Q647" s="9" t="str">
        <f t="shared" si="151"/>
        <v/>
      </c>
      <c r="R647" s="9" t="str">
        <f t="shared" si="152"/>
        <v/>
      </c>
      <c r="S647" s="9" t="str">
        <f t="shared" si="153"/>
        <v/>
      </c>
      <c r="T647" s="9" t="str">
        <f t="shared" si="154"/>
        <v/>
      </c>
      <c r="U647" s="9" t="str">
        <f t="array" ref="U647">IF(AND(F647&lt;&gt;"",F647&lt;&gt;"GR"),IF(COUNTIF($J$2:$J$1000,"&gt;=50")&gt;=10,IF(F647&lt;&gt;"GR",IF(AND(F647&gt;=55,J647&gt;=50),_xlfn.IFS(AND(J647&gt;=$AH$11,J647&gt;$AG$10,J647&gt;$AF$10,J647&gt;$AE$10,J647&gt;$AD$10,J647&gt;$AC$10,J647&gt;$AB$10),"AA",AND(J647&gt;=$AG$11,J647&gt;$AF$10,J647&gt;$AE$10,J647&gt;$AD$10,J647&gt;$AC$10,J647&gt;$AB$10),"BA",AND(J647&gt;=$AF$11,J647&gt;$AE$10,J647&gt;$AD$10,J647&gt;$AC$10,J647&gt;$AB$10),"BB",AND(J647&gt;=$AE$11,J647&gt;$AD$10,J647&gt;$AC$10,J647&gt;$AB$10),"CB",AND(J647&gt;=$AD$11,J647&gt;$AC$10,J647&gt;$AB$10),"CC",AND(J647&gt;=$AC$11,J647&gt;$AB$10),"DC",J647&gt;=50,"DD"),IF(J647&gt;=$AA$9,"FD","FF")),T647),IF(L647&gt;=$Z$32,$Z$30,IF(L647&gt;=$AA$32,$AA$30,IF(L647&gt;=$AB$32,$AB$30,IF(L647&gt;=$AC$32,$AC$30,IF(L647&gt;=$AD$32,$AD$30,IF(L647&gt;=$AE$32,$AE$30,IF(L647&gt;=$AF$32,$AF$30,IF(L647&gt;=$AG$32,$AG$30,$AH$30))))))))),T647)</f>
        <v/>
      </c>
      <c r="V647" s="9" t="str">
        <f t="array" ref="V647">IF(A647&lt;&gt;"",IF(_xlfn.BITOR(F647&lt;&gt;"GR",F647&lt;&gt;""),IF(AND(L647&gt;=50,F647&gt;=55),_xlfn.RANK.EQ(L647,$L$2:$L$1000,0),_xlfn.IFS(U647="FD",999,U647="FF",1000)),IF(AND(L647&gt;=50,H647&gt;=55),_xlfn.RANK.EQ(L647,$L$2:$L$326,0),_xlfn.IFS(U647="FD",999,U647="FF",1000))),"")</f>
        <v/>
      </c>
    </row>
    <row r="648" spans="1:22" x14ac:dyDescent="0.25">
      <c r="A648" s="3"/>
      <c r="B648" s="3"/>
      <c r="C648" s="3"/>
      <c r="D648" s="3"/>
      <c r="E648" s="3"/>
      <c r="F648" s="3"/>
      <c r="G648" s="16">
        <f t="shared" si="144"/>
        <v>0</v>
      </c>
      <c r="H648" s="16">
        <f t="shared" si="145"/>
        <v>0</v>
      </c>
      <c r="I648" s="9">
        <f t="shared" si="143"/>
        <v>0</v>
      </c>
      <c r="J648" s="9">
        <f t="shared" si="146"/>
        <v>0</v>
      </c>
      <c r="K648" s="9">
        <f t="shared" si="155"/>
        <v>0</v>
      </c>
      <c r="L648" s="9">
        <f t="shared" si="156"/>
        <v>0</v>
      </c>
      <c r="M648" s="9" t="str">
        <f t="shared" si="147"/>
        <v/>
      </c>
      <c r="N648" s="9" t="str">
        <f t="shared" si="148"/>
        <v/>
      </c>
      <c r="O648" s="9" t="str">
        <f t="shared" si="149"/>
        <v/>
      </c>
      <c r="P648" s="9" t="str">
        <f t="shared" si="150"/>
        <v/>
      </c>
      <c r="Q648" s="9" t="str">
        <f t="shared" si="151"/>
        <v/>
      </c>
      <c r="R648" s="9" t="str">
        <f t="shared" si="152"/>
        <v/>
      </c>
      <c r="S648" s="9" t="str">
        <f t="shared" si="153"/>
        <v/>
      </c>
      <c r="T648" s="9" t="str">
        <f t="shared" si="154"/>
        <v/>
      </c>
      <c r="U648" s="9" t="str">
        <f t="array" ref="U648">IF(AND(F648&lt;&gt;"",F648&lt;&gt;"GR"),IF(COUNTIF($J$2:$J$1000,"&gt;=50")&gt;=10,IF(F648&lt;&gt;"GR",IF(AND(F648&gt;=55,J648&gt;=50),_xlfn.IFS(AND(J648&gt;=$AH$11,J648&gt;$AG$10,J648&gt;$AF$10,J648&gt;$AE$10,J648&gt;$AD$10,J648&gt;$AC$10,J648&gt;$AB$10),"AA",AND(J648&gt;=$AG$11,J648&gt;$AF$10,J648&gt;$AE$10,J648&gt;$AD$10,J648&gt;$AC$10,J648&gt;$AB$10),"BA",AND(J648&gt;=$AF$11,J648&gt;$AE$10,J648&gt;$AD$10,J648&gt;$AC$10,J648&gt;$AB$10),"BB",AND(J648&gt;=$AE$11,J648&gt;$AD$10,J648&gt;$AC$10,J648&gt;$AB$10),"CB",AND(J648&gt;=$AD$11,J648&gt;$AC$10,J648&gt;$AB$10),"CC",AND(J648&gt;=$AC$11,J648&gt;$AB$10),"DC",J648&gt;=50,"DD"),IF(J648&gt;=$AA$9,"FD","FF")),T648),IF(L648&gt;=$Z$32,$Z$30,IF(L648&gt;=$AA$32,$AA$30,IF(L648&gt;=$AB$32,$AB$30,IF(L648&gt;=$AC$32,$AC$30,IF(L648&gt;=$AD$32,$AD$30,IF(L648&gt;=$AE$32,$AE$30,IF(L648&gt;=$AF$32,$AF$30,IF(L648&gt;=$AG$32,$AG$30,$AH$30))))))))),T648)</f>
        <v/>
      </c>
      <c r="V648" s="9" t="str">
        <f t="array" ref="V648">IF(A648&lt;&gt;"",IF(_xlfn.BITOR(F648&lt;&gt;"GR",F648&lt;&gt;""),IF(AND(L648&gt;=50,F648&gt;=55),_xlfn.RANK.EQ(L648,$L$2:$L$1000,0),_xlfn.IFS(U648="FD",999,U648="FF",1000)),IF(AND(L648&gt;=50,H648&gt;=55),_xlfn.RANK.EQ(L648,$L$2:$L$326,0),_xlfn.IFS(U648="FD",999,U648="FF",1000))),"")</f>
        <v/>
      </c>
    </row>
    <row r="649" spans="1:22" x14ac:dyDescent="0.25">
      <c r="A649" s="3"/>
      <c r="B649" s="3"/>
      <c r="C649" s="3"/>
      <c r="D649" s="3"/>
      <c r="E649" s="3"/>
      <c r="F649" s="3"/>
      <c r="G649" s="16">
        <f t="shared" si="144"/>
        <v>0</v>
      </c>
      <c r="H649" s="16">
        <f t="shared" si="145"/>
        <v>0</v>
      </c>
      <c r="I649" s="9">
        <f t="shared" si="143"/>
        <v>0</v>
      </c>
      <c r="J649" s="9">
        <f t="shared" si="146"/>
        <v>0</v>
      </c>
      <c r="K649" s="9">
        <f t="shared" si="155"/>
        <v>0</v>
      </c>
      <c r="L649" s="9">
        <f t="shared" si="156"/>
        <v>0</v>
      </c>
      <c r="M649" s="9" t="str">
        <f t="shared" si="147"/>
        <v/>
      </c>
      <c r="N649" s="9" t="str">
        <f t="shared" si="148"/>
        <v/>
      </c>
      <c r="O649" s="9" t="str">
        <f t="shared" si="149"/>
        <v/>
      </c>
      <c r="P649" s="9" t="str">
        <f t="shared" si="150"/>
        <v/>
      </c>
      <c r="Q649" s="9" t="str">
        <f t="shared" si="151"/>
        <v/>
      </c>
      <c r="R649" s="9" t="str">
        <f t="shared" si="152"/>
        <v/>
      </c>
      <c r="S649" s="9" t="str">
        <f t="shared" si="153"/>
        <v/>
      </c>
      <c r="T649" s="9" t="str">
        <f t="shared" si="154"/>
        <v/>
      </c>
      <c r="U649" s="9" t="str">
        <f t="array" ref="U649">IF(AND(F649&lt;&gt;"",F649&lt;&gt;"GR"),IF(COUNTIF($J$2:$J$1000,"&gt;=50")&gt;=10,IF(F649&lt;&gt;"GR",IF(AND(F649&gt;=55,J649&gt;=50),_xlfn.IFS(AND(J649&gt;=$AH$11,J649&gt;$AG$10,J649&gt;$AF$10,J649&gt;$AE$10,J649&gt;$AD$10,J649&gt;$AC$10,J649&gt;$AB$10),"AA",AND(J649&gt;=$AG$11,J649&gt;$AF$10,J649&gt;$AE$10,J649&gt;$AD$10,J649&gt;$AC$10,J649&gt;$AB$10),"BA",AND(J649&gt;=$AF$11,J649&gt;$AE$10,J649&gt;$AD$10,J649&gt;$AC$10,J649&gt;$AB$10),"BB",AND(J649&gt;=$AE$11,J649&gt;$AD$10,J649&gt;$AC$10,J649&gt;$AB$10),"CB",AND(J649&gt;=$AD$11,J649&gt;$AC$10,J649&gt;$AB$10),"CC",AND(J649&gt;=$AC$11,J649&gt;$AB$10),"DC",J649&gt;=50,"DD"),IF(J649&gt;=$AA$9,"FD","FF")),T649),IF(L649&gt;=$Z$32,$Z$30,IF(L649&gt;=$AA$32,$AA$30,IF(L649&gt;=$AB$32,$AB$30,IF(L649&gt;=$AC$32,$AC$30,IF(L649&gt;=$AD$32,$AD$30,IF(L649&gt;=$AE$32,$AE$30,IF(L649&gt;=$AF$32,$AF$30,IF(L649&gt;=$AG$32,$AG$30,$AH$30))))))))),T649)</f>
        <v/>
      </c>
      <c r="V649" s="9" t="str">
        <f t="array" ref="V649">IF(A649&lt;&gt;"",IF(_xlfn.BITOR(F649&lt;&gt;"GR",F649&lt;&gt;""),IF(AND(L649&gt;=50,F649&gt;=55),_xlfn.RANK.EQ(L649,$L$2:$L$1000,0),_xlfn.IFS(U649="FD",999,U649="FF",1000)),IF(AND(L649&gt;=50,H649&gt;=55),_xlfn.RANK.EQ(L649,$L$2:$L$326,0),_xlfn.IFS(U649="FD",999,U649="FF",1000))),"")</f>
        <v/>
      </c>
    </row>
    <row r="650" spans="1:22" x14ac:dyDescent="0.25">
      <c r="A650" s="3"/>
      <c r="B650" s="3"/>
      <c r="C650" s="3"/>
      <c r="D650" s="3"/>
      <c r="E650" s="3"/>
      <c r="F650" s="3"/>
      <c r="G650" s="16">
        <f t="shared" si="144"/>
        <v>0</v>
      </c>
      <c r="H650" s="16">
        <f t="shared" si="145"/>
        <v>0</v>
      </c>
      <c r="I650" s="9">
        <f t="shared" si="143"/>
        <v>0</v>
      </c>
      <c r="J650" s="9">
        <f t="shared" si="146"/>
        <v>0</v>
      </c>
      <c r="K650" s="9">
        <f t="shared" si="155"/>
        <v>0</v>
      </c>
      <c r="L650" s="9">
        <f t="shared" si="156"/>
        <v>0</v>
      </c>
      <c r="M650" s="9" t="str">
        <f t="shared" si="147"/>
        <v/>
      </c>
      <c r="N650" s="9" t="str">
        <f t="shared" si="148"/>
        <v/>
      </c>
      <c r="O650" s="9" t="str">
        <f t="shared" si="149"/>
        <v/>
      </c>
      <c r="P650" s="9" t="str">
        <f t="shared" si="150"/>
        <v/>
      </c>
      <c r="Q650" s="9" t="str">
        <f t="shared" si="151"/>
        <v/>
      </c>
      <c r="R650" s="9" t="str">
        <f t="shared" si="152"/>
        <v/>
      </c>
      <c r="S650" s="9" t="str">
        <f t="shared" si="153"/>
        <v/>
      </c>
      <c r="T650" s="9" t="str">
        <f t="shared" si="154"/>
        <v/>
      </c>
      <c r="U650" s="9" t="str">
        <f t="array" ref="U650">IF(AND(F650&lt;&gt;"",F650&lt;&gt;"GR"),IF(COUNTIF($J$2:$J$1000,"&gt;=50")&gt;=10,IF(F650&lt;&gt;"GR",IF(AND(F650&gt;=55,J650&gt;=50),_xlfn.IFS(AND(J650&gt;=$AH$11,J650&gt;$AG$10,J650&gt;$AF$10,J650&gt;$AE$10,J650&gt;$AD$10,J650&gt;$AC$10,J650&gt;$AB$10),"AA",AND(J650&gt;=$AG$11,J650&gt;$AF$10,J650&gt;$AE$10,J650&gt;$AD$10,J650&gt;$AC$10,J650&gt;$AB$10),"BA",AND(J650&gt;=$AF$11,J650&gt;$AE$10,J650&gt;$AD$10,J650&gt;$AC$10,J650&gt;$AB$10),"BB",AND(J650&gt;=$AE$11,J650&gt;$AD$10,J650&gt;$AC$10,J650&gt;$AB$10),"CB",AND(J650&gt;=$AD$11,J650&gt;$AC$10,J650&gt;$AB$10),"CC",AND(J650&gt;=$AC$11,J650&gt;$AB$10),"DC",J650&gt;=50,"DD"),IF(J650&gt;=$AA$9,"FD","FF")),T650),IF(L650&gt;=$Z$32,$Z$30,IF(L650&gt;=$AA$32,$AA$30,IF(L650&gt;=$AB$32,$AB$30,IF(L650&gt;=$AC$32,$AC$30,IF(L650&gt;=$AD$32,$AD$30,IF(L650&gt;=$AE$32,$AE$30,IF(L650&gt;=$AF$32,$AF$30,IF(L650&gt;=$AG$32,$AG$30,$AH$30))))))))),T650)</f>
        <v/>
      </c>
      <c r="V650" s="9" t="str">
        <f t="array" ref="V650">IF(A650&lt;&gt;"",IF(_xlfn.BITOR(F650&lt;&gt;"GR",F650&lt;&gt;""),IF(AND(L650&gt;=50,F650&gt;=55),_xlfn.RANK.EQ(L650,$L$2:$L$1000,0),_xlfn.IFS(U650="FD",999,U650="FF",1000)),IF(AND(L650&gt;=50,H650&gt;=55),_xlfn.RANK.EQ(L650,$L$2:$L$326,0),_xlfn.IFS(U650="FD",999,U650="FF",1000))),"")</f>
        <v/>
      </c>
    </row>
    <row r="651" spans="1:22" x14ac:dyDescent="0.25">
      <c r="A651" s="3"/>
      <c r="B651" s="3"/>
      <c r="C651" s="3"/>
      <c r="D651" s="3"/>
      <c r="E651" s="3"/>
      <c r="F651" s="3"/>
      <c r="G651" s="16">
        <f t="shared" si="144"/>
        <v>0</v>
      </c>
      <c r="H651" s="16">
        <f t="shared" si="145"/>
        <v>0</v>
      </c>
      <c r="I651" s="9">
        <f t="shared" si="143"/>
        <v>0</v>
      </c>
      <c r="J651" s="9">
        <f t="shared" si="146"/>
        <v>0</v>
      </c>
      <c r="K651" s="9">
        <f t="shared" si="155"/>
        <v>0</v>
      </c>
      <c r="L651" s="9">
        <f t="shared" si="156"/>
        <v>0</v>
      </c>
      <c r="M651" s="9" t="str">
        <f t="shared" si="147"/>
        <v/>
      </c>
      <c r="N651" s="9" t="str">
        <f t="shared" si="148"/>
        <v/>
      </c>
      <c r="O651" s="9" t="str">
        <f t="shared" si="149"/>
        <v/>
      </c>
      <c r="P651" s="9" t="str">
        <f t="shared" si="150"/>
        <v/>
      </c>
      <c r="Q651" s="9" t="str">
        <f t="shared" si="151"/>
        <v/>
      </c>
      <c r="R651" s="9" t="str">
        <f t="shared" si="152"/>
        <v/>
      </c>
      <c r="S651" s="9" t="str">
        <f t="shared" si="153"/>
        <v/>
      </c>
      <c r="T651" s="9" t="str">
        <f t="shared" si="154"/>
        <v/>
      </c>
      <c r="U651" s="9" t="str">
        <f t="array" ref="U651">IF(AND(F651&lt;&gt;"",F651&lt;&gt;"GR"),IF(COUNTIF($J$2:$J$1000,"&gt;=50")&gt;=10,IF(F651&lt;&gt;"GR",IF(AND(F651&gt;=55,J651&gt;=50),_xlfn.IFS(AND(J651&gt;=$AH$11,J651&gt;$AG$10,J651&gt;$AF$10,J651&gt;$AE$10,J651&gt;$AD$10,J651&gt;$AC$10,J651&gt;$AB$10),"AA",AND(J651&gt;=$AG$11,J651&gt;$AF$10,J651&gt;$AE$10,J651&gt;$AD$10,J651&gt;$AC$10,J651&gt;$AB$10),"BA",AND(J651&gt;=$AF$11,J651&gt;$AE$10,J651&gt;$AD$10,J651&gt;$AC$10,J651&gt;$AB$10),"BB",AND(J651&gt;=$AE$11,J651&gt;$AD$10,J651&gt;$AC$10,J651&gt;$AB$10),"CB",AND(J651&gt;=$AD$11,J651&gt;$AC$10,J651&gt;$AB$10),"CC",AND(J651&gt;=$AC$11,J651&gt;$AB$10),"DC",J651&gt;=50,"DD"),IF(J651&gt;=$AA$9,"FD","FF")),T651),IF(L651&gt;=$Z$32,$Z$30,IF(L651&gt;=$AA$32,$AA$30,IF(L651&gt;=$AB$32,$AB$30,IF(L651&gt;=$AC$32,$AC$30,IF(L651&gt;=$AD$32,$AD$30,IF(L651&gt;=$AE$32,$AE$30,IF(L651&gt;=$AF$32,$AF$30,IF(L651&gt;=$AG$32,$AG$30,$AH$30))))))))),T651)</f>
        <v/>
      </c>
      <c r="V651" s="9" t="str">
        <f t="array" ref="V651">IF(A651&lt;&gt;"",IF(_xlfn.BITOR(F651&lt;&gt;"GR",F651&lt;&gt;""),IF(AND(L651&gt;=50,F651&gt;=55),_xlfn.RANK.EQ(L651,$L$2:$L$1000,0),_xlfn.IFS(U651="FD",999,U651="FF",1000)),IF(AND(L651&gt;=50,H651&gt;=55),_xlfn.RANK.EQ(L651,$L$2:$L$326,0),_xlfn.IFS(U651="FD",999,U651="FF",1000))),"")</f>
        <v/>
      </c>
    </row>
    <row r="652" spans="1:22" x14ac:dyDescent="0.25">
      <c r="A652" s="3"/>
      <c r="B652" s="3"/>
      <c r="C652" s="3"/>
      <c r="D652" s="3"/>
      <c r="E652" s="3"/>
      <c r="F652" s="3"/>
      <c r="G652" s="16">
        <f t="shared" si="144"/>
        <v>0</v>
      </c>
      <c r="H652" s="16">
        <f t="shared" si="145"/>
        <v>0</v>
      </c>
      <c r="I652" s="9">
        <f t="shared" si="143"/>
        <v>0</v>
      </c>
      <c r="J652" s="9">
        <f t="shared" si="146"/>
        <v>0</v>
      </c>
      <c r="K652" s="9">
        <f t="shared" si="155"/>
        <v>0</v>
      </c>
      <c r="L652" s="9">
        <f t="shared" si="156"/>
        <v>0</v>
      </c>
      <c r="M652" s="9" t="str">
        <f t="shared" si="147"/>
        <v/>
      </c>
      <c r="N652" s="9" t="str">
        <f t="shared" si="148"/>
        <v/>
      </c>
      <c r="O652" s="9" t="str">
        <f t="shared" si="149"/>
        <v/>
      </c>
      <c r="P652" s="9" t="str">
        <f t="shared" si="150"/>
        <v/>
      </c>
      <c r="Q652" s="9" t="str">
        <f t="shared" si="151"/>
        <v/>
      </c>
      <c r="R652" s="9" t="str">
        <f t="shared" si="152"/>
        <v/>
      </c>
      <c r="S652" s="9" t="str">
        <f t="shared" si="153"/>
        <v/>
      </c>
      <c r="T652" s="9" t="str">
        <f t="shared" si="154"/>
        <v/>
      </c>
      <c r="U652" s="9" t="str">
        <f t="array" ref="U652">IF(AND(F652&lt;&gt;"",F652&lt;&gt;"GR"),IF(COUNTIF($J$2:$J$1000,"&gt;=50")&gt;=10,IF(F652&lt;&gt;"GR",IF(AND(F652&gt;=55,J652&gt;=50),_xlfn.IFS(AND(J652&gt;=$AH$11,J652&gt;$AG$10,J652&gt;$AF$10,J652&gt;$AE$10,J652&gt;$AD$10,J652&gt;$AC$10,J652&gt;$AB$10),"AA",AND(J652&gt;=$AG$11,J652&gt;$AF$10,J652&gt;$AE$10,J652&gt;$AD$10,J652&gt;$AC$10,J652&gt;$AB$10),"BA",AND(J652&gt;=$AF$11,J652&gt;$AE$10,J652&gt;$AD$10,J652&gt;$AC$10,J652&gt;$AB$10),"BB",AND(J652&gt;=$AE$11,J652&gt;$AD$10,J652&gt;$AC$10,J652&gt;$AB$10),"CB",AND(J652&gt;=$AD$11,J652&gt;$AC$10,J652&gt;$AB$10),"CC",AND(J652&gt;=$AC$11,J652&gt;$AB$10),"DC",J652&gt;=50,"DD"),IF(J652&gt;=$AA$9,"FD","FF")),T652),IF(L652&gt;=$Z$32,$Z$30,IF(L652&gt;=$AA$32,$AA$30,IF(L652&gt;=$AB$32,$AB$30,IF(L652&gt;=$AC$32,$AC$30,IF(L652&gt;=$AD$32,$AD$30,IF(L652&gt;=$AE$32,$AE$30,IF(L652&gt;=$AF$32,$AF$30,IF(L652&gt;=$AG$32,$AG$30,$AH$30))))))))),T652)</f>
        <v/>
      </c>
      <c r="V652" s="9" t="str">
        <f t="array" ref="V652">IF(A652&lt;&gt;"",IF(_xlfn.BITOR(F652&lt;&gt;"GR",F652&lt;&gt;""),IF(AND(L652&gt;=50,F652&gt;=55),_xlfn.RANK.EQ(L652,$L$2:$L$1000,0),_xlfn.IFS(U652="FD",999,U652="FF",1000)),IF(AND(L652&gt;=50,H652&gt;=55),_xlfn.RANK.EQ(L652,$L$2:$L$326,0),_xlfn.IFS(U652="FD",999,U652="FF",1000))),"")</f>
        <v/>
      </c>
    </row>
    <row r="653" spans="1:22" x14ac:dyDescent="0.25">
      <c r="A653" s="3"/>
      <c r="B653" s="3"/>
      <c r="C653" s="3"/>
      <c r="D653" s="3"/>
      <c r="E653" s="3"/>
      <c r="F653" s="3"/>
      <c r="G653" s="16">
        <f t="shared" si="144"/>
        <v>0</v>
      </c>
      <c r="H653" s="16">
        <f t="shared" si="145"/>
        <v>0</v>
      </c>
      <c r="I653" s="9">
        <f t="shared" si="143"/>
        <v>0</v>
      </c>
      <c r="J653" s="9">
        <f t="shared" si="146"/>
        <v>0</v>
      </c>
      <c r="K653" s="9">
        <f t="shared" si="155"/>
        <v>0</v>
      </c>
      <c r="L653" s="9">
        <f t="shared" si="156"/>
        <v>0</v>
      </c>
      <c r="M653" s="9" t="str">
        <f t="shared" si="147"/>
        <v/>
      </c>
      <c r="N653" s="9" t="str">
        <f t="shared" si="148"/>
        <v/>
      </c>
      <c r="O653" s="9" t="str">
        <f t="shared" si="149"/>
        <v/>
      </c>
      <c r="P653" s="9" t="str">
        <f t="shared" si="150"/>
        <v/>
      </c>
      <c r="Q653" s="9" t="str">
        <f t="shared" si="151"/>
        <v/>
      </c>
      <c r="R653" s="9" t="str">
        <f t="shared" si="152"/>
        <v/>
      </c>
      <c r="S653" s="9" t="str">
        <f t="shared" si="153"/>
        <v/>
      </c>
      <c r="T653" s="9" t="str">
        <f t="shared" si="154"/>
        <v/>
      </c>
      <c r="U653" s="9" t="str">
        <f t="array" ref="U653">IF(AND(F653&lt;&gt;"",F653&lt;&gt;"GR"),IF(COUNTIF($J$2:$J$1000,"&gt;=50")&gt;=10,IF(F653&lt;&gt;"GR",IF(AND(F653&gt;=55,J653&gt;=50),_xlfn.IFS(AND(J653&gt;=$AH$11,J653&gt;$AG$10,J653&gt;$AF$10,J653&gt;$AE$10,J653&gt;$AD$10,J653&gt;$AC$10,J653&gt;$AB$10),"AA",AND(J653&gt;=$AG$11,J653&gt;$AF$10,J653&gt;$AE$10,J653&gt;$AD$10,J653&gt;$AC$10,J653&gt;$AB$10),"BA",AND(J653&gt;=$AF$11,J653&gt;$AE$10,J653&gt;$AD$10,J653&gt;$AC$10,J653&gt;$AB$10),"BB",AND(J653&gt;=$AE$11,J653&gt;$AD$10,J653&gt;$AC$10,J653&gt;$AB$10),"CB",AND(J653&gt;=$AD$11,J653&gt;$AC$10,J653&gt;$AB$10),"CC",AND(J653&gt;=$AC$11,J653&gt;$AB$10),"DC",J653&gt;=50,"DD"),IF(J653&gt;=$AA$9,"FD","FF")),T653),IF(L653&gt;=$Z$32,$Z$30,IF(L653&gt;=$AA$32,$AA$30,IF(L653&gt;=$AB$32,$AB$30,IF(L653&gt;=$AC$32,$AC$30,IF(L653&gt;=$AD$32,$AD$30,IF(L653&gt;=$AE$32,$AE$30,IF(L653&gt;=$AF$32,$AF$30,IF(L653&gt;=$AG$32,$AG$30,$AH$30))))))))),T653)</f>
        <v/>
      </c>
      <c r="V653" s="9" t="str">
        <f t="array" ref="V653">IF(A653&lt;&gt;"",IF(_xlfn.BITOR(F653&lt;&gt;"GR",F653&lt;&gt;""),IF(AND(L653&gt;=50,F653&gt;=55),_xlfn.RANK.EQ(L653,$L$2:$L$1000,0),_xlfn.IFS(U653="FD",999,U653="FF",1000)),IF(AND(L653&gt;=50,H653&gt;=55),_xlfn.RANK.EQ(L653,$L$2:$L$326,0),_xlfn.IFS(U653="FD",999,U653="FF",1000))),"")</f>
        <v/>
      </c>
    </row>
    <row r="654" spans="1:22" x14ac:dyDescent="0.25">
      <c r="A654" s="3"/>
      <c r="B654" s="3"/>
      <c r="C654" s="3"/>
      <c r="D654" s="3"/>
      <c r="E654" s="3"/>
      <c r="F654" s="3"/>
      <c r="G654" s="16">
        <f t="shared" si="144"/>
        <v>0</v>
      </c>
      <c r="H654" s="16">
        <f t="shared" si="145"/>
        <v>0</v>
      </c>
      <c r="I654" s="9">
        <f t="shared" si="143"/>
        <v>0</v>
      </c>
      <c r="J654" s="9">
        <f t="shared" si="146"/>
        <v>0</v>
      </c>
      <c r="K654" s="9">
        <f t="shared" si="155"/>
        <v>0</v>
      </c>
      <c r="L654" s="9">
        <f t="shared" si="156"/>
        <v>0</v>
      </c>
      <c r="M654" s="9" t="str">
        <f t="shared" si="147"/>
        <v/>
      </c>
      <c r="N654" s="9" t="str">
        <f t="shared" si="148"/>
        <v/>
      </c>
      <c r="O654" s="9" t="str">
        <f t="shared" si="149"/>
        <v/>
      </c>
      <c r="P654" s="9" t="str">
        <f t="shared" si="150"/>
        <v/>
      </c>
      <c r="Q654" s="9" t="str">
        <f t="shared" si="151"/>
        <v/>
      </c>
      <c r="R654" s="9" t="str">
        <f t="shared" si="152"/>
        <v/>
      </c>
      <c r="S654" s="9" t="str">
        <f t="shared" si="153"/>
        <v/>
      </c>
      <c r="T654" s="9" t="str">
        <f t="shared" si="154"/>
        <v/>
      </c>
      <c r="U654" s="9" t="str">
        <f t="array" ref="U654">IF(AND(F654&lt;&gt;"",F654&lt;&gt;"GR"),IF(COUNTIF($J$2:$J$1000,"&gt;=50")&gt;=10,IF(F654&lt;&gt;"GR",IF(AND(F654&gt;=55,J654&gt;=50),_xlfn.IFS(AND(J654&gt;=$AH$11,J654&gt;$AG$10,J654&gt;$AF$10,J654&gt;$AE$10,J654&gt;$AD$10,J654&gt;$AC$10,J654&gt;$AB$10),"AA",AND(J654&gt;=$AG$11,J654&gt;$AF$10,J654&gt;$AE$10,J654&gt;$AD$10,J654&gt;$AC$10,J654&gt;$AB$10),"BA",AND(J654&gt;=$AF$11,J654&gt;$AE$10,J654&gt;$AD$10,J654&gt;$AC$10,J654&gt;$AB$10),"BB",AND(J654&gt;=$AE$11,J654&gt;$AD$10,J654&gt;$AC$10,J654&gt;$AB$10),"CB",AND(J654&gt;=$AD$11,J654&gt;$AC$10,J654&gt;$AB$10),"CC",AND(J654&gt;=$AC$11,J654&gt;$AB$10),"DC",J654&gt;=50,"DD"),IF(J654&gt;=$AA$9,"FD","FF")),T654),IF(L654&gt;=$Z$32,$Z$30,IF(L654&gt;=$AA$32,$AA$30,IF(L654&gt;=$AB$32,$AB$30,IF(L654&gt;=$AC$32,$AC$30,IF(L654&gt;=$AD$32,$AD$30,IF(L654&gt;=$AE$32,$AE$30,IF(L654&gt;=$AF$32,$AF$30,IF(L654&gt;=$AG$32,$AG$30,$AH$30))))))))),T654)</f>
        <v/>
      </c>
      <c r="V654" s="9" t="str">
        <f t="array" ref="V654">IF(A654&lt;&gt;"",IF(_xlfn.BITOR(F654&lt;&gt;"GR",F654&lt;&gt;""),IF(AND(L654&gt;=50,F654&gt;=55),_xlfn.RANK.EQ(L654,$L$2:$L$1000,0),_xlfn.IFS(U654="FD",999,U654="FF",1000)),IF(AND(L654&gt;=50,H654&gt;=55),_xlfn.RANK.EQ(L654,$L$2:$L$326,0),_xlfn.IFS(U654="FD",999,U654="FF",1000))),"")</f>
        <v/>
      </c>
    </row>
    <row r="655" spans="1:22" x14ac:dyDescent="0.25">
      <c r="A655" s="3"/>
      <c r="B655" s="3"/>
      <c r="C655" s="3"/>
      <c r="D655" s="3"/>
      <c r="E655" s="3"/>
      <c r="F655" s="3"/>
      <c r="G655" s="16">
        <f t="shared" si="144"/>
        <v>0</v>
      </c>
      <c r="H655" s="16">
        <f t="shared" si="145"/>
        <v>0</v>
      </c>
      <c r="I655" s="9">
        <f t="shared" si="143"/>
        <v>0</v>
      </c>
      <c r="J655" s="9">
        <f t="shared" si="146"/>
        <v>0</v>
      </c>
      <c r="K655" s="9">
        <f t="shared" si="155"/>
        <v>0</v>
      </c>
      <c r="L655" s="9">
        <f t="shared" si="156"/>
        <v>0</v>
      </c>
      <c r="M655" s="9" t="str">
        <f t="shared" si="147"/>
        <v/>
      </c>
      <c r="N655" s="9" t="str">
        <f t="shared" si="148"/>
        <v/>
      </c>
      <c r="O655" s="9" t="str">
        <f t="shared" si="149"/>
        <v/>
      </c>
      <c r="P655" s="9" t="str">
        <f t="shared" si="150"/>
        <v/>
      </c>
      <c r="Q655" s="9" t="str">
        <f t="shared" si="151"/>
        <v/>
      </c>
      <c r="R655" s="9" t="str">
        <f t="shared" si="152"/>
        <v/>
      </c>
      <c r="S655" s="9" t="str">
        <f t="shared" si="153"/>
        <v/>
      </c>
      <c r="T655" s="9" t="str">
        <f t="shared" si="154"/>
        <v/>
      </c>
      <c r="U655" s="9" t="str">
        <f t="array" ref="U655">IF(AND(F655&lt;&gt;"",F655&lt;&gt;"GR"),IF(COUNTIF($J$2:$J$1000,"&gt;=50")&gt;=10,IF(F655&lt;&gt;"GR",IF(AND(F655&gt;=55,J655&gt;=50),_xlfn.IFS(AND(J655&gt;=$AH$11,J655&gt;$AG$10,J655&gt;$AF$10,J655&gt;$AE$10,J655&gt;$AD$10,J655&gt;$AC$10,J655&gt;$AB$10),"AA",AND(J655&gt;=$AG$11,J655&gt;$AF$10,J655&gt;$AE$10,J655&gt;$AD$10,J655&gt;$AC$10,J655&gt;$AB$10),"BA",AND(J655&gt;=$AF$11,J655&gt;$AE$10,J655&gt;$AD$10,J655&gt;$AC$10,J655&gt;$AB$10),"BB",AND(J655&gt;=$AE$11,J655&gt;$AD$10,J655&gt;$AC$10,J655&gt;$AB$10),"CB",AND(J655&gt;=$AD$11,J655&gt;$AC$10,J655&gt;$AB$10),"CC",AND(J655&gt;=$AC$11,J655&gt;$AB$10),"DC",J655&gt;=50,"DD"),IF(J655&gt;=$AA$9,"FD","FF")),T655),IF(L655&gt;=$Z$32,$Z$30,IF(L655&gt;=$AA$32,$AA$30,IF(L655&gt;=$AB$32,$AB$30,IF(L655&gt;=$AC$32,$AC$30,IF(L655&gt;=$AD$32,$AD$30,IF(L655&gt;=$AE$32,$AE$30,IF(L655&gt;=$AF$32,$AF$30,IF(L655&gt;=$AG$32,$AG$30,$AH$30))))))))),T655)</f>
        <v/>
      </c>
      <c r="V655" s="9" t="str">
        <f t="array" ref="V655">IF(A655&lt;&gt;"",IF(_xlfn.BITOR(F655&lt;&gt;"GR",F655&lt;&gt;""),IF(AND(L655&gt;=50,F655&gt;=55),_xlfn.RANK.EQ(L655,$L$2:$L$1000,0),_xlfn.IFS(U655="FD",999,U655="FF",1000)),IF(AND(L655&gt;=50,H655&gt;=55),_xlfn.RANK.EQ(L655,$L$2:$L$326,0),_xlfn.IFS(U655="FD",999,U655="FF",1000))),"")</f>
        <v/>
      </c>
    </row>
    <row r="656" spans="1:22" x14ac:dyDescent="0.25">
      <c r="A656" s="3"/>
      <c r="B656" s="3"/>
      <c r="C656" s="3"/>
      <c r="D656" s="3"/>
      <c r="E656" s="3"/>
      <c r="F656" s="3"/>
      <c r="G656" s="16">
        <f t="shared" si="144"/>
        <v>0</v>
      </c>
      <c r="H656" s="16">
        <f t="shared" si="145"/>
        <v>0</v>
      </c>
      <c r="I656" s="9">
        <f t="shared" si="143"/>
        <v>0</v>
      </c>
      <c r="J656" s="9">
        <f t="shared" si="146"/>
        <v>0</v>
      </c>
      <c r="K656" s="9">
        <f t="shared" si="155"/>
        <v>0</v>
      </c>
      <c r="L656" s="9">
        <f t="shared" si="156"/>
        <v>0</v>
      </c>
      <c r="M656" s="9" t="str">
        <f t="shared" si="147"/>
        <v/>
      </c>
      <c r="N656" s="9" t="str">
        <f t="shared" si="148"/>
        <v/>
      </c>
      <c r="O656" s="9" t="str">
        <f t="shared" si="149"/>
        <v/>
      </c>
      <c r="P656" s="9" t="str">
        <f t="shared" si="150"/>
        <v/>
      </c>
      <c r="Q656" s="9" t="str">
        <f t="shared" si="151"/>
        <v/>
      </c>
      <c r="R656" s="9" t="str">
        <f t="shared" si="152"/>
        <v/>
      </c>
      <c r="S656" s="9" t="str">
        <f t="shared" si="153"/>
        <v/>
      </c>
      <c r="T656" s="9" t="str">
        <f t="shared" si="154"/>
        <v/>
      </c>
      <c r="U656" s="9" t="str">
        <f t="array" ref="U656">IF(AND(F656&lt;&gt;"",F656&lt;&gt;"GR"),IF(COUNTIF($J$2:$J$1000,"&gt;=50")&gt;=10,IF(F656&lt;&gt;"GR",IF(AND(F656&gt;=55,J656&gt;=50),_xlfn.IFS(AND(J656&gt;=$AH$11,J656&gt;$AG$10,J656&gt;$AF$10,J656&gt;$AE$10,J656&gt;$AD$10,J656&gt;$AC$10,J656&gt;$AB$10),"AA",AND(J656&gt;=$AG$11,J656&gt;$AF$10,J656&gt;$AE$10,J656&gt;$AD$10,J656&gt;$AC$10,J656&gt;$AB$10),"BA",AND(J656&gt;=$AF$11,J656&gt;$AE$10,J656&gt;$AD$10,J656&gt;$AC$10,J656&gt;$AB$10),"BB",AND(J656&gt;=$AE$11,J656&gt;$AD$10,J656&gt;$AC$10,J656&gt;$AB$10),"CB",AND(J656&gt;=$AD$11,J656&gt;$AC$10,J656&gt;$AB$10),"CC",AND(J656&gt;=$AC$11,J656&gt;$AB$10),"DC",J656&gt;=50,"DD"),IF(J656&gt;=$AA$9,"FD","FF")),T656),IF(L656&gt;=$Z$32,$Z$30,IF(L656&gt;=$AA$32,$AA$30,IF(L656&gt;=$AB$32,$AB$30,IF(L656&gt;=$AC$32,$AC$30,IF(L656&gt;=$AD$32,$AD$30,IF(L656&gt;=$AE$32,$AE$30,IF(L656&gt;=$AF$32,$AF$30,IF(L656&gt;=$AG$32,$AG$30,$AH$30))))))))),T656)</f>
        <v/>
      </c>
      <c r="V656" s="9" t="str">
        <f t="array" ref="V656">IF(A656&lt;&gt;"",IF(_xlfn.BITOR(F656&lt;&gt;"GR",F656&lt;&gt;""),IF(AND(L656&gt;=50,F656&gt;=55),_xlfn.RANK.EQ(L656,$L$2:$L$1000,0),_xlfn.IFS(U656="FD",999,U656="FF",1000)),IF(AND(L656&gt;=50,H656&gt;=55),_xlfn.RANK.EQ(L656,$L$2:$L$326,0),_xlfn.IFS(U656="FD",999,U656="FF",1000))),"")</f>
        <v/>
      </c>
    </row>
    <row r="657" spans="1:22" x14ac:dyDescent="0.25">
      <c r="A657" s="3"/>
      <c r="B657" s="3"/>
      <c r="C657" s="3"/>
      <c r="D657" s="3"/>
      <c r="E657" s="3"/>
      <c r="F657" s="3"/>
      <c r="G657" s="16">
        <f t="shared" si="144"/>
        <v>0</v>
      </c>
      <c r="H657" s="16">
        <f t="shared" si="145"/>
        <v>0</v>
      </c>
      <c r="I657" s="9">
        <f t="shared" si="143"/>
        <v>0</v>
      </c>
      <c r="J657" s="9">
        <f t="shared" si="146"/>
        <v>0</v>
      </c>
      <c r="K657" s="9">
        <f t="shared" si="155"/>
        <v>0</v>
      </c>
      <c r="L657" s="9">
        <f t="shared" si="156"/>
        <v>0</v>
      </c>
      <c r="M657" s="9" t="str">
        <f t="shared" si="147"/>
        <v/>
      </c>
      <c r="N657" s="9" t="str">
        <f t="shared" si="148"/>
        <v/>
      </c>
      <c r="O657" s="9" t="str">
        <f t="shared" si="149"/>
        <v/>
      </c>
      <c r="P657" s="9" t="str">
        <f t="shared" si="150"/>
        <v/>
      </c>
      <c r="Q657" s="9" t="str">
        <f t="shared" si="151"/>
        <v/>
      </c>
      <c r="R657" s="9" t="str">
        <f t="shared" si="152"/>
        <v/>
      </c>
      <c r="S657" s="9" t="str">
        <f t="shared" si="153"/>
        <v/>
      </c>
      <c r="T657" s="9" t="str">
        <f t="shared" si="154"/>
        <v/>
      </c>
      <c r="U657" s="9" t="str">
        <f t="array" ref="U657">IF(AND(F657&lt;&gt;"",F657&lt;&gt;"GR"),IF(COUNTIF($J$2:$J$1000,"&gt;=50")&gt;=10,IF(F657&lt;&gt;"GR",IF(AND(F657&gt;=55,J657&gt;=50),_xlfn.IFS(AND(J657&gt;=$AH$11,J657&gt;$AG$10,J657&gt;$AF$10,J657&gt;$AE$10,J657&gt;$AD$10,J657&gt;$AC$10,J657&gt;$AB$10),"AA",AND(J657&gt;=$AG$11,J657&gt;$AF$10,J657&gt;$AE$10,J657&gt;$AD$10,J657&gt;$AC$10,J657&gt;$AB$10),"BA",AND(J657&gt;=$AF$11,J657&gt;$AE$10,J657&gt;$AD$10,J657&gt;$AC$10,J657&gt;$AB$10),"BB",AND(J657&gt;=$AE$11,J657&gt;$AD$10,J657&gt;$AC$10,J657&gt;$AB$10),"CB",AND(J657&gt;=$AD$11,J657&gt;$AC$10,J657&gt;$AB$10),"CC",AND(J657&gt;=$AC$11,J657&gt;$AB$10),"DC",J657&gt;=50,"DD"),IF(J657&gt;=$AA$9,"FD","FF")),T657),IF(L657&gt;=$Z$32,$Z$30,IF(L657&gt;=$AA$32,$AA$30,IF(L657&gt;=$AB$32,$AB$30,IF(L657&gt;=$AC$32,$AC$30,IF(L657&gt;=$AD$32,$AD$30,IF(L657&gt;=$AE$32,$AE$30,IF(L657&gt;=$AF$32,$AF$30,IF(L657&gt;=$AG$32,$AG$30,$AH$30))))))))),T657)</f>
        <v/>
      </c>
      <c r="V657" s="9" t="str">
        <f t="array" ref="V657">IF(A657&lt;&gt;"",IF(_xlfn.BITOR(F657&lt;&gt;"GR",F657&lt;&gt;""),IF(AND(L657&gt;=50,F657&gt;=55),_xlfn.RANK.EQ(L657,$L$2:$L$1000,0),_xlfn.IFS(U657="FD",999,U657="FF",1000)),IF(AND(L657&gt;=50,H657&gt;=55),_xlfn.RANK.EQ(L657,$L$2:$L$326,0),_xlfn.IFS(U657="FD",999,U657="FF",1000))),"")</f>
        <v/>
      </c>
    </row>
    <row r="658" spans="1:22" x14ac:dyDescent="0.25">
      <c r="A658" s="3"/>
      <c r="B658" s="3"/>
      <c r="C658" s="3"/>
      <c r="D658" s="3"/>
      <c r="E658" s="3"/>
      <c r="F658" s="3"/>
      <c r="G658" s="16">
        <f t="shared" si="144"/>
        <v>0</v>
      </c>
      <c r="H658" s="16">
        <f t="shared" si="145"/>
        <v>0</v>
      </c>
      <c r="I658" s="9">
        <f t="shared" si="143"/>
        <v>0</v>
      </c>
      <c r="J658" s="9">
        <f t="shared" si="146"/>
        <v>0</v>
      </c>
      <c r="K658" s="9">
        <f t="shared" si="155"/>
        <v>0</v>
      </c>
      <c r="L658" s="9">
        <f t="shared" si="156"/>
        <v>0</v>
      </c>
      <c r="M658" s="9" t="str">
        <f t="shared" si="147"/>
        <v/>
      </c>
      <c r="N658" s="9" t="str">
        <f t="shared" si="148"/>
        <v/>
      </c>
      <c r="O658" s="9" t="str">
        <f t="shared" si="149"/>
        <v/>
      </c>
      <c r="P658" s="9" t="str">
        <f t="shared" si="150"/>
        <v/>
      </c>
      <c r="Q658" s="9" t="str">
        <f t="shared" si="151"/>
        <v/>
      </c>
      <c r="R658" s="9" t="str">
        <f t="shared" si="152"/>
        <v/>
      </c>
      <c r="S658" s="9" t="str">
        <f t="shared" si="153"/>
        <v/>
      </c>
      <c r="T658" s="9" t="str">
        <f t="shared" si="154"/>
        <v/>
      </c>
      <c r="U658" s="9" t="str">
        <f t="array" ref="U658">IF(AND(F658&lt;&gt;"",F658&lt;&gt;"GR"),IF(COUNTIF($J$2:$J$1000,"&gt;=50")&gt;=10,IF(F658&lt;&gt;"GR",IF(AND(F658&gt;=55,J658&gt;=50),_xlfn.IFS(AND(J658&gt;=$AH$11,J658&gt;$AG$10,J658&gt;$AF$10,J658&gt;$AE$10,J658&gt;$AD$10,J658&gt;$AC$10,J658&gt;$AB$10),"AA",AND(J658&gt;=$AG$11,J658&gt;$AF$10,J658&gt;$AE$10,J658&gt;$AD$10,J658&gt;$AC$10,J658&gt;$AB$10),"BA",AND(J658&gt;=$AF$11,J658&gt;$AE$10,J658&gt;$AD$10,J658&gt;$AC$10,J658&gt;$AB$10),"BB",AND(J658&gt;=$AE$11,J658&gt;$AD$10,J658&gt;$AC$10,J658&gt;$AB$10),"CB",AND(J658&gt;=$AD$11,J658&gt;$AC$10,J658&gt;$AB$10),"CC",AND(J658&gt;=$AC$11,J658&gt;$AB$10),"DC",J658&gt;=50,"DD"),IF(J658&gt;=$AA$9,"FD","FF")),T658),IF(L658&gt;=$Z$32,$Z$30,IF(L658&gt;=$AA$32,$AA$30,IF(L658&gt;=$AB$32,$AB$30,IF(L658&gt;=$AC$32,$AC$30,IF(L658&gt;=$AD$32,$AD$30,IF(L658&gt;=$AE$32,$AE$30,IF(L658&gt;=$AF$32,$AF$30,IF(L658&gt;=$AG$32,$AG$30,$AH$30))))))))),T658)</f>
        <v/>
      </c>
      <c r="V658" s="9" t="str">
        <f t="array" ref="V658">IF(A658&lt;&gt;"",IF(_xlfn.BITOR(F658&lt;&gt;"GR",F658&lt;&gt;""),IF(AND(L658&gt;=50,F658&gt;=55),_xlfn.RANK.EQ(L658,$L$2:$L$1000,0),_xlfn.IFS(U658="FD",999,U658="FF",1000)),IF(AND(L658&gt;=50,H658&gt;=55),_xlfn.RANK.EQ(L658,$L$2:$L$326,0),_xlfn.IFS(U658="FD",999,U658="FF",1000))),"")</f>
        <v/>
      </c>
    </row>
    <row r="659" spans="1:22" x14ac:dyDescent="0.25">
      <c r="A659" s="3"/>
      <c r="B659" s="3"/>
      <c r="C659" s="3"/>
      <c r="D659" s="3"/>
      <c r="E659" s="3"/>
      <c r="F659" s="3"/>
      <c r="G659" s="16">
        <f t="shared" si="144"/>
        <v>0</v>
      </c>
      <c r="H659" s="16">
        <f t="shared" si="145"/>
        <v>0</v>
      </c>
      <c r="I659" s="9">
        <f t="shared" si="143"/>
        <v>0</v>
      </c>
      <c r="J659" s="9">
        <f t="shared" si="146"/>
        <v>0</v>
      </c>
      <c r="K659" s="9">
        <f t="shared" si="155"/>
        <v>0</v>
      </c>
      <c r="L659" s="9">
        <f t="shared" si="156"/>
        <v>0</v>
      </c>
      <c r="M659" s="9" t="str">
        <f t="shared" si="147"/>
        <v/>
      </c>
      <c r="N659" s="9" t="str">
        <f t="shared" si="148"/>
        <v/>
      </c>
      <c r="O659" s="9" t="str">
        <f t="shared" si="149"/>
        <v/>
      </c>
      <c r="P659" s="9" t="str">
        <f t="shared" si="150"/>
        <v/>
      </c>
      <c r="Q659" s="9" t="str">
        <f t="shared" si="151"/>
        <v/>
      </c>
      <c r="R659" s="9" t="str">
        <f t="shared" si="152"/>
        <v/>
      </c>
      <c r="S659" s="9" t="str">
        <f t="shared" si="153"/>
        <v/>
      </c>
      <c r="T659" s="9" t="str">
        <f t="shared" si="154"/>
        <v/>
      </c>
      <c r="U659" s="9" t="str">
        <f t="array" ref="U659">IF(AND(F659&lt;&gt;"",F659&lt;&gt;"GR"),IF(COUNTIF($J$2:$J$1000,"&gt;=50")&gt;=10,IF(F659&lt;&gt;"GR",IF(AND(F659&gt;=55,J659&gt;=50),_xlfn.IFS(AND(J659&gt;=$AH$11,J659&gt;$AG$10,J659&gt;$AF$10,J659&gt;$AE$10,J659&gt;$AD$10,J659&gt;$AC$10,J659&gt;$AB$10),"AA",AND(J659&gt;=$AG$11,J659&gt;$AF$10,J659&gt;$AE$10,J659&gt;$AD$10,J659&gt;$AC$10,J659&gt;$AB$10),"BA",AND(J659&gt;=$AF$11,J659&gt;$AE$10,J659&gt;$AD$10,J659&gt;$AC$10,J659&gt;$AB$10),"BB",AND(J659&gt;=$AE$11,J659&gt;$AD$10,J659&gt;$AC$10,J659&gt;$AB$10),"CB",AND(J659&gt;=$AD$11,J659&gt;$AC$10,J659&gt;$AB$10),"CC",AND(J659&gt;=$AC$11,J659&gt;$AB$10),"DC",J659&gt;=50,"DD"),IF(J659&gt;=$AA$9,"FD","FF")),T659),IF(L659&gt;=$Z$32,$Z$30,IF(L659&gt;=$AA$32,$AA$30,IF(L659&gt;=$AB$32,$AB$30,IF(L659&gt;=$AC$32,$AC$30,IF(L659&gt;=$AD$32,$AD$30,IF(L659&gt;=$AE$32,$AE$30,IF(L659&gt;=$AF$32,$AF$30,IF(L659&gt;=$AG$32,$AG$30,$AH$30))))))))),T659)</f>
        <v/>
      </c>
      <c r="V659" s="9" t="str">
        <f t="array" ref="V659">IF(A659&lt;&gt;"",IF(_xlfn.BITOR(F659&lt;&gt;"GR",F659&lt;&gt;""),IF(AND(L659&gt;=50,F659&gt;=55),_xlfn.RANK.EQ(L659,$L$2:$L$1000,0),_xlfn.IFS(U659="FD",999,U659="FF",1000)),IF(AND(L659&gt;=50,H659&gt;=55),_xlfn.RANK.EQ(L659,$L$2:$L$326,0),_xlfn.IFS(U659="FD",999,U659="FF",1000))),"")</f>
        <v/>
      </c>
    </row>
    <row r="660" spans="1:22" x14ac:dyDescent="0.25">
      <c r="A660" s="3"/>
      <c r="B660" s="3"/>
      <c r="C660" s="3"/>
      <c r="D660" s="3"/>
      <c r="E660" s="3"/>
      <c r="F660" s="3"/>
      <c r="G660" s="16">
        <f t="shared" si="144"/>
        <v>0</v>
      </c>
      <c r="H660" s="16">
        <f t="shared" si="145"/>
        <v>0</v>
      </c>
      <c r="I660" s="9">
        <f t="shared" si="143"/>
        <v>0</v>
      </c>
      <c r="J660" s="9">
        <f t="shared" si="146"/>
        <v>0</v>
      </c>
      <c r="K660" s="9">
        <f t="shared" si="155"/>
        <v>0</v>
      </c>
      <c r="L660" s="9">
        <f t="shared" si="156"/>
        <v>0</v>
      </c>
      <c r="M660" s="9" t="str">
        <f t="shared" si="147"/>
        <v/>
      </c>
      <c r="N660" s="9" t="str">
        <f t="shared" si="148"/>
        <v/>
      </c>
      <c r="O660" s="9" t="str">
        <f t="shared" si="149"/>
        <v/>
      </c>
      <c r="P660" s="9" t="str">
        <f t="shared" si="150"/>
        <v/>
      </c>
      <c r="Q660" s="9" t="str">
        <f t="shared" si="151"/>
        <v/>
      </c>
      <c r="R660" s="9" t="str">
        <f t="shared" si="152"/>
        <v/>
      </c>
      <c r="S660" s="9" t="str">
        <f t="shared" si="153"/>
        <v/>
      </c>
      <c r="T660" s="9" t="str">
        <f t="shared" si="154"/>
        <v/>
      </c>
      <c r="U660" s="9" t="str">
        <f t="array" ref="U660">IF(AND(F660&lt;&gt;"",F660&lt;&gt;"GR"),IF(COUNTIF($J$2:$J$1000,"&gt;=50")&gt;=10,IF(F660&lt;&gt;"GR",IF(AND(F660&gt;=55,J660&gt;=50),_xlfn.IFS(AND(J660&gt;=$AH$11,J660&gt;$AG$10,J660&gt;$AF$10,J660&gt;$AE$10,J660&gt;$AD$10,J660&gt;$AC$10,J660&gt;$AB$10),"AA",AND(J660&gt;=$AG$11,J660&gt;$AF$10,J660&gt;$AE$10,J660&gt;$AD$10,J660&gt;$AC$10,J660&gt;$AB$10),"BA",AND(J660&gt;=$AF$11,J660&gt;$AE$10,J660&gt;$AD$10,J660&gt;$AC$10,J660&gt;$AB$10),"BB",AND(J660&gt;=$AE$11,J660&gt;$AD$10,J660&gt;$AC$10,J660&gt;$AB$10),"CB",AND(J660&gt;=$AD$11,J660&gt;$AC$10,J660&gt;$AB$10),"CC",AND(J660&gt;=$AC$11,J660&gt;$AB$10),"DC",J660&gt;=50,"DD"),IF(J660&gt;=$AA$9,"FD","FF")),T660),IF(L660&gt;=$Z$32,$Z$30,IF(L660&gt;=$AA$32,$AA$30,IF(L660&gt;=$AB$32,$AB$30,IF(L660&gt;=$AC$32,$AC$30,IF(L660&gt;=$AD$32,$AD$30,IF(L660&gt;=$AE$32,$AE$30,IF(L660&gt;=$AF$32,$AF$30,IF(L660&gt;=$AG$32,$AG$30,$AH$30))))))))),T660)</f>
        <v/>
      </c>
      <c r="V660" s="9" t="str">
        <f t="array" ref="V660">IF(A660&lt;&gt;"",IF(_xlfn.BITOR(F660&lt;&gt;"GR",F660&lt;&gt;""),IF(AND(L660&gt;=50,F660&gt;=55),_xlfn.RANK.EQ(L660,$L$2:$L$1000,0),_xlfn.IFS(U660="FD",999,U660="FF",1000)),IF(AND(L660&gt;=50,H660&gt;=55),_xlfn.RANK.EQ(L660,$L$2:$L$326,0),_xlfn.IFS(U660="FD",999,U660="FF",1000))),"")</f>
        <v/>
      </c>
    </row>
    <row r="661" spans="1:22" x14ac:dyDescent="0.25">
      <c r="A661" s="3"/>
      <c r="B661" s="3"/>
      <c r="C661" s="3"/>
      <c r="D661" s="3"/>
      <c r="E661" s="3"/>
      <c r="F661" s="3"/>
      <c r="G661" s="16">
        <f t="shared" si="144"/>
        <v>0</v>
      </c>
      <c r="H661" s="16">
        <f t="shared" si="145"/>
        <v>0</v>
      </c>
      <c r="I661" s="9">
        <f t="shared" si="143"/>
        <v>0</v>
      </c>
      <c r="J661" s="9">
        <f t="shared" si="146"/>
        <v>0</v>
      </c>
      <c r="K661" s="9">
        <f t="shared" si="155"/>
        <v>0</v>
      </c>
      <c r="L661" s="9">
        <f t="shared" si="156"/>
        <v>0</v>
      </c>
      <c r="M661" s="9" t="str">
        <f t="shared" si="147"/>
        <v/>
      </c>
      <c r="N661" s="9" t="str">
        <f t="shared" si="148"/>
        <v/>
      </c>
      <c r="O661" s="9" t="str">
        <f t="shared" si="149"/>
        <v/>
      </c>
      <c r="P661" s="9" t="str">
        <f t="shared" si="150"/>
        <v/>
      </c>
      <c r="Q661" s="9" t="str">
        <f t="shared" si="151"/>
        <v/>
      </c>
      <c r="R661" s="9" t="str">
        <f t="shared" si="152"/>
        <v/>
      </c>
      <c r="S661" s="9" t="str">
        <f t="shared" si="153"/>
        <v/>
      </c>
      <c r="T661" s="9" t="str">
        <f t="shared" si="154"/>
        <v/>
      </c>
      <c r="U661" s="9" t="str">
        <f t="array" ref="U661">IF(AND(F661&lt;&gt;"",F661&lt;&gt;"GR"),IF(COUNTIF($J$2:$J$1000,"&gt;=50")&gt;=10,IF(F661&lt;&gt;"GR",IF(AND(F661&gt;=55,J661&gt;=50),_xlfn.IFS(AND(J661&gt;=$AH$11,J661&gt;$AG$10,J661&gt;$AF$10,J661&gt;$AE$10,J661&gt;$AD$10,J661&gt;$AC$10,J661&gt;$AB$10),"AA",AND(J661&gt;=$AG$11,J661&gt;$AF$10,J661&gt;$AE$10,J661&gt;$AD$10,J661&gt;$AC$10,J661&gt;$AB$10),"BA",AND(J661&gt;=$AF$11,J661&gt;$AE$10,J661&gt;$AD$10,J661&gt;$AC$10,J661&gt;$AB$10),"BB",AND(J661&gt;=$AE$11,J661&gt;$AD$10,J661&gt;$AC$10,J661&gt;$AB$10),"CB",AND(J661&gt;=$AD$11,J661&gt;$AC$10,J661&gt;$AB$10),"CC",AND(J661&gt;=$AC$11,J661&gt;$AB$10),"DC",J661&gt;=50,"DD"),IF(J661&gt;=$AA$9,"FD","FF")),T661),IF(L661&gt;=$Z$32,$Z$30,IF(L661&gt;=$AA$32,$AA$30,IF(L661&gt;=$AB$32,$AB$30,IF(L661&gt;=$AC$32,$AC$30,IF(L661&gt;=$AD$32,$AD$30,IF(L661&gt;=$AE$32,$AE$30,IF(L661&gt;=$AF$32,$AF$30,IF(L661&gt;=$AG$32,$AG$30,$AH$30))))))))),T661)</f>
        <v/>
      </c>
      <c r="V661" s="9" t="str">
        <f t="array" ref="V661">IF(A661&lt;&gt;"",IF(_xlfn.BITOR(F661&lt;&gt;"GR",F661&lt;&gt;""),IF(AND(L661&gt;=50,F661&gt;=55),_xlfn.RANK.EQ(L661,$L$2:$L$1000,0),_xlfn.IFS(U661="FD",999,U661="FF",1000)),IF(AND(L661&gt;=50,H661&gt;=55),_xlfn.RANK.EQ(L661,$L$2:$L$326,0),_xlfn.IFS(U661="FD",999,U661="FF",1000))),"")</f>
        <v/>
      </c>
    </row>
    <row r="662" spans="1:22" x14ac:dyDescent="0.25">
      <c r="A662" s="3"/>
      <c r="B662" s="3"/>
      <c r="C662" s="3"/>
      <c r="D662" s="3"/>
      <c r="E662" s="3"/>
      <c r="F662" s="3"/>
      <c r="G662" s="16">
        <f t="shared" si="144"/>
        <v>0</v>
      </c>
      <c r="H662" s="16">
        <f t="shared" si="145"/>
        <v>0</v>
      </c>
      <c r="I662" s="9">
        <f t="shared" si="143"/>
        <v>0</v>
      </c>
      <c r="J662" s="9">
        <f t="shared" si="146"/>
        <v>0</v>
      </c>
      <c r="K662" s="9">
        <f t="shared" si="155"/>
        <v>0</v>
      </c>
      <c r="L662" s="9">
        <f t="shared" si="156"/>
        <v>0</v>
      </c>
      <c r="M662" s="9" t="str">
        <f t="shared" si="147"/>
        <v/>
      </c>
      <c r="N662" s="9" t="str">
        <f t="shared" si="148"/>
        <v/>
      </c>
      <c r="O662" s="9" t="str">
        <f t="shared" si="149"/>
        <v/>
      </c>
      <c r="P662" s="9" t="str">
        <f t="shared" si="150"/>
        <v/>
      </c>
      <c r="Q662" s="9" t="str">
        <f t="shared" si="151"/>
        <v/>
      </c>
      <c r="R662" s="9" t="str">
        <f t="shared" si="152"/>
        <v/>
      </c>
      <c r="S662" s="9" t="str">
        <f t="shared" si="153"/>
        <v/>
      </c>
      <c r="T662" s="9" t="str">
        <f t="shared" si="154"/>
        <v/>
      </c>
      <c r="U662" s="9" t="str">
        <f t="array" ref="U662">IF(AND(F662&lt;&gt;"",F662&lt;&gt;"GR"),IF(COUNTIF($J$2:$J$1000,"&gt;=50")&gt;=10,IF(F662&lt;&gt;"GR",IF(AND(F662&gt;=55,J662&gt;=50),_xlfn.IFS(AND(J662&gt;=$AH$11,J662&gt;$AG$10,J662&gt;$AF$10,J662&gt;$AE$10,J662&gt;$AD$10,J662&gt;$AC$10,J662&gt;$AB$10),"AA",AND(J662&gt;=$AG$11,J662&gt;$AF$10,J662&gt;$AE$10,J662&gt;$AD$10,J662&gt;$AC$10,J662&gt;$AB$10),"BA",AND(J662&gt;=$AF$11,J662&gt;$AE$10,J662&gt;$AD$10,J662&gt;$AC$10,J662&gt;$AB$10),"BB",AND(J662&gt;=$AE$11,J662&gt;$AD$10,J662&gt;$AC$10,J662&gt;$AB$10),"CB",AND(J662&gt;=$AD$11,J662&gt;$AC$10,J662&gt;$AB$10),"CC",AND(J662&gt;=$AC$11,J662&gt;$AB$10),"DC",J662&gt;=50,"DD"),IF(J662&gt;=$AA$9,"FD","FF")),T662),IF(L662&gt;=$Z$32,$Z$30,IF(L662&gt;=$AA$32,$AA$30,IF(L662&gt;=$AB$32,$AB$30,IF(L662&gt;=$AC$32,$AC$30,IF(L662&gt;=$AD$32,$AD$30,IF(L662&gt;=$AE$32,$AE$30,IF(L662&gt;=$AF$32,$AF$30,IF(L662&gt;=$AG$32,$AG$30,$AH$30))))))))),T662)</f>
        <v/>
      </c>
      <c r="V662" s="9" t="str">
        <f t="array" ref="V662">IF(A662&lt;&gt;"",IF(_xlfn.BITOR(F662&lt;&gt;"GR",F662&lt;&gt;""),IF(AND(L662&gt;=50,F662&gt;=55),_xlfn.RANK.EQ(L662,$L$2:$L$1000,0),_xlfn.IFS(U662="FD",999,U662="FF",1000)),IF(AND(L662&gt;=50,H662&gt;=55),_xlfn.RANK.EQ(L662,$L$2:$L$326,0),_xlfn.IFS(U662="FD",999,U662="FF",1000))),"")</f>
        <v/>
      </c>
    </row>
    <row r="663" spans="1:22" x14ac:dyDescent="0.25">
      <c r="A663" s="3"/>
      <c r="B663" s="3"/>
      <c r="C663" s="3"/>
      <c r="D663" s="3"/>
      <c r="E663" s="3"/>
      <c r="F663" s="3"/>
      <c r="G663" s="16">
        <f t="shared" si="144"/>
        <v>0</v>
      </c>
      <c r="H663" s="16">
        <f t="shared" si="145"/>
        <v>0</v>
      </c>
      <c r="I663" s="9">
        <f t="shared" si="143"/>
        <v>0</v>
      </c>
      <c r="J663" s="9">
        <f t="shared" si="146"/>
        <v>0</v>
      </c>
      <c r="K663" s="9">
        <f t="shared" si="155"/>
        <v>0</v>
      </c>
      <c r="L663" s="9">
        <f t="shared" si="156"/>
        <v>0</v>
      </c>
      <c r="M663" s="9" t="str">
        <f t="shared" si="147"/>
        <v/>
      </c>
      <c r="N663" s="9" t="str">
        <f t="shared" si="148"/>
        <v/>
      </c>
      <c r="O663" s="9" t="str">
        <f t="shared" si="149"/>
        <v/>
      </c>
      <c r="P663" s="9" t="str">
        <f t="shared" si="150"/>
        <v/>
      </c>
      <c r="Q663" s="9" t="str">
        <f t="shared" si="151"/>
        <v/>
      </c>
      <c r="R663" s="9" t="str">
        <f t="shared" si="152"/>
        <v/>
      </c>
      <c r="S663" s="9" t="str">
        <f t="shared" si="153"/>
        <v/>
      </c>
      <c r="T663" s="9" t="str">
        <f t="shared" si="154"/>
        <v/>
      </c>
      <c r="U663" s="9" t="str">
        <f t="array" ref="U663">IF(AND(F663&lt;&gt;"",F663&lt;&gt;"GR"),IF(COUNTIF($J$2:$J$1000,"&gt;=50")&gt;=10,IF(F663&lt;&gt;"GR",IF(AND(F663&gt;=55,J663&gt;=50),_xlfn.IFS(AND(J663&gt;=$AH$11,J663&gt;$AG$10,J663&gt;$AF$10,J663&gt;$AE$10,J663&gt;$AD$10,J663&gt;$AC$10,J663&gt;$AB$10),"AA",AND(J663&gt;=$AG$11,J663&gt;$AF$10,J663&gt;$AE$10,J663&gt;$AD$10,J663&gt;$AC$10,J663&gt;$AB$10),"BA",AND(J663&gt;=$AF$11,J663&gt;$AE$10,J663&gt;$AD$10,J663&gt;$AC$10,J663&gt;$AB$10),"BB",AND(J663&gt;=$AE$11,J663&gt;$AD$10,J663&gt;$AC$10,J663&gt;$AB$10),"CB",AND(J663&gt;=$AD$11,J663&gt;$AC$10,J663&gt;$AB$10),"CC",AND(J663&gt;=$AC$11,J663&gt;$AB$10),"DC",J663&gt;=50,"DD"),IF(J663&gt;=$AA$9,"FD","FF")),T663),IF(L663&gt;=$Z$32,$Z$30,IF(L663&gt;=$AA$32,$AA$30,IF(L663&gt;=$AB$32,$AB$30,IF(L663&gt;=$AC$32,$AC$30,IF(L663&gt;=$AD$32,$AD$30,IF(L663&gt;=$AE$32,$AE$30,IF(L663&gt;=$AF$32,$AF$30,IF(L663&gt;=$AG$32,$AG$30,$AH$30))))))))),T663)</f>
        <v/>
      </c>
      <c r="V663" s="9" t="str">
        <f t="array" ref="V663">IF(A663&lt;&gt;"",IF(_xlfn.BITOR(F663&lt;&gt;"GR",F663&lt;&gt;""),IF(AND(L663&gt;=50,F663&gt;=55),_xlfn.RANK.EQ(L663,$L$2:$L$1000,0),_xlfn.IFS(U663="FD",999,U663="FF",1000)),IF(AND(L663&gt;=50,H663&gt;=55),_xlfn.RANK.EQ(L663,$L$2:$L$326,0),_xlfn.IFS(U663="FD",999,U663="FF",1000))),"")</f>
        <v/>
      </c>
    </row>
    <row r="664" spans="1:22" x14ac:dyDescent="0.25">
      <c r="A664" s="3"/>
      <c r="B664" s="3"/>
      <c r="C664" s="3"/>
      <c r="D664" s="3"/>
      <c r="E664" s="3"/>
      <c r="F664" s="3"/>
      <c r="G664" s="16">
        <f t="shared" si="144"/>
        <v>0</v>
      </c>
      <c r="H664" s="16">
        <f t="shared" si="145"/>
        <v>0</v>
      </c>
      <c r="I664" s="9">
        <f t="shared" si="143"/>
        <v>0</v>
      </c>
      <c r="J664" s="9">
        <f t="shared" si="146"/>
        <v>0</v>
      </c>
      <c r="K664" s="9">
        <f t="shared" si="155"/>
        <v>0</v>
      </c>
      <c r="L664" s="9">
        <f t="shared" si="156"/>
        <v>0</v>
      </c>
      <c r="M664" s="9" t="str">
        <f t="shared" si="147"/>
        <v/>
      </c>
      <c r="N664" s="9" t="str">
        <f t="shared" si="148"/>
        <v/>
      </c>
      <c r="O664" s="9" t="str">
        <f t="shared" si="149"/>
        <v/>
      </c>
      <c r="P664" s="9" t="str">
        <f t="shared" si="150"/>
        <v/>
      </c>
      <c r="Q664" s="9" t="str">
        <f t="shared" si="151"/>
        <v/>
      </c>
      <c r="R664" s="9" t="str">
        <f t="shared" si="152"/>
        <v/>
      </c>
      <c r="S664" s="9" t="str">
        <f t="shared" si="153"/>
        <v/>
      </c>
      <c r="T664" s="9" t="str">
        <f t="shared" si="154"/>
        <v/>
      </c>
      <c r="U664" s="9" t="str">
        <f t="array" ref="U664">IF(AND(F664&lt;&gt;"",F664&lt;&gt;"GR"),IF(COUNTIF($J$2:$J$1000,"&gt;=50")&gt;=10,IF(F664&lt;&gt;"GR",IF(AND(F664&gt;=55,J664&gt;=50),_xlfn.IFS(AND(J664&gt;=$AH$11,J664&gt;$AG$10,J664&gt;$AF$10,J664&gt;$AE$10,J664&gt;$AD$10,J664&gt;$AC$10,J664&gt;$AB$10),"AA",AND(J664&gt;=$AG$11,J664&gt;$AF$10,J664&gt;$AE$10,J664&gt;$AD$10,J664&gt;$AC$10,J664&gt;$AB$10),"BA",AND(J664&gt;=$AF$11,J664&gt;$AE$10,J664&gt;$AD$10,J664&gt;$AC$10,J664&gt;$AB$10),"BB",AND(J664&gt;=$AE$11,J664&gt;$AD$10,J664&gt;$AC$10,J664&gt;$AB$10),"CB",AND(J664&gt;=$AD$11,J664&gt;$AC$10,J664&gt;$AB$10),"CC",AND(J664&gt;=$AC$11,J664&gt;$AB$10),"DC",J664&gt;=50,"DD"),IF(J664&gt;=$AA$9,"FD","FF")),T664),IF(L664&gt;=$Z$32,$Z$30,IF(L664&gt;=$AA$32,$AA$30,IF(L664&gt;=$AB$32,$AB$30,IF(L664&gt;=$AC$32,$AC$30,IF(L664&gt;=$AD$32,$AD$30,IF(L664&gt;=$AE$32,$AE$30,IF(L664&gt;=$AF$32,$AF$30,IF(L664&gt;=$AG$32,$AG$30,$AH$30))))))))),T664)</f>
        <v/>
      </c>
      <c r="V664" s="9" t="str">
        <f t="array" ref="V664">IF(A664&lt;&gt;"",IF(_xlfn.BITOR(F664&lt;&gt;"GR",F664&lt;&gt;""),IF(AND(L664&gt;=50,F664&gt;=55),_xlfn.RANK.EQ(L664,$L$2:$L$1000,0),_xlfn.IFS(U664="FD",999,U664="FF",1000)),IF(AND(L664&gt;=50,H664&gt;=55),_xlfn.RANK.EQ(L664,$L$2:$L$326,0),_xlfn.IFS(U664="FD",999,U664="FF",1000))),"")</f>
        <v/>
      </c>
    </row>
    <row r="665" spans="1:22" x14ac:dyDescent="0.25">
      <c r="A665" s="3"/>
      <c r="B665" s="3"/>
      <c r="C665" s="3"/>
      <c r="D665" s="3"/>
      <c r="E665" s="3"/>
      <c r="F665" s="3"/>
      <c r="G665" s="16">
        <f t="shared" si="144"/>
        <v>0</v>
      </c>
      <c r="H665" s="16">
        <f t="shared" si="145"/>
        <v>0</v>
      </c>
      <c r="I665" s="9">
        <f t="shared" si="143"/>
        <v>0</v>
      </c>
      <c r="J665" s="9">
        <f t="shared" si="146"/>
        <v>0</v>
      </c>
      <c r="K665" s="9">
        <f t="shared" si="155"/>
        <v>0</v>
      </c>
      <c r="L665" s="9">
        <f t="shared" si="156"/>
        <v>0</v>
      </c>
      <c r="M665" s="9" t="str">
        <f t="shared" si="147"/>
        <v/>
      </c>
      <c r="N665" s="9" t="str">
        <f t="shared" si="148"/>
        <v/>
      </c>
      <c r="O665" s="9" t="str">
        <f t="shared" si="149"/>
        <v/>
      </c>
      <c r="P665" s="9" t="str">
        <f t="shared" si="150"/>
        <v/>
      </c>
      <c r="Q665" s="9" t="str">
        <f t="shared" si="151"/>
        <v/>
      </c>
      <c r="R665" s="9" t="str">
        <f t="shared" si="152"/>
        <v/>
      </c>
      <c r="S665" s="9" t="str">
        <f t="shared" si="153"/>
        <v/>
      </c>
      <c r="T665" s="9" t="str">
        <f t="shared" si="154"/>
        <v/>
      </c>
      <c r="U665" s="9" t="str">
        <f t="array" ref="U665">IF(AND(F665&lt;&gt;"",F665&lt;&gt;"GR"),IF(COUNTIF($J$2:$J$1000,"&gt;=50")&gt;=10,IF(F665&lt;&gt;"GR",IF(AND(F665&gt;=55,J665&gt;=50),_xlfn.IFS(AND(J665&gt;=$AH$11,J665&gt;$AG$10,J665&gt;$AF$10,J665&gt;$AE$10,J665&gt;$AD$10,J665&gt;$AC$10,J665&gt;$AB$10),"AA",AND(J665&gt;=$AG$11,J665&gt;$AF$10,J665&gt;$AE$10,J665&gt;$AD$10,J665&gt;$AC$10,J665&gt;$AB$10),"BA",AND(J665&gt;=$AF$11,J665&gt;$AE$10,J665&gt;$AD$10,J665&gt;$AC$10,J665&gt;$AB$10),"BB",AND(J665&gt;=$AE$11,J665&gt;$AD$10,J665&gt;$AC$10,J665&gt;$AB$10),"CB",AND(J665&gt;=$AD$11,J665&gt;$AC$10,J665&gt;$AB$10),"CC",AND(J665&gt;=$AC$11,J665&gt;$AB$10),"DC",J665&gt;=50,"DD"),IF(J665&gt;=$AA$9,"FD","FF")),T665),IF(L665&gt;=$Z$32,$Z$30,IF(L665&gt;=$AA$32,$AA$30,IF(L665&gt;=$AB$32,$AB$30,IF(L665&gt;=$AC$32,$AC$30,IF(L665&gt;=$AD$32,$AD$30,IF(L665&gt;=$AE$32,$AE$30,IF(L665&gt;=$AF$32,$AF$30,IF(L665&gt;=$AG$32,$AG$30,$AH$30))))))))),T665)</f>
        <v/>
      </c>
      <c r="V665" s="9" t="str">
        <f t="array" ref="V665">IF(A665&lt;&gt;"",IF(_xlfn.BITOR(F665&lt;&gt;"GR",F665&lt;&gt;""),IF(AND(L665&gt;=50,F665&gt;=55),_xlfn.RANK.EQ(L665,$L$2:$L$1000,0),_xlfn.IFS(U665="FD",999,U665="FF",1000)),IF(AND(L665&gt;=50,H665&gt;=55),_xlfn.RANK.EQ(L665,$L$2:$L$326,0),_xlfn.IFS(U665="FD",999,U665="FF",1000))),"")</f>
        <v/>
      </c>
    </row>
    <row r="666" spans="1:22" x14ac:dyDescent="0.25">
      <c r="A666" s="3"/>
      <c r="B666" s="3"/>
      <c r="C666" s="3"/>
      <c r="D666" s="3"/>
      <c r="E666" s="3"/>
      <c r="F666" s="3"/>
      <c r="G666" s="16">
        <f t="shared" si="144"/>
        <v>0</v>
      </c>
      <c r="H666" s="16">
        <f t="shared" si="145"/>
        <v>0</v>
      </c>
      <c r="I666" s="9">
        <f t="shared" si="143"/>
        <v>0</v>
      </c>
      <c r="J666" s="9">
        <f t="shared" si="146"/>
        <v>0</v>
      </c>
      <c r="K666" s="9">
        <f t="shared" si="155"/>
        <v>0</v>
      </c>
      <c r="L666" s="9">
        <f t="shared" si="156"/>
        <v>0</v>
      </c>
      <c r="M666" s="9" t="str">
        <f t="shared" si="147"/>
        <v/>
      </c>
      <c r="N666" s="9" t="str">
        <f t="shared" si="148"/>
        <v/>
      </c>
      <c r="O666" s="9" t="str">
        <f t="shared" si="149"/>
        <v/>
      </c>
      <c r="P666" s="9" t="str">
        <f t="shared" si="150"/>
        <v/>
      </c>
      <c r="Q666" s="9" t="str">
        <f t="shared" si="151"/>
        <v/>
      </c>
      <c r="R666" s="9" t="str">
        <f t="shared" si="152"/>
        <v/>
      </c>
      <c r="S666" s="9" t="str">
        <f t="shared" si="153"/>
        <v/>
      </c>
      <c r="T666" s="9" t="str">
        <f t="shared" si="154"/>
        <v/>
      </c>
      <c r="U666" s="9" t="str">
        <f t="array" ref="U666">IF(AND(F666&lt;&gt;"",F666&lt;&gt;"GR"),IF(COUNTIF($J$2:$J$1000,"&gt;=50")&gt;=10,IF(F666&lt;&gt;"GR",IF(AND(F666&gt;=55,J666&gt;=50),_xlfn.IFS(AND(J666&gt;=$AH$11,J666&gt;$AG$10,J666&gt;$AF$10,J666&gt;$AE$10,J666&gt;$AD$10,J666&gt;$AC$10,J666&gt;$AB$10),"AA",AND(J666&gt;=$AG$11,J666&gt;$AF$10,J666&gt;$AE$10,J666&gt;$AD$10,J666&gt;$AC$10,J666&gt;$AB$10),"BA",AND(J666&gt;=$AF$11,J666&gt;$AE$10,J666&gt;$AD$10,J666&gt;$AC$10,J666&gt;$AB$10),"BB",AND(J666&gt;=$AE$11,J666&gt;$AD$10,J666&gt;$AC$10,J666&gt;$AB$10),"CB",AND(J666&gt;=$AD$11,J666&gt;$AC$10,J666&gt;$AB$10),"CC",AND(J666&gt;=$AC$11,J666&gt;$AB$10),"DC",J666&gt;=50,"DD"),IF(J666&gt;=$AA$9,"FD","FF")),T666),IF(L666&gt;=$Z$32,$Z$30,IF(L666&gt;=$AA$32,$AA$30,IF(L666&gt;=$AB$32,$AB$30,IF(L666&gt;=$AC$32,$AC$30,IF(L666&gt;=$AD$32,$AD$30,IF(L666&gt;=$AE$32,$AE$30,IF(L666&gt;=$AF$32,$AF$30,IF(L666&gt;=$AG$32,$AG$30,$AH$30))))))))),T666)</f>
        <v/>
      </c>
      <c r="V666" s="9" t="str">
        <f t="array" ref="V666">IF(A666&lt;&gt;"",IF(_xlfn.BITOR(F666&lt;&gt;"GR",F666&lt;&gt;""),IF(AND(L666&gt;=50,F666&gt;=55),_xlfn.RANK.EQ(L666,$L$2:$L$1000,0),_xlfn.IFS(U666="FD",999,U666="FF",1000)),IF(AND(L666&gt;=50,H666&gt;=55),_xlfn.RANK.EQ(L666,$L$2:$L$326,0),_xlfn.IFS(U666="FD",999,U666="FF",1000))),"")</f>
        <v/>
      </c>
    </row>
    <row r="667" spans="1:22" x14ac:dyDescent="0.25">
      <c r="A667" s="3"/>
      <c r="B667" s="3"/>
      <c r="C667" s="3"/>
      <c r="D667" s="3"/>
      <c r="E667" s="3"/>
      <c r="F667" s="3"/>
      <c r="G667" s="16">
        <f t="shared" si="144"/>
        <v>0</v>
      </c>
      <c r="H667" s="16">
        <f t="shared" si="145"/>
        <v>0</v>
      </c>
      <c r="I667" s="9">
        <f t="shared" si="143"/>
        <v>0</v>
      </c>
      <c r="J667" s="9">
        <f t="shared" si="146"/>
        <v>0</v>
      </c>
      <c r="K667" s="9">
        <f t="shared" si="155"/>
        <v>0</v>
      </c>
      <c r="L667" s="9">
        <f t="shared" si="156"/>
        <v>0</v>
      </c>
      <c r="M667" s="9" t="str">
        <f t="shared" si="147"/>
        <v/>
      </c>
      <c r="N667" s="9" t="str">
        <f t="shared" si="148"/>
        <v/>
      </c>
      <c r="O667" s="9" t="str">
        <f t="shared" si="149"/>
        <v/>
      </c>
      <c r="P667" s="9" t="str">
        <f t="shared" si="150"/>
        <v/>
      </c>
      <c r="Q667" s="9" t="str">
        <f t="shared" si="151"/>
        <v/>
      </c>
      <c r="R667" s="9" t="str">
        <f t="shared" si="152"/>
        <v/>
      </c>
      <c r="S667" s="9" t="str">
        <f t="shared" si="153"/>
        <v/>
      </c>
      <c r="T667" s="9" t="str">
        <f t="shared" si="154"/>
        <v/>
      </c>
      <c r="U667" s="9" t="str">
        <f t="array" ref="U667">IF(AND(F667&lt;&gt;"",F667&lt;&gt;"GR"),IF(COUNTIF($J$2:$J$1000,"&gt;=50")&gt;=10,IF(F667&lt;&gt;"GR",IF(AND(F667&gt;=55,J667&gt;=50),_xlfn.IFS(AND(J667&gt;=$AH$11,J667&gt;$AG$10,J667&gt;$AF$10,J667&gt;$AE$10,J667&gt;$AD$10,J667&gt;$AC$10,J667&gt;$AB$10),"AA",AND(J667&gt;=$AG$11,J667&gt;$AF$10,J667&gt;$AE$10,J667&gt;$AD$10,J667&gt;$AC$10,J667&gt;$AB$10),"BA",AND(J667&gt;=$AF$11,J667&gt;$AE$10,J667&gt;$AD$10,J667&gt;$AC$10,J667&gt;$AB$10),"BB",AND(J667&gt;=$AE$11,J667&gt;$AD$10,J667&gt;$AC$10,J667&gt;$AB$10),"CB",AND(J667&gt;=$AD$11,J667&gt;$AC$10,J667&gt;$AB$10),"CC",AND(J667&gt;=$AC$11,J667&gt;$AB$10),"DC",J667&gt;=50,"DD"),IF(J667&gt;=$AA$9,"FD","FF")),T667),IF(L667&gt;=$Z$32,$Z$30,IF(L667&gt;=$AA$32,$AA$30,IF(L667&gt;=$AB$32,$AB$30,IF(L667&gt;=$AC$32,$AC$30,IF(L667&gt;=$AD$32,$AD$30,IF(L667&gt;=$AE$32,$AE$30,IF(L667&gt;=$AF$32,$AF$30,IF(L667&gt;=$AG$32,$AG$30,$AH$30))))))))),T667)</f>
        <v/>
      </c>
      <c r="V667" s="9" t="str">
        <f t="array" ref="V667">IF(A667&lt;&gt;"",IF(_xlfn.BITOR(F667&lt;&gt;"GR",F667&lt;&gt;""),IF(AND(L667&gt;=50,F667&gt;=55),_xlfn.RANK.EQ(L667,$L$2:$L$1000,0),_xlfn.IFS(U667="FD",999,U667="FF",1000)),IF(AND(L667&gt;=50,H667&gt;=55),_xlfn.RANK.EQ(L667,$L$2:$L$326,0),_xlfn.IFS(U667="FD",999,U667="FF",1000))),"")</f>
        <v/>
      </c>
    </row>
    <row r="668" spans="1:22" x14ac:dyDescent="0.25">
      <c r="A668" s="3"/>
      <c r="B668" s="3"/>
      <c r="C668" s="3"/>
      <c r="D668" s="3"/>
      <c r="E668" s="3"/>
      <c r="F668" s="3"/>
      <c r="G668" s="16">
        <f t="shared" si="144"/>
        <v>0</v>
      </c>
      <c r="H668" s="16">
        <f t="shared" si="145"/>
        <v>0</v>
      </c>
      <c r="I668" s="9">
        <f t="shared" si="143"/>
        <v>0</v>
      </c>
      <c r="J668" s="9">
        <f t="shared" si="146"/>
        <v>0</v>
      </c>
      <c r="K668" s="9">
        <f t="shared" si="155"/>
        <v>0</v>
      </c>
      <c r="L668" s="9">
        <f t="shared" si="156"/>
        <v>0</v>
      </c>
      <c r="M668" s="9" t="str">
        <f t="shared" si="147"/>
        <v/>
      </c>
      <c r="N668" s="9" t="str">
        <f t="shared" si="148"/>
        <v/>
      </c>
      <c r="O668" s="9" t="str">
        <f t="shared" si="149"/>
        <v/>
      </c>
      <c r="P668" s="9" t="str">
        <f t="shared" si="150"/>
        <v/>
      </c>
      <c r="Q668" s="9" t="str">
        <f t="shared" si="151"/>
        <v/>
      </c>
      <c r="R668" s="9" t="str">
        <f t="shared" si="152"/>
        <v/>
      </c>
      <c r="S668" s="9" t="str">
        <f t="shared" si="153"/>
        <v/>
      </c>
      <c r="T668" s="9" t="str">
        <f t="shared" si="154"/>
        <v/>
      </c>
      <c r="U668" s="9" t="str">
        <f t="array" ref="U668">IF(AND(F668&lt;&gt;"",F668&lt;&gt;"GR"),IF(COUNTIF($J$2:$J$1000,"&gt;=50")&gt;=10,IF(F668&lt;&gt;"GR",IF(AND(F668&gt;=55,J668&gt;=50),_xlfn.IFS(AND(J668&gt;=$AH$11,J668&gt;$AG$10,J668&gt;$AF$10,J668&gt;$AE$10,J668&gt;$AD$10,J668&gt;$AC$10,J668&gt;$AB$10),"AA",AND(J668&gt;=$AG$11,J668&gt;$AF$10,J668&gt;$AE$10,J668&gt;$AD$10,J668&gt;$AC$10,J668&gt;$AB$10),"BA",AND(J668&gt;=$AF$11,J668&gt;$AE$10,J668&gt;$AD$10,J668&gt;$AC$10,J668&gt;$AB$10),"BB",AND(J668&gt;=$AE$11,J668&gt;$AD$10,J668&gt;$AC$10,J668&gt;$AB$10),"CB",AND(J668&gt;=$AD$11,J668&gt;$AC$10,J668&gt;$AB$10),"CC",AND(J668&gt;=$AC$11,J668&gt;$AB$10),"DC",J668&gt;=50,"DD"),IF(J668&gt;=$AA$9,"FD","FF")),T668),IF(L668&gt;=$Z$32,$Z$30,IF(L668&gt;=$AA$32,$AA$30,IF(L668&gt;=$AB$32,$AB$30,IF(L668&gt;=$AC$32,$AC$30,IF(L668&gt;=$AD$32,$AD$30,IF(L668&gt;=$AE$32,$AE$30,IF(L668&gt;=$AF$32,$AF$30,IF(L668&gt;=$AG$32,$AG$30,$AH$30))))))))),T668)</f>
        <v/>
      </c>
      <c r="V668" s="9" t="str">
        <f t="array" ref="V668">IF(A668&lt;&gt;"",IF(_xlfn.BITOR(F668&lt;&gt;"GR",F668&lt;&gt;""),IF(AND(L668&gt;=50,F668&gt;=55),_xlfn.RANK.EQ(L668,$L$2:$L$1000,0),_xlfn.IFS(U668="FD",999,U668="FF",1000)),IF(AND(L668&gt;=50,H668&gt;=55),_xlfn.RANK.EQ(L668,$L$2:$L$326,0),_xlfn.IFS(U668="FD",999,U668="FF",1000))),"")</f>
        <v/>
      </c>
    </row>
    <row r="669" spans="1:22" x14ac:dyDescent="0.25">
      <c r="A669" s="3"/>
      <c r="B669" s="3"/>
      <c r="C669" s="3"/>
      <c r="D669" s="3"/>
      <c r="E669" s="3"/>
      <c r="F669" s="3"/>
      <c r="G669" s="16">
        <f t="shared" si="144"/>
        <v>0</v>
      </c>
      <c r="H669" s="16">
        <f t="shared" si="145"/>
        <v>0</v>
      </c>
      <c r="I669" s="9">
        <f t="shared" si="143"/>
        <v>0</v>
      </c>
      <c r="J669" s="9">
        <f t="shared" si="146"/>
        <v>0</v>
      </c>
      <c r="K669" s="9">
        <f t="shared" si="155"/>
        <v>0</v>
      </c>
      <c r="L669" s="9">
        <f t="shared" si="156"/>
        <v>0</v>
      </c>
      <c r="M669" s="9" t="str">
        <f t="shared" si="147"/>
        <v/>
      </c>
      <c r="N669" s="9" t="str">
        <f t="shared" si="148"/>
        <v/>
      </c>
      <c r="O669" s="9" t="str">
        <f t="shared" si="149"/>
        <v/>
      </c>
      <c r="P669" s="9" t="str">
        <f t="shared" si="150"/>
        <v/>
      </c>
      <c r="Q669" s="9" t="str">
        <f t="shared" si="151"/>
        <v/>
      </c>
      <c r="R669" s="9" t="str">
        <f t="shared" si="152"/>
        <v/>
      </c>
      <c r="S669" s="9" t="str">
        <f t="shared" si="153"/>
        <v/>
      </c>
      <c r="T669" s="9" t="str">
        <f t="shared" si="154"/>
        <v/>
      </c>
      <c r="U669" s="9" t="str">
        <f t="array" ref="U669">IF(AND(F669&lt;&gt;"",F669&lt;&gt;"GR"),IF(COUNTIF($J$2:$J$1000,"&gt;=50")&gt;=10,IF(F669&lt;&gt;"GR",IF(AND(F669&gt;=55,J669&gt;=50),_xlfn.IFS(AND(J669&gt;=$AH$11,J669&gt;$AG$10,J669&gt;$AF$10,J669&gt;$AE$10,J669&gt;$AD$10,J669&gt;$AC$10,J669&gt;$AB$10),"AA",AND(J669&gt;=$AG$11,J669&gt;$AF$10,J669&gt;$AE$10,J669&gt;$AD$10,J669&gt;$AC$10,J669&gt;$AB$10),"BA",AND(J669&gt;=$AF$11,J669&gt;$AE$10,J669&gt;$AD$10,J669&gt;$AC$10,J669&gt;$AB$10),"BB",AND(J669&gt;=$AE$11,J669&gt;$AD$10,J669&gt;$AC$10,J669&gt;$AB$10),"CB",AND(J669&gt;=$AD$11,J669&gt;$AC$10,J669&gt;$AB$10),"CC",AND(J669&gt;=$AC$11,J669&gt;$AB$10),"DC",J669&gt;=50,"DD"),IF(J669&gt;=$AA$9,"FD","FF")),T669),IF(L669&gt;=$Z$32,$Z$30,IF(L669&gt;=$AA$32,$AA$30,IF(L669&gt;=$AB$32,$AB$30,IF(L669&gt;=$AC$32,$AC$30,IF(L669&gt;=$AD$32,$AD$30,IF(L669&gt;=$AE$32,$AE$30,IF(L669&gt;=$AF$32,$AF$30,IF(L669&gt;=$AG$32,$AG$30,$AH$30))))))))),T669)</f>
        <v/>
      </c>
      <c r="V669" s="9" t="str">
        <f t="array" ref="V669">IF(A669&lt;&gt;"",IF(_xlfn.BITOR(F669&lt;&gt;"GR",F669&lt;&gt;""),IF(AND(L669&gt;=50,F669&gt;=55),_xlfn.RANK.EQ(L669,$L$2:$L$1000,0),_xlfn.IFS(U669="FD",999,U669="FF",1000)),IF(AND(L669&gt;=50,H669&gt;=55),_xlfn.RANK.EQ(L669,$L$2:$L$326,0),_xlfn.IFS(U669="FD",999,U669="FF",1000))),"")</f>
        <v/>
      </c>
    </row>
    <row r="670" spans="1:22" x14ac:dyDescent="0.25">
      <c r="A670" s="3"/>
      <c r="B670" s="3"/>
      <c r="C670" s="3"/>
      <c r="D670" s="3"/>
      <c r="E670" s="3"/>
      <c r="F670" s="3"/>
      <c r="G670" s="16">
        <f t="shared" si="144"/>
        <v>0</v>
      </c>
      <c r="H670" s="16">
        <f t="shared" si="145"/>
        <v>0</v>
      </c>
      <c r="I670" s="9">
        <f t="shared" si="143"/>
        <v>0</v>
      </c>
      <c r="J670" s="9">
        <f t="shared" si="146"/>
        <v>0</v>
      </c>
      <c r="K670" s="9">
        <f t="shared" si="155"/>
        <v>0</v>
      </c>
      <c r="L670" s="9">
        <f t="shared" si="156"/>
        <v>0</v>
      </c>
      <c r="M670" s="9" t="str">
        <f t="shared" si="147"/>
        <v/>
      </c>
      <c r="N670" s="9" t="str">
        <f t="shared" si="148"/>
        <v/>
      </c>
      <c r="O670" s="9" t="str">
        <f t="shared" si="149"/>
        <v/>
      </c>
      <c r="P670" s="9" t="str">
        <f t="shared" si="150"/>
        <v/>
      </c>
      <c r="Q670" s="9" t="str">
        <f t="shared" si="151"/>
        <v/>
      </c>
      <c r="R670" s="9" t="str">
        <f t="shared" si="152"/>
        <v/>
      </c>
      <c r="S670" s="9" t="str">
        <f t="shared" si="153"/>
        <v/>
      </c>
      <c r="T670" s="9" t="str">
        <f t="shared" si="154"/>
        <v/>
      </c>
      <c r="U670" s="9" t="str">
        <f t="array" ref="U670">IF(AND(F670&lt;&gt;"",F670&lt;&gt;"GR"),IF(COUNTIF($J$2:$J$1000,"&gt;=50")&gt;=10,IF(F670&lt;&gt;"GR",IF(AND(F670&gt;=55,J670&gt;=50),_xlfn.IFS(AND(J670&gt;=$AH$11,J670&gt;$AG$10,J670&gt;$AF$10,J670&gt;$AE$10,J670&gt;$AD$10,J670&gt;$AC$10,J670&gt;$AB$10),"AA",AND(J670&gt;=$AG$11,J670&gt;$AF$10,J670&gt;$AE$10,J670&gt;$AD$10,J670&gt;$AC$10,J670&gt;$AB$10),"BA",AND(J670&gt;=$AF$11,J670&gt;$AE$10,J670&gt;$AD$10,J670&gt;$AC$10,J670&gt;$AB$10),"BB",AND(J670&gt;=$AE$11,J670&gt;$AD$10,J670&gt;$AC$10,J670&gt;$AB$10),"CB",AND(J670&gt;=$AD$11,J670&gt;$AC$10,J670&gt;$AB$10),"CC",AND(J670&gt;=$AC$11,J670&gt;$AB$10),"DC",J670&gt;=50,"DD"),IF(J670&gt;=$AA$9,"FD","FF")),T670),IF(L670&gt;=$Z$32,$Z$30,IF(L670&gt;=$AA$32,$AA$30,IF(L670&gt;=$AB$32,$AB$30,IF(L670&gt;=$AC$32,$AC$30,IF(L670&gt;=$AD$32,$AD$30,IF(L670&gt;=$AE$32,$AE$30,IF(L670&gt;=$AF$32,$AF$30,IF(L670&gt;=$AG$32,$AG$30,$AH$30))))))))),T670)</f>
        <v/>
      </c>
      <c r="V670" s="9" t="str">
        <f t="array" ref="V670">IF(A670&lt;&gt;"",IF(_xlfn.BITOR(F670&lt;&gt;"GR",F670&lt;&gt;""),IF(AND(L670&gt;=50,F670&gt;=55),_xlfn.RANK.EQ(L670,$L$2:$L$1000,0),_xlfn.IFS(U670="FD",999,U670="FF",1000)),IF(AND(L670&gt;=50,H670&gt;=55),_xlfn.RANK.EQ(L670,$L$2:$L$326,0),_xlfn.IFS(U670="FD",999,U670="FF",1000))),"")</f>
        <v/>
      </c>
    </row>
    <row r="671" spans="1:22" x14ac:dyDescent="0.25">
      <c r="A671" s="3"/>
      <c r="B671" s="3"/>
      <c r="C671" s="3"/>
      <c r="D671" s="3"/>
      <c r="E671" s="3"/>
      <c r="F671" s="3"/>
      <c r="G671" s="16">
        <f t="shared" si="144"/>
        <v>0</v>
      </c>
      <c r="H671" s="16">
        <f t="shared" si="145"/>
        <v>0</v>
      </c>
      <c r="I671" s="9">
        <f t="shared" si="143"/>
        <v>0</v>
      </c>
      <c r="J671" s="9">
        <f t="shared" si="146"/>
        <v>0</v>
      </c>
      <c r="K671" s="9">
        <f t="shared" si="155"/>
        <v>0</v>
      </c>
      <c r="L671" s="9">
        <f t="shared" si="156"/>
        <v>0</v>
      </c>
      <c r="M671" s="9" t="str">
        <f t="shared" si="147"/>
        <v/>
      </c>
      <c r="N671" s="9" t="str">
        <f t="shared" si="148"/>
        <v/>
      </c>
      <c r="O671" s="9" t="str">
        <f t="shared" si="149"/>
        <v/>
      </c>
      <c r="P671" s="9" t="str">
        <f t="shared" si="150"/>
        <v/>
      </c>
      <c r="Q671" s="9" t="str">
        <f t="shared" si="151"/>
        <v/>
      </c>
      <c r="R671" s="9" t="str">
        <f t="shared" si="152"/>
        <v/>
      </c>
      <c r="S671" s="9" t="str">
        <f t="shared" si="153"/>
        <v/>
      </c>
      <c r="T671" s="9" t="str">
        <f t="shared" si="154"/>
        <v/>
      </c>
      <c r="U671" s="9" t="str">
        <f t="array" ref="U671">IF(AND(F671&lt;&gt;"",F671&lt;&gt;"GR"),IF(COUNTIF($J$2:$J$1000,"&gt;=50")&gt;=10,IF(F671&lt;&gt;"GR",IF(AND(F671&gt;=55,J671&gt;=50),_xlfn.IFS(AND(J671&gt;=$AH$11,J671&gt;$AG$10,J671&gt;$AF$10,J671&gt;$AE$10,J671&gt;$AD$10,J671&gt;$AC$10,J671&gt;$AB$10),"AA",AND(J671&gt;=$AG$11,J671&gt;$AF$10,J671&gt;$AE$10,J671&gt;$AD$10,J671&gt;$AC$10,J671&gt;$AB$10),"BA",AND(J671&gt;=$AF$11,J671&gt;$AE$10,J671&gt;$AD$10,J671&gt;$AC$10,J671&gt;$AB$10),"BB",AND(J671&gt;=$AE$11,J671&gt;$AD$10,J671&gt;$AC$10,J671&gt;$AB$10),"CB",AND(J671&gt;=$AD$11,J671&gt;$AC$10,J671&gt;$AB$10),"CC",AND(J671&gt;=$AC$11,J671&gt;$AB$10),"DC",J671&gt;=50,"DD"),IF(J671&gt;=$AA$9,"FD","FF")),T671),IF(L671&gt;=$Z$32,$Z$30,IF(L671&gt;=$AA$32,$AA$30,IF(L671&gt;=$AB$32,$AB$30,IF(L671&gt;=$AC$32,$AC$30,IF(L671&gt;=$AD$32,$AD$30,IF(L671&gt;=$AE$32,$AE$30,IF(L671&gt;=$AF$32,$AF$30,IF(L671&gt;=$AG$32,$AG$30,$AH$30))))))))),T671)</f>
        <v/>
      </c>
      <c r="V671" s="9" t="str">
        <f t="array" ref="V671">IF(A671&lt;&gt;"",IF(_xlfn.BITOR(F671&lt;&gt;"GR",F671&lt;&gt;""),IF(AND(L671&gt;=50,F671&gt;=55),_xlfn.RANK.EQ(L671,$L$2:$L$1000,0),_xlfn.IFS(U671="FD",999,U671="FF",1000)),IF(AND(L671&gt;=50,H671&gt;=55),_xlfn.RANK.EQ(L671,$L$2:$L$326,0),_xlfn.IFS(U671="FD",999,U671="FF",1000))),"")</f>
        <v/>
      </c>
    </row>
    <row r="672" spans="1:22" x14ac:dyDescent="0.25">
      <c r="A672" s="3"/>
      <c r="B672" s="3"/>
      <c r="C672" s="3"/>
      <c r="D672" s="3"/>
      <c r="E672" s="3"/>
      <c r="F672" s="3"/>
      <c r="G672" s="16">
        <f t="shared" si="144"/>
        <v>0</v>
      </c>
      <c r="H672" s="16">
        <f t="shared" si="145"/>
        <v>0</v>
      </c>
      <c r="I672" s="9">
        <f t="shared" si="143"/>
        <v>0</v>
      </c>
      <c r="J672" s="9">
        <f t="shared" si="146"/>
        <v>0</v>
      </c>
      <c r="K672" s="9">
        <f t="shared" si="155"/>
        <v>0</v>
      </c>
      <c r="L672" s="9">
        <f t="shared" si="156"/>
        <v>0</v>
      </c>
      <c r="M672" s="9" t="str">
        <f t="shared" si="147"/>
        <v/>
      </c>
      <c r="N672" s="9" t="str">
        <f t="shared" si="148"/>
        <v/>
      </c>
      <c r="O672" s="9" t="str">
        <f t="shared" si="149"/>
        <v/>
      </c>
      <c r="P672" s="9" t="str">
        <f t="shared" si="150"/>
        <v/>
      </c>
      <c r="Q672" s="9" t="str">
        <f t="shared" si="151"/>
        <v/>
      </c>
      <c r="R672" s="9" t="str">
        <f t="shared" si="152"/>
        <v/>
      </c>
      <c r="S672" s="9" t="str">
        <f t="shared" si="153"/>
        <v/>
      </c>
      <c r="T672" s="9" t="str">
        <f t="shared" si="154"/>
        <v/>
      </c>
      <c r="U672" s="9" t="str">
        <f t="array" ref="U672">IF(AND(F672&lt;&gt;"",F672&lt;&gt;"GR"),IF(COUNTIF($J$2:$J$1000,"&gt;=50")&gt;=10,IF(F672&lt;&gt;"GR",IF(AND(F672&gt;=55,J672&gt;=50),_xlfn.IFS(AND(J672&gt;=$AH$11,J672&gt;$AG$10,J672&gt;$AF$10,J672&gt;$AE$10,J672&gt;$AD$10,J672&gt;$AC$10,J672&gt;$AB$10),"AA",AND(J672&gt;=$AG$11,J672&gt;$AF$10,J672&gt;$AE$10,J672&gt;$AD$10,J672&gt;$AC$10,J672&gt;$AB$10),"BA",AND(J672&gt;=$AF$11,J672&gt;$AE$10,J672&gt;$AD$10,J672&gt;$AC$10,J672&gt;$AB$10),"BB",AND(J672&gt;=$AE$11,J672&gt;$AD$10,J672&gt;$AC$10,J672&gt;$AB$10),"CB",AND(J672&gt;=$AD$11,J672&gt;$AC$10,J672&gt;$AB$10),"CC",AND(J672&gt;=$AC$11,J672&gt;$AB$10),"DC",J672&gt;=50,"DD"),IF(J672&gt;=$AA$9,"FD","FF")),T672),IF(L672&gt;=$Z$32,$Z$30,IF(L672&gt;=$AA$32,$AA$30,IF(L672&gt;=$AB$32,$AB$30,IF(L672&gt;=$AC$32,$AC$30,IF(L672&gt;=$AD$32,$AD$30,IF(L672&gt;=$AE$32,$AE$30,IF(L672&gt;=$AF$32,$AF$30,IF(L672&gt;=$AG$32,$AG$30,$AH$30))))))))),T672)</f>
        <v/>
      </c>
      <c r="V672" s="9" t="str">
        <f t="array" ref="V672">IF(A672&lt;&gt;"",IF(_xlfn.BITOR(F672&lt;&gt;"GR",F672&lt;&gt;""),IF(AND(L672&gt;=50,F672&gt;=55),_xlfn.RANK.EQ(L672,$L$2:$L$1000,0),_xlfn.IFS(U672="FD",999,U672="FF",1000)),IF(AND(L672&gt;=50,H672&gt;=55),_xlfn.RANK.EQ(L672,$L$2:$L$326,0),_xlfn.IFS(U672="FD",999,U672="FF",1000))),"")</f>
        <v/>
      </c>
    </row>
    <row r="673" spans="1:22" x14ac:dyDescent="0.25">
      <c r="A673" s="3"/>
      <c r="B673" s="3"/>
      <c r="C673" s="3"/>
      <c r="D673" s="3"/>
      <c r="E673" s="3"/>
      <c r="F673" s="3"/>
      <c r="G673" s="16">
        <f t="shared" si="144"/>
        <v>0</v>
      </c>
      <c r="H673" s="16">
        <f t="shared" si="145"/>
        <v>0</v>
      </c>
      <c r="I673" s="9">
        <f t="shared" si="143"/>
        <v>0</v>
      </c>
      <c r="J673" s="9">
        <f t="shared" si="146"/>
        <v>0</v>
      </c>
      <c r="K673" s="9">
        <f t="shared" si="155"/>
        <v>0</v>
      </c>
      <c r="L673" s="9">
        <f t="shared" si="156"/>
        <v>0</v>
      </c>
      <c r="M673" s="9" t="str">
        <f t="shared" si="147"/>
        <v/>
      </c>
      <c r="N673" s="9" t="str">
        <f t="shared" si="148"/>
        <v/>
      </c>
      <c r="O673" s="9" t="str">
        <f t="shared" si="149"/>
        <v/>
      </c>
      <c r="P673" s="9" t="str">
        <f t="shared" si="150"/>
        <v/>
      </c>
      <c r="Q673" s="9" t="str">
        <f t="shared" si="151"/>
        <v/>
      </c>
      <c r="R673" s="9" t="str">
        <f t="shared" si="152"/>
        <v/>
      </c>
      <c r="S673" s="9" t="str">
        <f t="shared" si="153"/>
        <v/>
      </c>
      <c r="T673" s="9" t="str">
        <f t="shared" si="154"/>
        <v/>
      </c>
      <c r="U673" s="9" t="str">
        <f t="array" ref="U673">IF(AND(F673&lt;&gt;"",F673&lt;&gt;"GR"),IF(COUNTIF($J$2:$J$1000,"&gt;=50")&gt;=10,IF(F673&lt;&gt;"GR",IF(AND(F673&gt;=55,J673&gt;=50),_xlfn.IFS(AND(J673&gt;=$AH$11,J673&gt;$AG$10,J673&gt;$AF$10,J673&gt;$AE$10,J673&gt;$AD$10,J673&gt;$AC$10,J673&gt;$AB$10),"AA",AND(J673&gt;=$AG$11,J673&gt;$AF$10,J673&gt;$AE$10,J673&gt;$AD$10,J673&gt;$AC$10,J673&gt;$AB$10),"BA",AND(J673&gt;=$AF$11,J673&gt;$AE$10,J673&gt;$AD$10,J673&gt;$AC$10,J673&gt;$AB$10),"BB",AND(J673&gt;=$AE$11,J673&gt;$AD$10,J673&gt;$AC$10,J673&gt;$AB$10),"CB",AND(J673&gt;=$AD$11,J673&gt;$AC$10,J673&gt;$AB$10),"CC",AND(J673&gt;=$AC$11,J673&gt;$AB$10),"DC",J673&gt;=50,"DD"),IF(J673&gt;=$AA$9,"FD","FF")),T673),IF(L673&gt;=$Z$32,$Z$30,IF(L673&gt;=$AA$32,$AA$30,IF(L673&gt;=$AB$32,$AB$30,IF(L673&gt;=$AC$32,$AC$30,IF(L673&gt;=$AD$32,$AD$30,IF(L673&gt;=$AE$32,$AE$30,IF(L673&gt;=$AF$32,$AF$30,IF(L673&gt;=$AG$32,$AG$30,$AH$30))))))))),T673)</f>
        <v/>
      </c>
      <c r="V673" s="9" t="str">
        <f t="array" ref="V673">IF(A673&lt;&gt;"",IF(_xlfn.BITOR(F673&lt;&gt;"GR",F673&lt;&gt;""),IF(AND(L673&gt;=50,F673&gt;=55),_xlfn.RANK.EQ(L673,$L$2:$L$1000,0),_xlfn.IFS(U673="FD",999,U673="FF",1000)),IF(AND(L673&gt;=50,H673&gt;=55),_xlfn.RANK.EQ(L673,$L$2:$L$326,0),_xlfn.IFS(U673="FD",999,U673="FF",1000))),"")</f>
        <v/>
      </c>
    </row>
    <row r="674" spans="1:22" x14ac:dyDescent="0.25">
      <c r="A674" s="3"/>
      <c r="B674" s="3"/>
      <c r="C674" s="3"/>
      <c r="D674" s="3"/>
      <c r="E674" s="3"/>
      <c r="F674" s="3"/>
      <c r="G674" s="16">
        <f t="shared" si="144"/>
        <v>0</v>
      </c>
      <c r="H674" s="16">
        <f t="shared" si="145"/>
        <v>0</v>
      </c>
      <c r="I674" s="9">
        <f t="shared" si="143"/>
        <v>0</v>
      </c>
      <c r="J674" s="9">
        <f t="shared" si="146"/>
        <v>0</v>
      </c>
      <c r="K674" s="9">
        <f t="shared" si="155"/>
        <v>0</v>
      </c>
      <c r="L674" s="9">
        <f t="shared" si="156"/>
        <v>0</v>
      </c>
      <c r="M674" s="9" t="str">
        <f t="shared" si="147"/>
        <v/>
      </c>
      <c r="N674" s="9" t="str">
        <f t="shared" si="148"/>
        <v/>
      </c>
      <c r="O674" s="9" t="str">
        <f t="shared" si="149"/>
        <v/>
      </c>
      <c r="P674" s="9" t="str">
        <f t="shared" si="150"/>
        <v/>
      </c>
      <c r="Q674" s="9" t="str">
        <f t="shared" si="151"/>
        <v/>
      </c>
      <c r="R674" s="9" t="str">
        <f t="shared" si="152"/>
        <v/>
      </c>
      <c r="S674" s="9" t="str">
        <f t="shared" si="153"/>
        <v/>
      </c>
      <c r="T674" s="9" t="str">
        <f t="shared" si="154"/>
        <v/>
      </c>
      <c r="U674" s="9" t="str">
        <f t="array" ref="U674">IF(AND(F674&lt;&gt;"",F674&lt;&gt;"GR"),IF(COUNTIF($J$2:$J$1000,"&gt;=50")&gt;=10,IF(F674&lt;&gt;"GR",IF(AND(F674&gt;=55,J674&gt;=50),_xlfn.IFS(AND(J674&gt;=$AH$11,J674&gt;$AG$10,J674&gt;$AF$10,J674&gt;$AE$10,J674&gt;$AD$10,J674&gt;$AC$10,J674&gt;$AB$10),"AA",AND(J674&gt;=$AG$11,J674&gt;$AF$10,J674&gt;$AE$10,J674&gt;$AD$10,J674&gt;$AC$10,J674&gt;$AB$10),"BA",AND(J674&gt;=$AF$11,J674&gt;$AE$10,J674&gt;$AD$10,J674&gt;$AC$10,J674&gt;$AB$10),"BB",AND(J674&gt;=$AE$11,J674&gt;$AD$10,J674&gt;$AC$10,J674&gt;$AB$10),"CB",AND(J674&gt;=$AD$11,J674&gt;$AC$10,J674&gt;$AB$10),"CC",AND(J674&gt;=$AC$11,J674&gt;$AB$10),"DC",J674&gt;=50,"DD"),IF(J674&gt;=$AA$9,"FD","FF")),T674),IF(L674&gt;=$Z$32,$Z$30,IF(L674&gt;=$AA$32,$AA$30,IF(L674&gt;=$AB$32,$AB$30,IF(L674&gt;=$AC$32,$AC$30,IF(L674&gt;=$AD$32,$AD$30,IF(L674&gt;=$AE$32,$AE$30,IF(L674&gt;=$AF$32,$AF$30,IF(L674&gt;=$AG$32,$AG$30,$AH$30))))))))),T674)</f>
        <v/>
      </c>
      <c r="V674" s="9" t="str">
        <f t="array" ref="V674">IF(A674&lt;&gt;"",IF(_xlfn.BITOR(F674&lt;&gt;"GR",F674&lt;&gt;""),IF(AND(L674&gt;=50,F674&gt;=55),_xlfn.RANK.EQ(L674,$L$2:$L$1000,0),_xlfn.IFS(U674="FD",999,U674="FF",1000)),IF(AND(L674&gt;=50,H674&gt;=55),_xlfn.RANK.EQ(L674,$L$2:$L$326,0),_xlfn.IFS(U674="FD",999,U674="FF",1000))),"")</f>
        <v/>
      </c>
    </row>
    <row r="675" spans="1:22" x14ac:dyDescent="0.25">
      <c r="A675" s="3"/>
      <c r="B675" s="3"/>
      <c r="C675" s="3"/>
      <c r="D675" s="3"/>
      <c r="E675" s="3"/>
      <c r="F675" s="3"/>
      <c r="G675" s="16">
        <f t="shared" si="144"/>
        <v>0</v>
      </c>
      <c r="H675" s="16">
        <f t="shared" si="145"/>
        <v>0</v>
      </c>
      <c r="I675" s="9">
        <f t="shared" si="143"/>
        <v>0</v>
      </c>
      <c r="J675" s="9">
        <f t="shared" si="146"/>
        <v>0</v>
      </c>
      <c r="K675" s="9">
        <f t="shared" si="155"/>
        <v>0</v>
      </c>
      <c r="L675" s="9">
        <f t="shared" si="156"/>
        <v>0</v>
      </c>
      <c r="M675" s="9" t="str">
        <f t="shared" si="147"/>
        <v/>
      </c>
      <c r="N675" s="9" t="str">
        <f t="shared" si="148"/>
        <v/>
      </c>
      <c r="O675" s="9" t="str">
        <f t="shared" si="149"/>
        <v/>
      </c>
      <c r="P675" s="9" t="str">
        <f t="shared" si="150"/>
        <v/>
      </c>
      <c r="Q675" s="9" t="str">
        <f t="shared" si="151"/>
        <v/>
      </c>
      <c r="R675" s="9" t="str">
        <f t="shared" si="152"/>
        <v/>
      </c>
      <c r="S675" s="9" t="str">
        <f t="shared" si="153"/>
        <v/>
      </c>
      <c r="T675" s="9" t="str">
        <f t="shared" si="154"/>
        <v/>
      </c>
      <c r="U675" s="9" t="str">
        <f t="array" ref="U675">IF(AND(F675&lt;&gt;"",F675&lt;&gt;"GR"),IF(COUNTIF($J$2:$J$1000,"&gt;=50")&gt;=10,IF(F675&lt;&gt;"GR",IF(AND(F675&gt;=55,J675&gt;=50),_xlfn.IFS(AND(J675&gt;=$AH$11,J675&gt;$AG$10,J675&gt;$AF$10,J675&gt;$AE$10,J675&gt;$AD$10,J675&gt;$AC$10,J675&gt;$AB$10),"AA",AND(J675&gt;=$AG$11,J675&gt;$AF$10,J675&gt;$AE$10,J675&gt;$AD$10,J675&gt;$AC$10,J675&gt;$AB$10),"BA",AND(J675&gt;=$AF$11,J675&gt;$AE$10,J675&gt;$AD$10,J675&gt;$AC$10,J675&gt;$AB$10),"BB",AND(J675&gt;=$AE$11,J675&gt;$AD$10,J675&gt;$AC$10,J675&gt;$AB$10),"CB",AND(J675&gt;=$AD$11,J675&gt;$AC$10,J675&gt;$AB$10),"CC",AND(J675&gt;=$AC$11,J675&gt;$AB$10),"DC",J675&gt;=50,"DD"),IF(J675&gt;=$AA$9,"FD","FF")),T675),IF(L675&gt;=$Z$32,$Z$30,IF(L675&gt;=$AA$32,$AA$30,IF(L675&gt;=$AB$32,$AB$30,IF(L675&gt;=$AC$32,$AC$30,IF(L675&gt;=$AD$32,$AD$30,IF(L675&gt;=$AE$32,$AE$30,IF(L675&gt;=$AF$32,$AF$30,IF(L675&gt;=$AG$32,$AG$30,$AH$30))))))))),T675)</f>
        <v/>
      </c>
      <c r="V675" s="9" t="str">
        <f t="array" ref="V675">IF(A675&lt;&gt;"",IF(_xlfn.BITOR(F675&lt;&gt;"GR",F675&lt;&gt;""),IF(AND(L675&gt;=50,F675&gt;=55),_xlfn.RANK.EQ(L675,$L$2:$L$1000,0),_xlfn.IFS(U675="FD",999,U675="FF",1000)),IF(AND(L675&gt;=50,H675&gt;=55),_xlfn.RANK.EQ(L675,$L$2:$L$326,0),_xlfn.IFS(U675="FD",999,U675="FF",1000))),"")</f>
        <v/>
      </c>
    </row>
    <row r="676" spans="1:22" x14ac:dyDescent="0.25">
      <c r="A676" s="3"/>
      <c r="B676" s="3"/>
      <c r="C676" s="3"/>
      <c r="D676" s="3"/>
      <c r="E676" s="3"/>
      <c r="F676" s="3"/>
      <c r="G676" s="16">
        <f t="shared" si="144"/>
        <v>0</v>
      </c>
      <c r="H676" s="16">
        <f t="shared" si="145"/>
        <v>0</v>
      </c>
      <c r="I676" s="9">
        <f t="shared" si="143"/>
        <v>0</v>
      </c>
      <c r="J676" s="9">
        <f t="shared" si="146"/>
        <v>0</v>
      </c>
      <c r="K676" s="9">
        <f t="shared" si="155"/>
        <v>0</v>
      </c>
      <c r="L676" s="9">
        <f t="shared" si="156"/>
        <v>0</v>
      </c>
      <c r="M676" s="9" t="str">
        <f t="shared" si="147"/>
        <v/>
      </c>
      <c r="N676" s="9" t="str">
        <f t="shared" si="148"/>
        <v/>
      </c>
      <c r="O676" s="9" t="str">
        <f t="shared" si="149"/>
        <v/>
      </c>
      <c r="P676" s="9" t="str">
        <f t="shared" si="150"/>
        <v/>
      </c>
      <c r="Q676" s="9" t="str">
        <f t="shared" si="151"/>
        <v/>
      </c>
      <c r="R676" s="9" t="str">
        <f t="shared" si="152"/>
        <v/>
      </c>
      <c r="S676" s="9" t="str">
        <f t="shared" si="153"/>
        <v/>
      </c>
      <c r="T676" s="9" t="str">
        <f t="shared" si="154"/>
        <v/>
      </c>
      <c r="U676" s="9" t="str">
        <f t="array" ref="U676">IF(AND(F676&lt;&gt;"",F676&lt;&gt;"GR"),IF(COUNTIF($J$2:$J$1000,"&gt;=50")&gt;=10,IF(F676&lt;&gt;"GR",IF(AND(F676&gt;=55,J676&gt;=50),_xlfn.IFS(AND(J676&gt;=$AH$11,J676&gt;$AG$10,J676&gt;$AF$10,J676&gt;$AE$10,J676&gt;$AD$10,J676&gt;$AC$10,J676&gt;$AB$10),"AA",AND(J676&gt;=$AG$11,J676&gt;$AF$10,J676&gt;$AE$10,J676&gt;$AD$10,J676&gt;$AC$10,J676&gt;$AB$10),"BA",AND(J676&gt;=$AF$11,J676&gt;$AE$10,J676&gt;$AD$10,J676&gt;$AC$10,J676&gt;$AB$10),"BB",AND(J676&gt;=$AE$11,J676&gt;$AD$10,J676&gt;$AC$10,J676&gt;$AB$10),"CB",AND(J676&gt;=$AD$11,J676&gt;$AC$10,J676&gt;$AB$10),"CC",AND(J676&gt;=$AC$11,J676&gt;$AB$10),"DC",J676&gt;=50,"DD"),IF(J676&gt;=$AA$9,"FD","FF")),T676),IF(L676&gt;=$Z$32,$Z$30,IF(L676&gt;=$AA$32,$AA$30,IF(L676&gt;=$AB$32,$AB$30,IF(L676&gt;=$AC$32,$AC$30,IF(L676&gt;=$AD$32,$AD$30,IF(L676&gt;=$AE$32,$AE$30,IF(L676&gt;=$AF$32,$AF$30,IF(L676&gt;=$AG$32,$AG$30,$AH$30))))))))),T676)</f>
        <v/>
      </c>
      <c r="V676" s="9" t="str">
        <f t="array" ref="V676">IF(A676&lt;&gt;"",IF(_xlfn.BITOR(F676&lt;&gt;"GR",F676&lt;&gt;""),IF(AND(L676&gt;=50,F676&gt;=55),_xlfn.RANK.EQ(L676,$L$2:$L$1000,0),_xlfn.IFS(U676="FD",999,U676="FF",1000)),IF(AND(L676&gt;=50,H676&gt;=55),_xlfn.RANK.EQ(L676,$L$2:$L$326,0),_xlfn.IFS(U676="FD",999,U676="FF",1000))),"")</f>
        <v/>
      </c>
    </row>
    <row r="677" spans="1:22" x14ac:dyDescent="0.25">
      <c r="A677" s="3"/>
      <c r="B677" s="3"/>
      <c r="C677" s="3"/>
      <c r="D677" s="3"/>
      <c r="E677" s="3"/>
      <c r="F677" s="3"/>
      <c r="G677" s="16">
        <f t="shared" si="144"/>
        <v>0</v>
      </c>
      <c r="H677" s="16">
        <f t="shared" si="145"/>
        <v>0</v>
      </c>
      <c r="I677" s="9">
        <f t="shared" si="143"/>
        <v>0</v>
      </c>
      <c r="J677" s="9">
        <f t="shared" si="146"/>
        <v>0</v>
      </c>
      <c r="K677" s="9">
        <f t="shared" si="155"/>
        <v>0</v>
      </c>
      <c r="L677" s="9">
        <f t="shared" si="156"/>
        <v>0</v>
      </c>
      <c r="M677" s="9" t="str">
        <f t="shared" si="147"/>
        <v/>
      </c>
      <c r="N677" s="9" t="str">
        <f t="shared" si="148"/>
        <v/>
      </c>
      <c r="O677" s="9" t="str">
        <f t="shared" si="149"/>
        <v/>
      </c>
      <c r="P677" s="9" t="str">
        <f t="shared" si="150"/>
        <v/>
      </c>
      <c r="Q677" s="9" t="str">
        <f t="shared" si="151"/>
        <v/>
      </c>
      <c r="R677" s="9" t="str">
        <f t="shared" si="152"/>
        <v/>
      </c>
      <c r="S677" s="9" t="str">
        <f t="shared" si="153"/>
        <v/>
      </c>
      <c r="T677" s="9" t="str">
        <f t="shared" si="154"/>
        <v/>
      </c>
      <c r="U677" s="9" t="str">
        <f t="array" ref="U677">IF(AND(F677&lt;&gt;"",F677&lt;&gt;"GR"),IF(COUNTIF($J$2:$J$1000,"&gt;=50")&gt;=10,IF(F677&lt;&gt;"GR",IF(AND(F677&gt;=55,J677&gt;=50),_xlfn.IFS(AND(J677&gt;=$AH$11,J677&gt;$AG$10,J677&gt;$AF$10,J677&gt;$AE$10,J677&gt;$AD$10,J677&gt;$AC$10,J677&gt;$AB$10),"AA",AND(J677&gt;=$AG$11,J677&gt;$AF$10,J677&gt;$AE$10,J677&gt;$AD$10,J677&gt;$AC$10,J677&gt;$AB$10),"BA",AND(J677&gt;=$AF$11,J677&gt;$AE$10,J677&gt;$AD$10,J677&gt;$AC$10,J677&gt;$AB$10),"BB",AND(J677&gt;=$AE$11,J677&gt;$AD$10,J677&gt;$AC$10,J677&gt;$AB$10),"CB",AND(J677&gt;=$AD$11,J677&gt;$AC$10,J677&gt;$AB$10),"CC",AND(J677&gt;=$AC$11,J677&gt;$AB$10),"DC",J677&gt;=50,"DD"),IF(J677&gt;=$AA$9,"FD","FF")),T677),IF(L677&gt;=$Z$32,$Z$30,IF(L677&gt;=$AA$32,$AA$30,IF(L677&gt;=$AB$32,$AB$30,IF(L677&gt;=$AC$32,$AC$30,IF(L677&gt;=$AD$32,$AD$30,IF(L677&gt;=$AE$32,$AE$30,IF(L677&gt;=$AF$32,$AF$30,IF(L677&gt;=$AG$32,$AG$30,$AH$30))))))))),T677)</f>
        <v/>
      </c>
      <c r="V677" s="9" t="str">
        <f t="array" ref="V677">IF(A677&lt;&gt;"",IF(_xlfn.BITOR(F677&lt;&gt;"GR",F677&lt;&gt;""),IF(AND(L677&gt;=50,F677&gt;=55),_xlfn.RANK.EQ(L677,$L$2:$L$1000,0),_xlfn.IFS(U677="FD",999,U677="FF",1000)),IF(AND(L677&gt;=50,H677&gt;=55),_xlfn.RANK.EQ(L677,$L$2:$L$326,0),_xlfn.IFS(U677="FD",999,U677="FF",1000))),"")</f>
        <v/>
      </c>
    </row>
    <row r="678" spans="1:22" x14ac:dyDescent="0.25">
      <c r="A678" s="3"/>
      <c r="B678" s="3"/>
      <c r="C678" s="3"/>
      <c r="D678" s="3"/>
      <c r="E678" s="3"/>
      <c r="F678" s="3"/>
      <c r="G678" s="16">
        <f t="shared" si="144"/>
        <v>0</v>
      </c>
      <c r="H678" s="16">
        <f t="shared" si="145"/>
        <v>0</v>
      </c>
      <c r="I678" s="9">
        <f t="shared" si="143"/>
        <v>0</v>
      </c>
      <c r="J678" s="9">
        <f t="shared" si="146"/>
        <v>0</v>
      </c>
      <c r="K678" s="9">
        <f t="shared" si="155"/>
        <v>0</v>
      </c>
      <c r="L678" s="9">
        <f t="shared" si="156"/>
        <v>0</v>
      </c>
      <c r="M678" s="9" t="str">
        <f t="shared" si="147"/>
        <v/>
      </c>
      <c r="N678" s="9" t="str">
        <f t="shared" si="148"/>
        <v/>
      </c>
      <c r="O678" s="9" t="str">
        <f t="shared" si="149"/>
        <v/>
      </c>
      <c r="P678" s="9" t="str">
        <f t="shared" si="150"/>
        <v/>
      </c>
      <c r="Q678" s="9" t="str">
        <f t="shared" si="151"/>
        <v/>
      </c>
      <c r="R678" s="9" t="str">
        <f t="shared" si="152"/>
        <v/>
      </c>
      <c r="S678" s="9" t="str">
        <f t="shared" si="153"/>
        <v/>
      </c>
      <c r="T678" s="9" t="str">
        <f t="shared" si="154"/>
        <v/>
      </c>
      <c r="U678" s="9" t="str">
        <f t="array" ref="U678">IF(AND(F678&lt;&gt;"",F678&lt;&gt;"GR"),IF(COUNTIF($J$2:$J$1000,"&gt;=50")&gt;=10,IF(F678&lt;&gt;"GR",IF(AND(F678&gt;=55,J678&gt;=50),_xlfn.IFS(AND(J678&gt;=$AH$11,J678&gt;$AG$10,J678&gt;$AF$10,J678&gt;$AE$10,J678&gt;$AD$10,J678&gt;$AC$10,J678&gt;$AB$10),"AA",AND(J678&gt;=$AG$11,J678&gt;$AF$10,J678&gt;$AE$10,J678&gt;$AD$10,J678&gt;$AC$10,J678&gt;$AB$10),"BA",AND(J678&gt;=$AF$11,J678&gt;$AE$10,J678&gt;$AD$10,J678&gt;$AC$10,J678&gt;$AB$10),"BB",AND(J678&gt;=$AE$11,J678&gt;$AD$10,J678&gt;$AC$10,J678&gt;$AB$10),"CB",AND(J678&gt;=$AD$11,J678&gt;$AC$10,J678&gt;$AB$10),"CC",AND(J678&gt;=$AC$11,J678&gt;$AB$10),"DC",J678&gt;=50,"DD"),IF(J678&gt;=$AA$9,"FD","FF")),T678),IF(L678&gt;=$Z$32,$Z$30,IF(L678&gt;=$AA$32,$AA$30,IF(L678&gt;=$AB$32,$AB$30,IF(L678&gt;=$AC$32,$AC$30,IF(L678&gt;=$AD$32,$AD$30,IF(L678&gt;=$AE$32,$AE$30,IF(L678&gt;=$AF$32,$AF$30,IF(L678&gt;=$AG$32,$AG$30,$AH$30))))))))),T678)</f>
        <v/>
      </c>
      <c r="V678" s="9" t="str">
        <f t="array" ref="V678">IF(A678&lt;&gt;"",IF(_xlfn.BITOR(F678&lt;&gt;"GR",F678&lt;&gt;""),IF(AND(L678&gt;=50,F678&gt;=55),_xlfn.RANK.EQ(L678,$L$2:$L$1000,0),_xlfn.IFS(U678="FD",999,U678="FF",1000)),IF(AND(L678&gt;=50,H678&gt;=55),_xlfn.RANK.EQ(L678,$L$2:$L$326,0),_xlfn.IFS(U678="FD",999,U678="FF",1000))),"")</f>
        <v/>
      </c>
    </row>
    <row r="679" spans="1:22" x14ac:dyDescent="0.25">
      <c r="A679" s="3"/>
      <c r="B679" s="3"/>
      <c r="C679" s="3"/>
      <c r="D679" s="3"/>
      <c r="E679" s="3"/>
      <c r="F679" s="3"/>
      <c r="G679" s="16">
        <f t="shared" si="144"/>
        <v>0</v>
      </c>
      <c r="H679" s="16">
        <f t="shared" si="145"/>
        <v>0</v>
      </c>
      <c r="I679" s="9">
        <f t="shared" si="143"/>
        <v>0</v>
      </c>
      <c r="J679" s="9">
        <f t="shared" si="146"/>
        <v>0</v>
      </c>
      <c r="K679" s="9">
        <f t="shared" si="155"/>
        <v>0</v>
      </c>
      <c r="L679" s="9">
        <f t="shared" si="156"/>
        <v>0</v>
      </c>
      <c r="M679" s="9" t="str">
        <f t="shared" si="147"/>
        <v/>
      </c>
      <c r="N679" s="9" t="str">
        <f t="shared" si="148"/>
        <v/>
      </c>
      <c r="O679" s="9" t="str">
        <f t="shared" si="149"/>
        <v/>
      </c>
      <c r="P679" s="9" t="str">
        <f t="shared" si="150"/>
        <v/>
      </c>
      <c r="Q679" s="9" t="str">
        <f t="shared" si="151"/>
        <v/>
      </c>
      <c r="R679" s="9" t="str">
        <f t="shared" si="152"/>
        <v/>
      </c>
      <c r="S679" s="9" t="str">
        <f t="shared" si="153"/>
        <v/>
      </c>
      <c r="T679" s="9" t="str">
        <f t="shared" si="154"/>
        <v/>
      </c>
      <c r="U679" s="9" t="str">
        <f t="array" ref="U679">IF(AND(F679&lt;&gt;"",F679&lt;&gt;"GR"),IF(COUNTIF($J$2:$J$1000,"&gt;=50")&gt;=10,IF(F679&lt;&gt;"GR",IF(AND(F679&gt;=55,J679&gt;=50),_xlfn.IFS(AND(J679&gt;=$AH$11,J679&gt;$AG$10,J679&gt;$AF$10,J679&gt;$AE$10,J679&gt;$AD$10,J679&gt;$AC$10,J679&gt;$AB$10),"AA",AND(J679&gt;=$AG$11,J679&gt;$AF$10,J679&gt;$AE$10,J679&gt;$AD$10,J679&gt;$AC$10,J679&gt;$AB$10),"BA",AND(J679&gt;=$AF$11,J679&gt;$AE$10,J679&gt;$AD$10,J679&gt;$AC$10,J679&gt;$AB$10),"BB",AND(J679&gt;=$AE$11,J679&gt;$AD$10,J679&gt;$AC$10,J679&gt;$AB$10),"CB",AND(J679&gt;=$AD$11,J679&gt;$AC$10,J679&gt;$AB$10),"CC",AND(J679&gt;=$AC$11,J679&gt;$AB$10),"DC",J679&gt;=50,"DD"),IF(J679&gt;=$AA$9,"FD","FF")),T679),IF(L679&gt;=$Z$32,$Z$30,IF(L679&gt;=$AA$32,$AA$30,IF(L679&gt;=$AB$32,$AB$30,IF(L679&gt;=$AC$32,$AC$30,IF(L679&gt;=$AD$32,$AD$30,IF(L679&gt;=$AE$32,$AE$30,IF(L679&gt;=$AF$32,$AF$30,IF(L679&gt;=$AG$32,$AG$30,$AH$30))))))))),T679)</f>
        <v/>
      </c>
      <c r="V679" s="9" t="str">
        <f t="array" ref="V679">IF(A679&lt;&gt;"",IF(_xlfn.BITOR(F679&lt;&gt;"GR",F679&lt;&gt;""),IF(AND(L679&gt;=50,F679&gt;=55),_xlfn.RANK.EQ(L679,$L$2:$L$1000,0),_xlfn.IFS(U679="FD",999,U679="FF",1000)),IF(AND(L679&gt;=50,H679&gt;=55),_xlfn.RANK.EQ(L679,$L$2:$L$326,0),_xlfn.IFS(U679="FD",999,U679="FF",1000))),"")</f>
        <v/>
      </c>
    </row>
    <row r="680" spans="1:22" x14ac:dyDescent="0.25">
      <c r="A680" s="3"/>
      <c r="B680" s="3"/>
      <c r="C680" s="3"/>
      <c r="D680" s="3"/>
      <c r="E680" s="3"/>
      <c r="F680" s="3"/>
      <c r="G680" s="16">
        <f t="shared" si="144"/>
        <v>0</v>
      </c>
      <c r="H680" s="16">
        <f t="shared" si="145"/>
        <v>0</v>
      </c>
      <c r="I680" s="9">
        <f t="shared" si="143"/>
        <v>0</v>
      </c>
      <c r="J680" s="9">
        <f t="shared" si="146"/>
        <v>0</v>
      </c>
      <c r="K680" s="9">
        <f t="shared" si="155"/>
        <v>0</v>
      </c>
      <c r="L680" s="9">
        <f t="shared" si="156"/>
        <v>0</v>
      </c>
      <c r="M680" s="9" t="str">
        <f t="shared" si="147"/>
        <v/>
      </c>
      <c r="N680" s="9" t="str">
        <f t="shared" si="148"/>
        <v/>
      </c>
      <c r="O680" s="9" t="str">
        <f t="shared" si="149"/>
        <v/>
      </c>
      <c r="P680" s="9" t="str">
        <f t="shared" si="150"/>
        <v/>
      </c>
      <c r="Q680" s="9" t="str">
        <f t="shared" si="151"/>
        <v/>
      </c>
      <c r="R680" s="9" t="str">
        <f t="shared" si="152"/>
        <v/>
      </c>
      <c r="S680" s="9" t="str">
        <f t="shared" si="153"/>
        <v/>
      </c>
      <c r="T680" s="9" t="str">
        <f t="shared" si="154"/>
        <v/>
      </c>
      <c r="U680" s="9" t="str">
        <f t="array" ref="U680">IF(AND(F680&lt;&gt;"",F680&lt;&gt;"GR"),IF(COUNTIF($J$2:$J$1000,"&gt;=50")&gt;=10,IF(F680&lt;&gt;"GR",IF(AND(F680&gt;=55,J680&gt;=50),_xlfn.IFS(AND(J680&gt;=$AH$11,J680&gt;$AG$10,J680&gt;$AF$10,J680&gt;$AE$10,J680&gt;$AD$10,J680&gt;$AC$10,J680&gt;$AB$10),"AA",AND(J680&gt;=$AG$11,J680&gt;$AF$10,J680&gt;$AE$10,J680&gt;$AD$10,J680&gt;$AC$10,J680&gt;$AB$10),"BA",AND(J680&gt;=$AF$11,J680&gt;$AE$10,J680&gt;$AD$10,J680&gt;$AC$10,J680&gt;$AB$10),"BB",AND(J680&gt;=$AE$11,J680&gt;$AD$10,J680&gt;$AC$10,J680&gt;$AB$10),"CB",AND(J680&gt;=$AD$11,J680&gt;$AC$10,J680&gt;$AB$10),"CC",AND(J680&gt;=$AC$11,J680&gt;$AB$10),"DC",J680&gt;=50,"DD"),IF(J680&gt;=$AA$9,"FD","FF")),T680),IF(L680&gt;=$Z$32,$Z$30,IF(L680&gt;=$AA$32,$AA$30,IF(L680&gt;=$AB$32,$AB$30,IF(L680&gt;=$AC$32,$AC$30,IF(L680&gt;=$AD$32,$AD$30,IF(L680&gt;=$AE$32,$AE$30,IF(L680&gt;=$AF$32,$AF$30,IF(L680&gt;=$AG$32,$AG$30,$AH$30))))))))),T680)</f>
        <v/>
      </c>
      <c r="V680" s="9" t="str">
        <f t="array" ref="V680">IF(A680&lt;&gt;"",IF(_xlfn.BITOR(F680&lt;&gt;"GR",F680&lt;&gt;""),IF(AND(L680&gt;=50,F680&gt;=55),_xlfn.RANK.EQ(L680,$L$2:$L$1000,0),_xlfn.IFS(U680="FD",999,U680="FF",1000)),IF(AND(L680&gt;=50,H680&gt;=55),_xlfn.RANK.EQ(L680,$L$2:$L$326,0),_xlfn.IFS(U680="FD",999,U680="FF",1000))),"")</f>
        <v/>
      </c>
    </row>
    <row r="681" spans="1:22" x14ac:dyDescent="0.25">
      <c r="A681" s="3"/>
      <c r="B681" s="3"/>
      <c r="C681" s="3"/>
      <c r="D681" s="3"/>
      <c r="E681" s="3"/>
      <c r="F681" s="3"/>
      <c r="G681" s="16">
        <f t="shared" si="144"/>
        <v>0</v>
      </c>
      <c r="H681" s="16">
        <f t="shared" si="145"/>
        <v>0</v>
      </c>
      <c r="I681" s="9">
        <f t="shared" si="143"/>
        <v>0</v>
      </c>
      <c r="J681" s="9">
        <f t="shared" si="146"/>
        <v>0</v>
      </c>
      <c r="K681" s="9">
        <f t="shared" si="155"/>
        <v>0</v>
      </c>
      <c r="L681" s="9">
        <f t="shared" si="156"/>
        <v>0</v>
      </c>
      <c r="M681" s="9" t="str">
        <f t="shared" si="147"/>
        <v/>
      </c>
      <c r="N681" s="9" t="str">
        <f t="shared" si="148"/>
        <v/>
      </c>
      <c r="O681" s="9" t="str">
        <f t="shared" si="149"/>
        <v/>
      </c>
      <c r="P681" s="9" t="str">
        <f t="shared" si="150"/>
        <v/>
      </c>
      <c r="Q681" s="9" t="str">
        <f t="shared" si="151"/>
        <v/>
      </c>
      <c r="R681" s="9" t="str">
        <f t="shared" si="152"/>
        <v/>
      </c>
      <c r="S681" s="9" t="str">
        <f t="shared" si="153"/>
        <v/>
      </c>
      <c r="T681" s="9" t="str">
        <f t="shared" si="154"/>
        <v/>
      </c>
      <c r="U681" s="9" t="str">
        <f t="array" ref="U681">IF(AND(F681&lt;&gt;"",F681&lt;&gt;"GR"),IF(COUNTIF($J$2:$J$1000,"&gt;=50")&gt;=10,IF(F681&lt;&gt;"GR",IF(AND(F681&gt;=55,J681&gt;=50),_xlfn.IFS(AND(J681&gt;=$AH$11,J681&gt;$AG$10,J681&gt;$AF$10,J681&gt;$AE$10,J681&gt;$AD$10,J681&gt;$AC$10,J681&gt;$AB$10),"AA",AND(J681&gt;=$AG$11,J681&gt;$AF$10,J681&gt;$AE$10,J681&gt;$AD$10,J681&gt;$AC$10,J681&gt;$AB$10),"BA",AND(J681&gt;=$AF$11,J681&gt;$AE$10,J681&gt;$AD$10,J681&gt;$AC$10,J681&gt;$AB$10),"BB",AND(J681&gt;=$AE$11,J681&gt;$AD$10,J681&gt;$AC$10,J681&gt;$AB$10),"CB",AND(J681&gt;=$AD$11,J681&gt;$AC$10,J681&gt;$AB$10),"CC",AND(J681&gt;=$AC$11,J681&gt;$AB$10),"DC",J681&gt;=50,"DD"),IF(J681&gt;=$AA$9,"FD","FF")),T681),IF(L681&gt;=$Z$32,$Z$30,IF(L681&gt;=$AA$32,$AA$30,IF(L681&gt;=$AB$32,$AB$30,IF(L681&gt;=$AC$32,$AC$30,IF(L681&gt;=$AD$32,$AD$30,IF(L681&gt;=$AE$32,$AE$30,IF(L681&gt;=$AF$32,$AF$30,IF(L681&gt;=$AG$32,$AG$30,$AH$30))))))))),T681)</f>
        <v/>
      </c>
      <c r="V681" s="9" t="str">
        <f t="array" ref="V681">IF(A681&lt;&gt;"",IF(_xlfn.BITOR(F681&lt;&gt;"GR",F681&lt;&gt;""),IF(AND(L681&gt;=50,F681&gt;=55),_xlfn.RANK.EQ(L681,$L$2:$L$1000,0),_xlfn.IFS(U681="FD",999,U681="FF",1000)),IF(AND(L681&gt;=50,H681&gt;=55),_xlfn.RANK.EQ(L681,$L$2:$L$326,0),_xlfn.IFS(U681="FD",999,U681="FF",1000))),"")</f>
        <v/>
      </c>
    </row>
    <row r="682" spans="1:22" x14ac:dyDescent="0.25">
      <c r="A682" s="3"/>
      <c r="B682" s="3"/>
      <c r="C682" s="3"/>
      <c r="D682" s="3"/>
      <c r="E682" s="3"/>
      <c r="F682" s="3"/>
      <c r="G682" s="16">
        <f t="shared" si="144"/>
        <v>0</v>
      </c>
      <c r="H682" s="16">
        <f t="shared" si="145"/>
        <v>0</v>
      </c>
      <c r="I682" s="9">
        <f t="shared" si="143"/>
        <v>0</v>
      </c>
      <c r="J682" s="9">
        <f t="shared" si="146"/>
        <v>0</v>
      </c>
      <c r="K682" s="9">
        <f t="shared" si="155"/>
        <v>0</v>
      </c>
      <c r="L682" s="9">
        <f t="shared" si="156"/>
        <v>0</v>
      </c>
      <c r="M682" s="9" t="str">
        <f t="shared" si="147"/>
        <v/>
      </c>
      <c r="N682" s="9" t="str">
        <f t="shared" si="148"/>
        <v/>
      </c>
      <c r="O682" s="9" t="str">
        <f t="shared" si="149"/>
        <v/>
      </c>
      <c r="P682" s="9" t="str">
        <f t="shared" si="150"/>
        <v/>
      </c>
      <c r="Q682" s="9" t="str">
        <f t="shared" si="151"/>
        <v/>
      </c>
      <c r="R682" s="9" t="str">
        <f t="shared" si="152"/>
        <v/>
      </c>
      <c r="S682" s="9" t="str">
        <f t="shared" si="153"/>
        <v/>
      </c>
      <c r="T682" s="9" t="str">
        <f t="shared" si="154"/>
        <v/>
      </c>
      <c r="U682" s="9" t="str">
        <f t="array" ref="U682">IF(AND(F682&lt;&gt;"",F682&lt;&gt;"GR"),IF(COUNTIF($J$2:$J$1000,"&gt;=50")&gt;=10,IF(F682&lt;&gt;"GR",IF(AND(F682&gt;=55,J682&gt;=50),_xlfn.IFS(AND(J682&gt;=$AH$11,J682&gt;$AG$10,J682&gt;$AF$10,J682&gt;$AE$10,J682&gt;$AD$10,J682&gt;$AC$10,J682&gt;$AB$10),"AA",AND(J682&gt;=$AG$11,J682&gt;$AF$10,J682&gt;$AE$10,J682&gt;$AD$10,J682&gt;$AC$10,J682&gt;$AB$10),"BA",AND(J682&gt;=$AF$11,J682&gt;$AE$10,J682&gt;$AD$10,J682&gt;$AC$10,J682&gt;$AB$10),"BB",AND(J682&gt;=$AE$11,J682&gt;$AD$10,J682&gt;$AC$10,J682&gt;$AB$10),"CB",AND(J682&gt;=$AD$11,J682&gt;$AC$10,J682&gt;$AB$10),"CC",AND(J682&gt;=$AC$11,J682&gt;$AB$10),"DC",J682&gt;=50,"DD"),IF(J682&gt;=$AA$9,"FD","FF")),T682),IF(L682&gt;=$Z$32,$Z$30,IF(L682&gt;=$AA$32,$AA$30,IF(L682&gt;=$AB$32,$AB$30,IF(L682&gt;=$AC$32,$AC$30,IF(L682&gt;=$AD$32,$AD$30,IF(L682&gt;=$AE$32,$AE$30,IF(L682&gt;=$AF$32,$AF$30,IF(L682&gt;=$AG$32,$AG$30,$AH$30))))))))),T682)</f>
        <v/>
      </c>
      <c r="V682" s="9" t="str">
        <f t="array" ref="V682">IF(A682&lt;&gt;"",IF(_xlfn.BITOR(F682&lt;&gt;"GR",F682&lt;&gt;""),IF(AND(L682&gt;=50,F682&gt;=55),_xlfn.RANK.EQ(L682,$L$2:$L$1000,0),_xlfn.IFS(U682="FD",999,U682="FF",1000)),IF(AND(L682&gt;=50,H682&gt;=55),_xlfn.RANK.EQ(L682,$L$2:$L$326,0),_xlfn.IFS(U682="FD",999,U682="FF",1000))),"")</f>
        <v/>
      </c>
    </row>
    <row r="683" spans="1:22" x14ac:dyDescent="0.25">
      <c r="A683" s="3"/>
      <c r="B683" s="3"/>
      <c r="C683" s="3"/>
      <c r="D683" s="3"/>
      <c r="E683" s="3"/>
      <c r="F683" s="3"/>
      <c r="G683" s="16">
        <f t="shared" si="144"/>
        <v>0</v>
      </c>
      <c r="H683" s="16">
        <f t="shared" si="145"/>
        <v>0</v>
      </c>
      <c r="I683" s="9">
        <f t="shared" si="143"/>
        <v>0</v>
      </c>
      <c r="J683" s="9">
        <f t="shared" si="146"/>
        <v>0</v>
      </c>
      <c r="K683" s="9">
        <f t="shared" si="155"/>
        <v>0</v>
      </c>
      <c r="L683" s="9">
        <f t="shared" si="156"/>
        <v>0</v>
      </c>
      <c r="M683" s="9" t="str">
        <f t="shared" si="147"/>
        <v/>
      </c>
      <c r="N683" s="9" t="str">
        <f t="shared" si="148"/>
        <v/>
      </c>
      <c r="O683" s="9" t="str">
        <f t="shared" si="149"/>
        <v/>
      </c>
      <c r="P683" s="9" t="str">
        <f t="shared" si="150"/>
        <v/>
      </c>
      <c r="Q683" s="9" t="str">
        <f t="shared" si="151"/>
        <v/>
      </c>
      <c r="R683" s="9" t="str">
        <f t="shared" si="152"/>
        <v/>
      </c>
      <c r="S683" s="9" t="str">
        <f t="shared" si="153"/>
        <v/>
      </c>
      <c r="T683" s="9" t="str">
        <f t="shared" si="154"/>
        <v/>
      </c>
      <c r="U683" s="9" t="str">
        <f t="array" ref="U683">IF(AND(F683&lt;&gt;"",F683&lt;&gt;"GR"),IF(COUNTIF($J$2:$J$1000,"&gt;=50")&gt;=10,IF(F683&lt;&gt;"GR",IF(AND(F683&gt;=55,J683&gt;=50),_xlfn.IFS(AND(J683&gt;=$AH$11,J683&gt;$AG$10,J683&gt;$AF$10,J683&gt;$AE$10,J683&gt;$AD$10,J683&gt;$AC$10,J683&gt;$AB$10),"AA",AND(J683&gt;=$AG$11,J683&gt;$AF$10,J683&gt;$AE$10,J683&gt;$AD$10,J683&gt;$AC$10,J683&gt;$AB$10),"BA",AND(J683&gt;=$AF$11,J683&gt;$AE$10,J683&gt;$AD$10,J683&gt;$AC$10,J683&gt;$AB$10),"BB",AND(J683&gt;=$AE$11,J683&gt;$AD$10,J683&gt;$AC$10,J683&gt;$AB$10),"CB",AND(J683&gt;=$AD$11,J683&gt;$AC$10,J683&gt;$AB$10),"CC",AND(J683&gt;=$AC$11,J683&gt;$AB$10),"DC",J683&gt;=50,"DD"),IF(J683&gt;=$AA$9,"FD","FF")),T683),IF(L683&gt;=$Z$32,$Z$30,IF(L683&gt;=$AA$32,$AA$30,IF(L683&gt;=$AB$32,$AB$30,IF(L683&gt;=$AC$32,$AC$30,IF(L683&gt;=$AD$32,$AD$30,IF(L683&gt;=$AE$32,$AE$30,IF(L683&gt;=$AF$32,$AF$30,IF(L683&gt;=$AG$32,$AG$30,$AH$30))))))))),T683)</f>
        <v/>
      </c>
      <c r="V683" s="9" t="str">
        <f t="array" ref="V683">IF(A683&lt;&gt;"",IF(_xlfn.BITOR(F683&lt;&gt;"GR",F683&lt;&gt;""),IF(AND(L683&gt;=50,F683&gt;=55),_xlfn.RANK.EQ(L683,$L$2:$L$1000,0),_xlfn.IFS(U683="FD",999,U683="FF",1000)),IF(AND(L683&gt;=50,H683&gt;=55),_xlfn.RANK.EQ(L683,$L$2:$L$326,0),_xlfn.IFS(U683="FD",999,U683="FF",1000))),"")</f>
        <v/>
      </c>
    </row>
    <row r="684" spans="1:22" x14ac:dyDescent="0.25">
      <c r="A684" s="3"/>
      <c r="B684" s="3"/>
      <c r="C684" s="3"/>
      <c r="D684" s="3"/>
      <c r="E684" s="3"/>
      <c r="F684" s="3"/>
      <c r="G684" s="16">
        <f t="shared" si="144"/>
        <v>0</v>
      </c>
      <c r="H684" s="16">
        <f t="shared" si="145"/>
        <v>0</v>
      </c>
      <c r="I684" s="9">
        <f t="shared" si="143"/>
        <v>0</v>
      </c>
      <c r="J684" s="9">
        <f t="shared" si="146"/>
        <v>0</v>
      </c>
      <c r="K684" s="9">
        <f t="shared" si="155"/>
        <v>0</v>
      </c>
      <c r="L684" s="9">
        <f t="shared" si="156"/>
        <v>0</v>
      </c>
      <c r="M684" s="9" t="str">
        <f t="shared" si="147"/>
        <v/>
      </c>
      <c r="N684" s="9" t="str">
        <f t="shared" si="148"/>
        <v/>
      </c>
      <c r="O684" s="9" t="str">
        <f t="shared" si="149"/>
        <v/>
      </c>
      <c r="P684" s="9" t="str">
        <f t="shared" si="150"/>
        <v/>
      </c>
      <c r="Q684" s="9" t="str">
        <f t="shared" si="151"/>
        <v/>
      </c>
      <c r="R684" s="9" t="str">
        <f t="shared" si="152"/>
        <v/>
      </c>
      <c r="S684" s="9" t="str">
        <f t="shared" si="153"/>
        <v/>
      </c>
      <c r="T684" s="9" t="str">
        <f t="shared" si="154"/>
        <v/>
      </c>
      <c r="U684" s="9" t="str">
        <f t="array" ref="U684">IF(AND(F684&lt;&gt;"",F684&lt;&gt;"GR"),IF(COUNTIF($J$2:$J$1000,"&gt;=50")&gt;=10,IF(F684&lt;&gt;"GR",IF(AND(F684&gt;=55,J684&gt;=50),_xlfn.IFS(AND(J684&gt;=$AH$11,J684&gt;$AG$10,J684&gt;$AF$10,J684&gt;$AE$10,J684&gt;$AD$10,J684&gt;$AC$10,J684&gt;$AB$10),"AA",AND(J684&gt;=$AG$11,J684&gt;$AF$10,J684&gt;$AE$10,J684&gt;$AD$10,J684&gt;$AC$10,J684&gt;$AB$10),"BA",AND(J684&gt;=$AF$11,J684&gt;$AE$10,J684&gt;$AD$10,J684&gt;$AC$10,J684&gt;$AB$10),"BB",AND(J684&gt;=$AE$11,J684&gt;$AD$10,J684&gt;$AC$10,J684&gt;$AB$10),"CB",AND(J684&gt;=$AD$11,J684&gt;$AC$10,J684&gt;$AB$10),"CC",AND(J684&gt;=$AC$11,J684&gt;$AB$10),"DC",J684&gt;=50,"DD"),IF(J684&gt;=$AA$9,"FD","FF")),T684),IF(L684&gt;=$Z$32,$Z$30,IF(L684&gt;=$AA$32,$AA$30,IF(L684&gt;=$AB$32,$AB$30,IF(L684&gt;=$AC$32,$AC$30,IF(L684&gt;=$AD$32,$AD$30,IF(L684&gt;=$AE$32,$AE$30,IF(L684&gt;=$AF$32,$AF$30,IF(L684&gt;=$AG$32,$AG$30,$AH$30))))))))),T684)</f>
        <v/>
      </c>
      <c r="V684" s="9" t="str">
        <f t="array" ref="V684">IF(A684&lt;&gt;"",IF(_xlfn.BITOR(F684&lt;&gt;"GR",F684&lt;&gt;""),IF(AND(L684&gt;=50,F684&gt;=55),_xlfn.RANK.EQ(L684,$L$2:$L$1000,0),_xlfn.IFS(U684="FD",999,U684="FF",1000)),IF(AND(L684&gt;=50,H684&gt;=55),_xlfn.RANK.EQ(L684,$L$2:$L$326,0),_xlfn.IFS(U684="FD",999,U684="FF",1000))),"")</f>
        <v/>
      </c>
    </row>
    <row r="685" spans="1:22" x14ac:dyDescent="0.25">
      <c r="A685" s="3"/>
      <c r="B685" s="3"/>
      <c r="C685" s="3"/>
      <c r="D685" s="3"/>
      <c r="E685" s="3"/>
      <c r="F685" s="3"/>
      <c r="G685" s="16">
        <f t="shared" si="144"/>
        <v>0</v>
      </c>
      <c r="H685" s="16">
        <f t="shared" si="145"/>
        <v>0</v>
      </c>
      <c r="I685" s="9">
        <f t="shared" si="143"/>
        <v>0</v>
      </c>
      <c r="J685" s="9">
        <f t="shared" si="146"/>
        <v>0</v>
      </c>
      <c r="K685" s="9">
        <f t="shared" si="155"/>
        <v>0</v>
      </c>
      <c r="L685" s="9">
        <f t="shared" si="156"/>
        <v>0</v>
      </c>
      <c r="M685" s="9" t="str">
        <f t="shared" si="147"/>
        <v/>
      </c>
      <c r="N685" s="9" t="str">
        <f t="shared" si="148"/>
        <v/>
      </c>
      <c r="O685" s="9" t="str">
        <f t="shared" si="149"/>
        <v/>
      </c>
      <c r="P685" s="9" t="str">
        <f t="shared" si="150"/>
        <v/>
      </c>
      <c r="Q685" s="9" t="str">
        <f t="shared" si="151"/>
        <v/>
      </c>
      <c r="R685" s="9" t="str">
        <f t="shared" si="152"/>
        <v/>
      </c>
      <c r="S685" s="9" t="str">
        <f t="shared" si="153"/>
        <v/>
      </c>
      <c r="T685" s="9" t="str">
        <f t="shared" si="154"/>
        <v/>
      </c>
      <c r="U685" s="9" t="str">
        <f t="array" ref="U685">IF(AND(F685&lt;&gt;"",F685&lt;&gt;"GR"),IF(COUNTIF($J$2:$J$1000,"&gt;=50")&gt;=10,IF(F685&lt;&gt;"GR",IF(AND(F685&gt;=55,J685&gt;=50),_xlfn.IFS(AND(J685&gt;=$AH$11,J685&gt;$AG$10,J685&gt;$AF$10,J685&gt;$AE$10,J685&gt;$AD$10,J685&gt;$AC$10,J685&gt;$AB$10),"AA",AND(J685&gt;=$AG$11,J685&gt;$AF$10,J685&gt;$AE$10,J685&gt;$AD$10,J685&gt;$AC$10,J685&gt;$AB$10),"BA",AND(J685&gt;=$AF$11,J685&gt;$AE$10,J685&gt;$AD$10,J685&gt;$AC$10,J685&gt;$AB$10),"BB",AND(J685&gt;=$AE$11,J685&gt;$AD$10,J685&gt;$AC$10,J685&gt;$AB$10),"CB",AND(J685&gt;=$AD$11,J685&gt;$AC$10,J685&gt;$AB$10),"CC",AND(J685&gt;=$AC$11,J685&gt;$AB$10),"DC",J685&gt;=50,"DD"),IF(J685&gt;=$AA$9,"FD","FF")),T685),IF(L685&gt;=$Z$32,$Z$30,IF(L685&gt;=$AA$32,$AA$30,IF(L685&gt;=$AB$32,$AB$30,IF(L685&gt;=$AC$32,$AC$30,IF(L685&gt;=$AD$32,$AD$30,IF(L685&gt;=$AE$32,$AE$30,IF(L685&gt;=$AF$32,$AF$30,IF(L685&gt;=$AG$32,$AG$30,$AH$30))))))))),T685)</f>
        <v/>
      </c>
      <c r="V685" s="9" t="str">
        <f t="array" ref="V685">IF(A685&lt;&gt;"",IF(_xlfn.BITOR(F685&lt;&gt;"GR",F685&lt;&gt;""),IF(AND(L685&gt;=50,F685&gt;=55),_xlfn.RANK.EQ(L685,$L$2:$L$1000,0),_xlfn.IFS(U685="FD",999,U685="FF",1000)),IF(AND(L685&gt;=50,H685&gt;=55),_xlfn.RANK.EQ(L685,$L$2:$L$326,0),_xlfn.IFS(U685="FD",999,U685="FF",1000))),"")</f>
        <v/>
      </c>
    </row>
    <row r="686" spans="1:22" x14ac:dyDescent="0.25">
      <c r="A686" s="3"/>
      <c r="B686" s="3"/>
      <c r="C686" s="3"/>
      <c r="D686" s="3"/>
      <c r="E686" s="3"/>
      <c r="F686" s="3"/>
      <c r="G686" s="16">
        <f t="shared" si="144"/>
        <v>0</v>
      </c>
      <c r="H686" s="16">
        <f t="shared" si="145"/>
        <v>0</v>
      </c>
      <c r="I686" s="9">
        <f t="shared" si="143"/>
        <v>0</v>
      </c>
      <c r="J686" s="9">
        <f t="shared" si="146"/>
        <v>0</v>
      </c>
      <c r="K686" s="9">
        <f t="shared" si="155"/>
        <v>0</v>
      </c>
      <c r="L686" s="9">
        <f t="shared" si="156"/>
        <v>0</v>
      </c>
      <c r="M686" s="9" t="str">
        <f t="shared" si="147"/>
        <v/>
      </c>
      <c r="N686" s="9" t="str">
        <f t="shared" si="148"/>
        <v/>
      </c>
      <c r="O686" s="9" t="str">
        <f t="shared" si="149"/>
        <v/>
      </c>
      <c r="P686" s="9" t="str">
        <f t="shared" si="150"/>
        <v/>
      </c>
      <c r="Q686" s="9" t="str">
        <f t="shared" si="151"/>
        <v/>
      </c>
      <c r="R686" s="9" t="str">
        <f t="shared" si="152"/>
        <v/>
      </c>
      <c r="S686" s="9" t="str">
        <f t="shared" si="153"/>
        <v/>
      </c>
      <c r="T686" s="9" t="str">
        <f t="shared" si="154"/>
        <v/>
      </c>
      <c r="U686" s="9" t="str">
        <f t="array" ref="U686">IF(AND(F686&lt;&gt;"",F686&lt;&gt;"GR"),IF(COUNTIF($J$2:$J$1000,"&gt;=50")&gt;=10,IF(F686&lt;&gt;"GR",IF(AND(F686&gt;=55,J686&gt;=50),_xlfn.IFS(AND(J686&gt;=$AH$11,J686&gt;$AG$10,J686&gt;$AF$10,J686&gt;$AE$10,J686&gt;$AD$10,J686&gt;$AC$10,J686&gt;$AB$10),"AA",AND(J686&gt;=$AG$11,J686&gt;$AF$10,J686&gt;$AE$10,J686&gt;$AD$10,J686&gt;$AC$10,J686&gt;$AB$10),"BA",AND(J686&gt;=$AF$11,J686&gt;$AE$10,J686&gt;$AD$10,J686&gt;$AC$10,J686&gt;$AB$10),"BB",AND(J686&gt;=$AE$11,J686&gt;$AD$10,J686&gt;$AC$10,J686&gt;$AB$10),"CB",AND(J686&gt;=$AD$11,J686&gt;$AC$10,J686&gt;$AB$10),"CC",AND(J686&gt;=$AC$11,J686&gt;$AB$10),"DC",J686&gt;=50,"DD"),IF(J686&gt;=$AA$9,"FD","FF")),T686),IF(L686&gt;=$Z$32,$Z$30,IF(L686&gt;=$AA$32,$AA$30,IF(L686&gt;=$AB$32,$AB$30,IF(L686&gt;=$AC$32,$AC$30,IF(L686&gt;=$AD$32,$AD$30,IF(L686&gt;=$AE$32,$AE$30,IF(L686&gt;=$AF$32,$AF$30,IF(L686&gt;=$AG$32,$AG$30,$AH$30))))))))),T686)</f>
        <v/>
      </c>
      <c r="V686" s="9" t="str">
        <f t="array" ref="V686">IF(A686&lt;&gt;"",IF(_xlfn.BITOR(F686&lt;&gt;"GR",F686&lt;&gt;""),IF(AND(L686&gt;=50,F686&gt;=55),_xlfn.RANK.EQ(L686,$L$2:$L$1000,0),_xlfn.IFS(U686="FD",999,U686="FF",1000)),IF(AND(L686&gt;=50,H686&gt;=55),_xlfn.RANK.EQ(L686,$L$2:$L$326,0),_xlfn.IFS(U686="FD",999,U686="FF",1000))),"")</f>
        <v/>
      </c>
    </row>
    <row r="687" spans="1:22" x14ac:dyDescent="0.25">
      <c r="A687" s="3"/>
      <c r="B687" s="3"/>
      <c r="C687" s="3"/>
      <c r="D687" s="3"/>
      <c r="E687" s="3"/>
      <c r="F687" s="3"/>
      <c r="G687" s="16">
        <f t="shared" si="144"/>
        <v>0</v>
      </c>
      <c r="H687" s="16">
        <f t="shared" si="145"/>
        <v>0</v>
      </c>
      <c r="I687" s="9">
        <f t="shared" si="143"/>
        <v>0</v>
      </c>
      <c r="J687" s="9">
        <f t="shared" si="146"/>
        <v>0</v>
      </c>
      <c r="K687" s="9">
        <f t="shared" si="155"/>
        <v>0</v>
      </c>
      <c r="L687" s="9">
        <f t="shared" si="156"/>
        <v>0</v>
      </c>
      <c r="M687" s="9" t="str">
        <f t="shared" si="147"/>
        <v/>
      </c>
      <c r="N687" s="9" t="str">
        <f t="shared" si="148"/>
        <v/>
      </c>
      <c r="O687" s="9" t="str">
        <f t="shared" si="149"/>
        <v/>
      </c>
      <c r="P687" s="9" t="str">
        <f t="shared" si="150"/>
        <v/>
      </c>
      <c r="Q687" s="9" t="str">
        <f t="shared" si="151"/>
        <v/>
      </c>
      <c r="R687" s="9" t="str">
        <f t="shared" si="152"/>
        <v/>
      </c>
      <c r="S687" s="9" t="str">
        <f t="shared" si="153"/>
        <v/>
      </c>
      <c r="T687" s="9" t="str">
        <f t="shared" si="154"/>
        <v/>
      </c>
      <c r="U687" s="9" t="str">
        <f t="array" ref="U687">IF(AND(F687&lt;&gt;"",F687&lt;&gt;"GR"),IF(COUNTIF($J$2:$J$1000,"&gt;=50")&gt;=10,IF(F687&lt;&gt;"GR",IF(AND(F687&gt;=55,J687&gt;=50),_xlfn.IFS(AND(J687&gt;=$AH$11,J687&gt;$AG$10,J687&gt;$AF$10,J687&gt;$AE$10,J687&gt;$AD$10,J687&gt;$AC$10,J687&gt;$AB$10),"AA",AND(J687&gt;=$AG$11,J687&gt;$AF$10,J687&gt;$AE$10,J687&gt;$AD$10,J687&gt;$AC$10,J687&gt;$AB$10),"BA",AND(J687&gt;=$AF$11,J687&gt;$AE$10,J687&gt;$AD$10,J687&gt;$AC$10,J687&gt;$AB$10),"BB",AND(J687&gt;=$AE$11,J687&gt;$AD$10,J687&gt;$AC$10,J687&gt;$AB$10),"CB",AND(J687&gt;=$AD$11,J687&gt;$AC$10,J687&gt;$AB$10),"CC",AND(J687&gt;=$AC$11,J687&gt;$AB$10),"DC",J687&gt;=50,"DD"),IF(J687&gt;=$AA$9,"FD","FF")),T687),IF(L687&gt;=$Z$32,$Z$30,IF(L687&gt;=$AA$32,$AA$30,IF(L687&gt;=$AB$32,$AB$30,IF(L687&gt;=$AC$32,$AC$30,IF(L687&gt;=$AD$32,$AD$30,IF(L687&gt;=$AE$32,$AE$30,IF(L687&gt;=$AF$32,$AF$30,IF(L687&gt;=$AG$32,$AG$30,$AH$30))))))))),T687)</f>
        <v/>
      </c>
      <c r="V687" s="9" t="str">
        <f t="array" ref="V687">IF(A687&lt;&gt;"",IF(_xlfn.BITOR(F687&lt;&gt;"GR",F687&lt;&gt;""),IF(AND(L687&gt;=50,F687&gt;=55),_xlfn.RANK.EQ(L687,$L$2:$L$1000,0),_xlfn.IFS(U687="FD",999,U687="FF",1000)),IF(AND(L687&gt;=50,H687&gt;=55),_xlfn.RANK.EQ(L687,$L$2:$L$326,0),_xlfn.IFS(U687="FD",999,U687="FF",1000))),"")</f>
        <v/>
      </c>
    </row>
    <row r="688" spans="1:22" x14ac:dyDescent="0.25">
      <c r="A688" s="3"/>
      <c r="B688" s="3"/>
      <c r="C688" s="3"/>
      <c r="D688" s="3"/>
      <c r="E688" s="3"/>
      <c r="F688" s="3"/>
      <c r="G688" s="16">
        <f t="shared" si="144"/>
        <v>0</v>
      </c>
      <c r="H688" s="16">
        <f t="shared" si="145"/>
        <v>0</v>
      </c>
      <c r="I688" s="9">
        <f t="shared" si="143"/>
        <v>0</v>
      </c>
      <c r="J688" s="9">
        <f t="shared" si="146"/>
        <v>0</v>
      </c>
      <c r="K688" s="9">
        <f t="shared" si="155"/>
        <v>0</v>
      </c>
      <c r="L688" s="9">
        <f t="shared" si="156"/>
        <v>0</v>
      </c>
      <c r="M688" s="9" t="str">
        <f t="shared" si="147"/>
        <v/>
      </c>
      <c r="N688" s="9" t="str">
        <f t="shared" si="148"/>
        <v/>
      </c>
      <c r="O688" s="9" t="str">
        <f t="shared" si="149"/>
        <v/>
      </c>
      <c r="P688" s="9" t="str">
        <f t="shared" si="150"/>
        <v/>
      </c>
      <c r="Q688" s="9" t="str">
        <f t="shared" si="151"/>
        <v/>
      </c>
      <c r="R688" s="9" t="str">
        <f t="shared" si="152"/>
        <v/>
      </c>
      <c r="S688" s="9" t="str">
        <f t="shared" si="153"/>
        <v/>
      </c>
      <c r="T688" s="9" t="str">
        <f t="shared" si="154"/>
        <v/>
      </c>
      <c r="U688" s="9" t="str">
        <f t="array" ref="U688">IF(AND(F688&lt;&gt;"",F688&lt;&gt;"GR"),IF(COUNTIF($J$2:$J$1000,"&gt;=50")&gt;=10,IF(F688&lt;&gt;"GR",IF(AND(F688&gt;=55,J688&gt;=50),_xlfn.IFS(AND(J688&gt;=$AH$11,J688&gt;$AG$10,J688&gt;$AF$10,J688&gt;$AE$10,J688&gt;$AD$10,J688&gt;$AC$10,J688&gt;$AB$10),"AA",AND(J688&gt;=$AG$11,J688&gt;$AF$10,J688&gt;$AE$10,J688&gt;$AD$10,J688&gt;$AC$10,J688&gt;$AB$10),"BA",AND(J688&gt;=$AF$11,J688&gt;$AE$10,J688&gt;$AD$10,J688&gt;$AC$10,J688&gt;$AB$10),"BB",AND(J688&gt;=$AE$11,J688&gt;$AD$10,J688&gt;$AC$10,J688&gt;$AB$10),"CB",AND(J688&gt;=$AD$11,J688&gt;$AC$10,J688&gt;$AB$10),"CC",AND(J688&gt;=$AC$11,J688&gt;$AB$10),"DC",J688&gt;=50,"DD"),IF(J688&gt;=$AA$9,"FD","FF")),T688),IF(L688&gt;=$Z$32,$Z$30,IF(L688&gt;=$AA$32,$AA$30,IF(L688&gt;=$AB$32,$AB$30,IF(L688&gt;=$AC$32,$AC$30,IF(L688&gt;=$AD$32,$AD$30,IF(L688&gt;=$AE$32,$AE$30,IF(L688&gt;=$AF$32,$AF$30,IF(L688&gt;=$AG$32,$AG$30,$AH$30))))))))),T688)</f>
        <v/>
      </c>
      <c r="V688" s="9" t="str">
        <f t="array" ref="V688">IF(A688&lt;&gt;"",IF(_xlfn.BITOR(F688&lt;&gt;"GR",F688&lt;&gt;""),IF(AND(L688&gt;=50,F688&gt;=55),_xlfn.RANK.EQ(L688,$L$2:$L$1000,0),_xlfn.IFS(U688="FD",999,U688="FF",1000)),IF(AND(L688&gt;=50,H688&gt;=55),_xlfn.RANK.EQ(L688,$L$2:$L$326,0),_xlfn.IFS(U688="FD",999,U688="FF",1000))),"")</f>
        <v/>
      </c>
    </row>
    <row r="689" spans="1:22" x14ac:dyDescent="0.25">
      <c r="A689" s="3"/>
      <c r="B689" s="3"/>
      <c r="C689" s="3"/>
      <c r="D689" s="3"/>
      <c r="E689" s="3"/>
      <c r="F689" s="3"/>
      <c r="G689" s="16">
        <f t="shared" si="144"/>
        <v>0</v>
      </c>
      <c r="H689" s="16">
        <f t="shared" si="145"/>
        <v>0</v>
      </c>
      <c r="I689" s="9">
        <f t="shared" si="143"/>
        <v>0</v>
      </c>
      <c r="J689" s="9">
        <f t="shared" si="146"/>
        <v>0</v>
      </c>
      <c r="K689" s="9">
        <f t="shared" si="155"/>
        <v>0</v>
      </c>
      <c r="L689" s="9">
        <f t="shared" si="156"/>
        <v>0</v>
      </c>
      <c r="M689" s="9" t="str">
        <f t="shared" si="147"/>
        <v/>
      </c>
      <c r="N689" s="9" t="str">
        <f t="shared" si="148"/>
        <v/>
      </c>
      <c r="O689" s="9" t="str">
        <f t="shared" si="149"/>
        <v/>
      </c>
      <c r="P689" s="9" t="str">
        <f t="shared" si="150"/>
        <v/>
      </c>
      <c r="Q689" s="9" t="str">
        <f t="shared" si="151"/>
        <v/>
      </c>
      <c r="R689" s="9" t="str">
        <f t="shared" si="152"/>
        <v/>
      </c>
      <c r="S689" s="9" t="str">
        <f t="shared" si="153"/>
        <v/>
      </c>
      <c r="T689" s="9" t="str">
        <f t="shared" si="154"/>
        <v/>
      </c>
      <c r="U689" s="9" t="str">
        <f t="array" ref="U689">IF(AND(F689&lt;&gt;"",F689&lt;&gt;"GR"),IF(COUNTIF($J$2:$J$1000,"&gt;=50")&gt;=10,IF(F689&lt;&gt;"GR",IF(AND(F689&gt;=55,J689&gt;=50),_xlfn.IFS(AND(J689&gt;=$AH$11,J689&gt;$AG$10,J689&gt;$AF$10,J689&gt;$AE$10,J689&gt;$AD$10,J689&gt;$AC$10,J689&gt;$AB$10),"AA",AND(J689&gt;=$AG$11,J689&gt;$AF$10,J689&gt;$AE$10,J689&gt;$AD$10,J689&gt;$AC$10,J689&gt;$AB$10),"BA",AND(J689&gt;=$AF$11,J689&gt;$AE$10,J689&gt;$AD$10,J689&gt;$AC$10,J689&gt;$AB$10),"BB",AND(J689&gt;=$AE$11,J689&gt;$AD$10,J689&gt;$AC$10,J689&gt;$AB$10),"CB",AND(J689&gt;=$AD$11,J689&gt;$AC$10,J689&gt;$AB$10),"CC",AND(J689&gt;=$AC$11,J689&gt;$AB$10),"DC",J689&gt;=50,"DD"),IF(J689&gt;=$AA$9,"FD","FF")),T689),IF(L689&gt;=$Z$32,$Z$30,IF(L689&gt;=$AA$32,$AA$30,IF(L689&gt;=$AB$32,$AB$30,IF(L689&gt;=$AC$32,$AC$30,IF(L689&gt;=$AD$32,$AD$30,IF(L689&gt;=$AE$32,$AE$30,IF(L689&gt;=$AF$32,$AF$30,IF(L689&gt;=$AG$32,$AG$30,$AH$30))))))))),T689)</f>
        <v/>
      </c>
      <c r="V689" s="9" t="str">
        <f t="array" ref="V689">IF(A689&lt;&gt;"",IF(_xlfn.BITOR(F689&lt;&gt;"GR",F689&lt;&gt;""),IF(AND(L689&gt;=50,F689&gt;=55),_xlfn.RANK.EQ(L689,$L$2:$L$1000,0),_xlfn.IFS(U689="FD",999,U689="FF",1000)),IF(AND(L689&gt;=50,H689&gt;=55),_xlfn.RANK.EQ(L689,$L$2:$L$326,0),_xlfn.IFS(U689="FD",999,U689="FF",1000))),"")</f>
        <v/>
      </c>
    </row>
    <row r="690" spans="1:22" x14ac:dyDescent="0.25">
      <c r="A690" s="3"/>
      <c r="B690" s="3"/>
      <c r="C690" s="3"/>
      <c r="D690" s="3"/>
      <c r="E690" s="3"/>
      <c r="F690" s="3"/>
      <c r="G690" s="16">
        <f t="shared" si="144"/>
        <v>0</v>
      </c>
      <c r="H690" s="16">
        <f t="shared" si="145"/>
        <v>0</v>
      </c>
      <c r="I690" s="9">
        <f t="shared" si="143"/>
        <v>0</v>
      </c>
      <c r="J690" s="9">
        <f t="shared" si="146"/>
        <v>0</v>
      </c>
      <c r="K690" s="9">
        <f t="shared" si="155"/>
        <v>0</v>
      </c>
      <c r="L690" s="9">
        <f t="shared" si="156"/>
        <v>0</v>
      </c>
      <c r="M690" s="9" t="str">
        <f t="shared" si="147"/>
        <v/>
      </c>
      <c r="N690" s="9" t="str">
        <f t="shared" si="148"/>
        <v/>
      </c>
      <c r="O690" s="9" t="str">
        <f t="shared" si="149"/>
        <v/>
      </c>
      <c r="P690" s="9" t="str">
        <f t="shared" si="150"/>
        <v/>
      </c>
      <c r="Q690" s="9" t="str">
        <f t="shared" si="151"/>
        <v/>
      </c>
      <c r="R690" s="9" t="str">
        <f t="shared" si="152"/>
        <v/>
      </c>
      <c r="S690" s="9" t="str">
        <f t="shared" si="153"/>
        <v/>
      </c>
      <c r="T690" s="9" t="str">
        <f t="shared" si="154"/>
        <v/>
      </c>
      <c r="U690" s="9" t="str">
        <f t="array" ref="U690">IF(AND(F690&lt;&gt;"",F690&lt;&gt;"GR"),IF(COUNTIF($J$2:$J$1000,"&gt;=50")&gt;=10,IF(F690&lt;&gt;"GR",IF(AND(F690&gt;=55,J690&gt;=50),_xlfn.IFS(AND(J690&gt;=$AH$11,J690&gt;$AG$10,J690&gt;$AF$10,J690&gt;$AE$10,J690&gt;$AD$10,J690&gt;$AC$10,J690&gt;$AB$10),"AA",AND(J690&gt;=$AG$11,J690&gt;$AF$10,J690&gt;$AE$10,J690&gt;$AD$10,J690&gt;$AC$10,J690&gt;$AB$10),"BA",AND(J690&gt;=$AF$11,J690&gt;$AE$10,J690&gt;$AD$10,J690&gt;$AC$10,J690&gt;$AB$10),"BB",AND(J690&gt;=$AE$11,J690&gt;$AD$10,J690&gt;$AC$10,J690&gt;$AB$10),"CB",AND(J690&gt;=$AD$11,J690&gt;$AC$10,J690&gt;$AB$10),"CC",AND(J690&gt;=$AC$11,J690&gt;$AB$10),"DC",J690&gt;=50,"DD"),IF(J690&gt;=$AA$9,"FD","FF")),T690),IF(L690&gt;=$Z$32,$Z$30,IF(L690&gt;=$AA$32,$AA$30,IF(L690&gt;=$AB$32,$AB$30,IF(L690&gt;=$AC$32,$AC$30,IF(L690&gt;=$AD$32,$AD$30,IF(L690&gt;=$AE$32,$AE$30,IF(L690&gt;=$AF$32,$AF$30,IF(L690&gt;=$AG$32,$AG$30,$AH$30))))))))),T690)</f>
        <v/>
      </c>
      <c r="V690" s="9" t="str">
        <f t="array" ref="V690">IF(A690&lt;&gt;"",IF(_xlfn.BITOR(F690&lt;&gt;"GR",F690&lt;&gt;""),IF(AND(L690&gt;=50,F690&gt;=55),_xlfn.RANK.EQ(L690,$L$2:$L$1000,0),_xlfn.IFS(U690="FD",999,U690="FF",1000)),IF(AND(L690&gt;=50,H690&gt;=55),_xlfn.RANK.EQ(L690,$L$2:$L$326,0),_xlfn.IFS(U690="FD",999,U690="FF",1000))),"")</f>
        <v/>
      </c>
    </row>
    <row r="691" spans="1:22" x14ac:dyDescent="0.25">
      <c r="A691" s="3"/>
      <c r="B691" s="3"/>
      <c r="C691" s="3"/>
      <c r="D691" s="3"/>
      <c r="E691" s="3"/>
      <c r="F691" s="3"/>
      <c r="G691" s="16">
        <f t="shared" si="144"/>
        <v>0</v>
      </c>
      <c r="H691" s="16">
        <f t="shared" si="145"/>
        <v>0</v>
      </c>
      <c r="I691" s="9">
        <f t="shared" si="143"/>
        <v>0</v>
      </c>
      <c r="J691" s="9">
        <f t="shared" si="146"/>
        <v>0</v>
      </c>
      <c r="K691" s="9">
        <f t="shared" si="155"/>
        <v>0</v>
      </c>
      <c r="L691" s="9">
        <f t="shared" si="156"/>
        <v>0</v>
      </c>
      <c r="M691" s="9" t="str">
        <f t="shared" si="147"/>
        <v/>
      </c>
      <c r="N691" s="9" t="str">
        <f t="shared" si="148"/>
        <v/>
      </c>
      <c r="O691" s="9" t="str">
        <f t="shared" si="149"/>
        <v/>
      </c>
      <c r="P691" s="9" t="str">
        <f t="shared" si="150"/>
        <v/>
      </c>
      <c r="Q691" s="9" t="str">
        <f t="shared" si="151"/>
        <v/>
      </c>
      <c r="R691" s="9" t="str">
        <f t="shared" si="152"/>
        <v/>
      </c>
      <c r="S691" s="9" t="str">
        <f t="shared" si="153"/>
        <v/>
      </c>
      <c r="T691" s="9" t="str">
        <f t="shared" si="154"/>
        <v/>
      </c>
      <c r="U691" s="9" t="str">
        <f t="array" ref="U691">IF(AND(F691&lt;&gt;"",F691&lt;&gt;"GR"),IF(COUNTIF($J$2:$J$1000,"&gt;=50")&gt;=10,IF(F691&lt;&gt;"GR",IF(AND(F691&gt;=55,J691&gt;=50),_xlfn.IFS(AND(J691&gt;=$AH$11,J691&gt;$AG$10,J691&gt;$AF$10,J691&gt;$AE$10,J691&gt;$AD$10,J691&gt;$AC$10,J691&gt;$AB$10),"AA",AND(J691&gt;=$AG$11,J691&gt;$AF$10,J691&gt;$AE$10,J691&gt;$AD$10,J691&gt;$AC$10,J691&gt;$AB$10),"BA",AND(J691&gt;=$AF$11,J691&gt;$AE$10,J691&gt;$AD$10,J691&gt;$AC$10,J691&gt;$AB$10),"BB",AND(J691&gt;=$AE$11,J691&gt;$AD$10,J691&gt;$AC$10,J691&gt;$AB$10),"CB",AND(J691&gt;=$AD$11,J691&gt;$AC$10,J691&gt;$AB$10),"CC",AND(J691&gt;=$AC$11,J691&gt;$AB$10),"DC",J691&gt;=50,"DD"),IF(J691&gt;=$AA$9,"FD","FF")),T691),IF(L691&gt;=$Z$32,$Z$30,IF(L691&gt;=$AA$32,$AA$30,IF(L691&gt;=$AB$32,$AB$30,IF(L691&gt;=$AC$32,$AC$30,IF(L691&gt;=$AD$32,$AD$30,IF(L691&gt;=$AE$32,$AE$30,IF(L691&gt;=$AF$32,$AF$30,IF(L691&gt;=$AG$32,$AG$30,$AH$30))))))))),T691)</f>
        <v/>
      </c>
      <c r="V691" s="9" t="str">
        <f t="array" ref="V691">IF(A691&lt;&gt;"",IF(_xlfn.BITOR(F691&lt;&gt;"GR",F691&lt;&gt;""),IF(AND(L691&gt;=50,F691&gt;=55),_xlfn.RANK.EQ(L691,$L$2:$L$1000,0),_xlfn.IFS(U691="FD",999,U691="FF",1000)),IF(AND(L691&gt;=50,H691&gt;=55),_xlfn.RANK.EQ(L691,$L$2:$L$326,0),_xlfn.IFS(U691="FD",999,U691="FF",1000))),"")</f>
        <v/>
      </c>
    </row>
    <row r="692" spans="1:22" x14ac:dyDescent="0.25">
      <c r="A692" s="3"/>
      <c r="B692" s="3"/>
      <c r="C692" s="3"/>
      <c r="D692" s="3"/>
      <c r="E692" s="3"/>
      <c r="F692" s="3"/>
      <c r="G692" s="16">
        <f t="shared" si="144"/>
        <v>0</v>
      </c>
      <c r="H692" s="16">
        <f t="shared" si="145"/>
        <v>0</v>
      </c>
      <c r="I692" s="9">
        <f t="shared" si="143"/>
        <v>0</v>
      </c>
      <c r="J692" s="9">
        <f t="shared" si="146"/>
        <v>0</v>
      </c>
      <c r="K692" s="9">
        <f t="shared" si="155"/>
        <v>0</v>
      </c>
      <c r="L692" s="9">
        <f t="shared" si="156"/>
        <v>0</v>
      </c>
      <c r="M692" s="9" t="str">
        <f t="shared" si="147"/>
        <v/>
      </c>
      <c r="N692" s="9" t="str">
        <f t="shared" si="148"/>
        <v/>
      </c>
      <c r="O692" s="9" t="str">
        <f t="shared" si="149"/>
        <v/>
      </c>
      <c r="P692" s="9" t="str">
        <f t="shared" si="150"/>
        <v/>
      </c>
      <c r="Q692" s="9" t="str">
        <f t="shared" si="151"/>
        <v/>
      </c>
      <c r="R692" s="9" t="str">
        <f t="shared" si="152"/>
        <v/>
      </c>
      <c r="S692" s="9" t="str">
        <f t="shared" si="153"/>
        <v/>
      </c>
      <c r="T692" s="9" t="str">
        <f t="shared" si="154"/>
        <v/>
      </c>
      <c r="U692" s="9" t="str">
        <f t="array" ref="U692">IF(AND(F692&lt;&gt;"",F692&lt;&gt;"GR"),IF(COUNTIF($J$2:$J$1000,"&gt;=50")&gt;=10,IF(F692&lt;&gt;"GR",IF(AND(F692&gt;=55,J692&gt;=50),_xlfn.IFS(AND(J692&gt;=$AH$11,J692&gt;$AG$10,J692&gt;$AF$10,J692&gt;$AE$10,J692&gt;$AD$10,J692&gt;$AC$10,J692&gt;$AB$10),"AA",AND(J692&gt;=$AG$11,J692&gt;$AF$10,J692&gt;$AE$10,J692&gt;$AD$10,J692&gt;$AC$10,J692&gt;$AB$10),"BA",AND(J692&gt;=$AF$11,J692&gt;$AE$10,J692&gt;$AD$10,J692&gt;$AC$10,J692&gt;$AB$10),"BB",AND(J692&gt;=$AE$11,J692&gt;$AD$10,J692&gt;$AC$10,J692&gt;$AB$10),"CB",AND(J692&gt;=$AD$11,J692&gt;$AC$10,J692&gt;$AB$10),"CC",AND(J692&gt;=$AC$11,J692&gt;$AB$10),"DC",J692&gt;=50,"DD"),IF(J692&gt;=$AA$9,"FD","FF")),T692),IF(L692&gt;=$Z$32,$Z$30,IF(L692&gt;=$AA$32,$AA$30,IF(L692&gt;=$AB$32,$AB$30,IF(L692&gt;=$AC$32,$AC$30,IF(L692&gt;=$AD$32,$AD$30,IF(L692&gt;=$AE$32,$AE$30,IF(L692&gt;=$AF$32,$AF$30,IF(L692&gt;=$AG$32,$AG$30,$AH$30))))))))),T692)</f>
        <v/>
      </c>
      <c r="V692" s="9" t="str">
        <f t="array" ref="V692">IF(A692&lt;&gt;"",IF(_xlfn.BITOR(F692&lt;&gt;"GR",F692&lt;&gt;""),IF(AND(L692&gt;=50,F692&gt;=55),_xlfn.RANK.EQ(L692,$L$2:$L$1000,0),_xlfn.IFS(U692="FD",999,U692="FF",1000)),IF(AND(L692&gt;=50,H692&gt;=55),_xlfn.RANK.EQ(L692,$L$2:$L$326,0),_xlfn.IFS(U692="FD",999,U692="FF",1000))),"")</f>
        <v/>
      </c>
    </row>
    <row r="693" spans="1:22" x14ac:dyDescent="0.25">
      <c r="A693" s="3"/>
      <c r="B693" s="3"/>
      <c r="C693" s="3"/>
      <c r="D693" s="3"/>
      <c r="E693" s="3"/>
      <c r="F693" s="3"/>
      <c r="G693" s="16">
        <f t="shared" si="144"/>
        <v>0</v>
      </c>
      <c r="H693" s="16">
        <f t="shared" si="145"/>
        <v>0</v>
      </c>
      <c r="I693" s="9">
        <f t="shared" si="143"/>
        <v>0</v>
      </c>
      <c r="J693" s="9">
        <f t="shared" si="146"/>
        <v>0</v>
      </c>
      <c r="K693" s="9">
        <f t="shared" si="155"/>
        <v>0</v>
      </c>
      <c r="L693" s="9">
        <f t="shared" si="156"/>
        <v>0</v>
      </c>
      <c r="M693" s="9" t="str">
        <f t="shared" si="147"/>
        <v/>
      </c>
      <c r="N693" s="9" t="str">
        <f t="shared" si="148"/>
        <v/>
      </c>
      <c r="O693" s="9" t="str">
        <f t="shared" si="149"/>
        <v/>
      </c>
      <c r="P693" s="9" t="str">
        <f t="shared" si="150"/>
        <v/>
      </c>
      <c r="Q693" s="9" t="str">
        <f t="shared" si="151"/>
        <v/>
      </c>
      <c r="R693" s="9" t="str">
        <f t="shared" si="152"/>
        <v/>
      </c>
      <c r="S693" s="9" t="str">
        <f t="shared" si="153"/>
        <v/>
      </c>
      <c r="T693" s="9" t="str">
        <f t="shared" si="154"/>
        <v/>
      </c>
      <c r="U693" s="9" t="str">
        <f t="array" ref="U693">IF(AND(F693&lt;&gt;"",F693&lt;&gt;"GR"),IF(COUNTIF($J$2:$J$1000,"&gt;=50")&gt;=10,IF(F693&lt;&gt;"GR",IF(AND(F693&gt;=55,J693&gt;=50),_xlfn.IFS(AND(J693&gt;=$AH$11,J693&gt;$AG$10,J693&gt;$AF$10,J693&gt;$AE$10,J693&gt;$AD$10,J693&gt;$AC$10,J693&gt;$AB$10),"AA",AND(J693&gt;=$AG$11,J693&gt;$AF$10,J693&gt;$AE$10,J693&gt;$AD$10,J693&gt;$AC$10,J693&gt;$AB$10),"BA",AND(J693&gt;=$AF$11,J693&gt;$AE$10,J693&gt;$AD$10,J693&gt;$AC$10,J693&gt;$AB$10),"BB",AND(J693&gt;=$AE$11,J693&gt;$AD$10,J693&gt;$AC$10,J693&gt;$AB$10),"CB",AND(J693&gt;=$AD$11,J693&gt;$AC$10,J693&gt;$AB$10),"CC",AND(J693&gt;=$AC$11,J693&gt;$AB$10),"DC",J693&gt;=50,"DD"),IF(J693&gt;=$AA$9,"FD","FF")),T693),IF(L693&gt;=$Z$32,$Z$30,IF(L693&gt;=$AA$32,$AA$30,IF(L693&gt;=$AB$32,$AB$30,IF(L693&gt;=$AC$32,$AC$30,IF(L693&gt;=$AD$32,$AD$30,IF(L693&gt;=$AE$32,$AE$30,IF(L693&gt;=$AF$32,$AF$30,IF(L693&gt;=$AG$32,$AG$30,$AH$30))))))))),T693)</f>
        <v/>
      </c>
      <c r="V693" s="9" t="str">
        <f t="array" ref="V693">IF(A693&lt;&gt;"",IF(_xlfn.BITOR(F693&lt;&gt;"GR",F693&lt;&gt;""),IF(AND(L693&gt;=50,F693&gt;=55),_xlfn.RANK.EQ(L693,$L$2:$L$1000,0),_xlfn.IFS(U693="FD",999,U693="FF",1000)),IF(AND(L693&gt;=50,H693&gt;=55),_xlfn.RANK.EQ(L693,$L$2:$L$326,0),_xlfn.IFS(U693="FD",999,U693="FF",1000))),"")</f>
        <v/>
      </c>
    </row>
    <row r="694" spans="1:22" x14ac:dyDescent="0.25">
      <c r="A694" s="3"/>
      <c r="B694" s="3"/>
      <c r="C694" s="3"/>
      <c r="D694" s="3"/>
      <c r="E694" s="3"/>
      <c r="F694" s="3"/>
      <c r="G694" s="16">
        <f t="shared" si="144"/>
        <v>0</v>
      </c>
      <c r="H694" s="16">
        <f t="shared" si="145"/>
        <v>0</v>
      </c>
      <c r="I694" s="9">
        <f t="shared" si="143"/>
        <v>0</v>
      </c>
      <c r="J694" s="9">
        <f t="shared" si="146"/>
        <v>0</v>
      </c>
      <c r="K694" s="9">
        <f t="shared" si="155"/>
        <v>0</v>
      </c>
      <c r="L694" s="9">
        <f t="shared" si="156"/>
        <v>0</v>
      </c>
      <c r="M694" s="9" t="str">
        <f t="shared" si="147"/>
        <v/>
      </c>
      <c r="N694" s="9" t="str">
        <f t="shared" si="148"/>
        <v/>
      </c>
      <c r="O694" s="9" t="str">
        <f t="shared" si="149"/>
        <v/>
      </c>
      <c r="P694" s="9" t="str">
        <f t="shared" si="150"/>
        <v/>
      </c>
      <c r="Q694" s="9" t="str">
        <f t="shared" si="151"/>
        <v/>
      </c>
      <c r="R694" s="9" t="str">
        <f t="shared" si="152"/>
        <v/>
      </c>
      <c r="S694" s="9" t="str">
        <f t="shared" si="153"/>
        <v/>
      </c>
      <c r="T694" s="9" t="str">
        <f t="shared" si="154"/>
        <v/>
      </c>
      <c r="U694" s="9" t="str">
        <f t="array" ref="U694">IF(AND(F694&lt;&gt;"",F694&lt;&gt;"GR"),IF(COUNTIF($J$2:$J$1000,"&gt;=50")&gt;=10,IF(F694&lt;&gt;"GR",IF(AND(F694&gt;=55,J694&gt;=50),_xlfn.IFS(AND(J694&gt;=$AH$11,J694&gt;$AG$10,J694&gt;$AF$10,J694&gt;$AE$10,J694&gt;$AD$10,J694&gt;$AC$10,J694&gt;$AB$10),"AA",AND(J694&gt;=$AG$11,J694&gt;$AF$10,J694&gt;$AE$10,J694&gt;$AD$10,J694&gt;$AC$10,J694&gt;$AB$10),"BA",AND(J694&gt;=$AF$11,J694&gt;$AE$10,J694&gt;$AD$10,J694&gt;$AC$10,J694&gt;$AB$10),"BB",AND(J694&gt;=$AE$11,J694&gt;$AD$10,J694&gt;$AC$10,J694&gt;$AB$10),"CB",AND(J694&gt;=$AD$11,J694&gt;$AC$10,J694&gt;$AB$10),"CC",AND(J694&gt;=$AC$11,J694&gt;$AB$10),"DC",J694&gt;=50,"DD"),IF(J694&gt;=$AA$9,"FD","FF")),T694),IF(L694&gt;=$Z$32,$Z$30,IF(L694&gt;=$AA$32,$AA$30,IF(L694&gt;=$AB$32,$AB$30,IF(L694&gt;=$AC$32,$AC$30,IF(L694&gt;=$AD$32,$AD$30,IF(L694&gt;=$AE$32,$AE$30,IF(L694&gt;=$AF$32,$AF$30,IF(L694&gt;=$AG$32,$AG$30,$AH$30))))))))),T694)</f>
        <v/>
      </c>
      <c r="V694" s="9" t="str">
        <f t="array" ref="V694">IF(A694&lt;&gt;"",IF(_xlfn.BITOR(F694&lt;&gt;"GR",F694&lt;&gt;""),IF(AND(L694&gt;=50,F694&gt;=55),_xlfn.RANK.EQ(L694,$L$2:$L$1000,0),_xlfn.IFS(U694="FD",999,U694="FF",1000)),IF(AND(L694&gt;=50,H694&gt;=55),_xlfn.RANK.EQ(L694,$L$2:$L$326,0),_xlfn.IFS(U694="FD",999,U694="FF",1000))),"")</f>
        <v/>
      </c>
    </row>
    <row r="695" spans="1:22" x14ac:dyDescent="0.25">
      <c r="A695" s="3"/>
      <c r="B695" s="3"/>
      <c r="C695" s="3"/>
      <c r="D695" s="3"/>
      <c r="E695" s="3"/>
      <c r="F695" s="3"/>
      <c r="G695" s="16">
        <f t="shared" si="144"/>
        <v>0</v>
      </c>
      <c r="H695" s="16">
        <f t="shared" si="145"/>
        <v>0</v>
      </c>
      <c r="I695" s="9">
        <f t="shared" si="143"/>
        <v>0</v>
      </c>
      <c r="J695" s="9">
        <f t="shared" si="146"/>
        <v>0</v>
      </c>
      <c r="K695" s="9">
        <f t="shared" si="155"/>
        <v>0</v>
      </c>
      <c r="L695" s="9">
        <f t="shared" si="156"/>
        <v>0</v>
      </c>
      <c r="M695" s="9" t="str">
        <f t="shared" si="147"/>
        <v/>
      </c>
      <c r="N695" s="9" t="str">
        <f t="shared" si="148"/>
        <v/>
      </c>
      <c r="O695" s="9" t="str">
        <f t="shared" si="149"/>
        <v/>
      </c>
      <c r="P695" s="9" t="str">
        <f t="shared" si="150"/>
        <v/>
      </c>
      <c r="Q695" s="9" t="str">
        <f t="shared" si="151"/>
        <v/>
      </c>
      <c r="R695" s="9" t="str">
        <f t="shared" si="152"/>
        <v/>
      </c>
      <c r="S695" s="9" t="str">
        <f t="shared" si="153"/>
        <v/>
      </c>
      <c r="T695" s="9" t="str">
        <f t="shared" si="154"/>
        <v/>
      </c>
      <c r="U695" s="9" t="str">
        <f t="array" ref="U695">IF(AND(F695&lt;&gt;"",F695&lt;&gt;"GR"),IF(COUNTIF($J$2:$J$1000,"&gt;=50")&gt;=10,IF(F695&lt;&gt;"GR",IF(AND(F695&gt;=55,J695&gt;=50),_xlfn.IFS(AND(J695&gt;=$AH$11,J695&gt;$AG$10,J695&gt;$AF$10,J695&gt;$AE$10,J695&gt;$AD$10,J695&gt;$AC$10,J695&gt;$AB$10),"AA",AND(J695&gt;=$AG$11,J695&gt;$AF$10,J695&gt;$AE$10,J695&gt;$AD$10,J695&gt;$AC$10,J695&gt;$AB$10),"BA",AND(J695&gt;=$AF$11,J695&gt;$AE$10,J695&gt;$AD$10,J695&gt;$AC$10,J695&gt;$AB$10),"BB",AND(J695&gt;=$AE$11,J695&gt;$AD$10,J695&gt;$AC$10,J695&gt;$AB$10),"CB",AND(J695&gt;=$AD$11,J695&gt;$AC$10,J695&gt;$AB$10),"CC",AND(J695&gt;=$AC$11,J695&gt;$AB$10),"DC",J695&gt;=50,"DD"),IF(J695&gt;=$AA$9,"FD","FF")),T695),IF(L695&gt;=$Z$32,$Z$30,IF(L695&gt;=$AA$32,$AA$30,IF(L695&gt;=$AB$32,$AB$30,IF(L695&gt;=$AC$32,$AC$30,IF(L695&gt;=$AD$32,$AD$30,IF(L695&gt;=$AE$32,$AE$30,IF(L695&gt;=$AF$32,$AF$30,IF(L695&gt;=$AG$32,$AG$30,$AH$30))))))))),T695)</f>
        <v/>
      </c>
      <c r="V695" s="9" t="str">
        <f t="array" ref="V695">IF(A695&lt;&gt;"",IF(_xlfn.BITOR(F695&lt;&gt;"GR",F695&lt;&gt;""),IF(AND(L695&gt;=50,F695&gt;=55),_xlfn.RANK.EQ(L695,$L$2:$L$1000,0),_xlfn.IFS(U695="FD",999,U695="FF",1000)),IF(AND(L695&gt;=50,H695&gt;=55),_xlfn.RANK.EQ(L695,$L$2:$L$326,0),_xlfn.IFS(U695="FD",999,U695="FF",1000))),"")</f>
        <v/>
      </c>
    </row>
    <row r="696" spans="1:22" x14ac:dyDescent="0.25">
      <c r="A696" s="3"/>
      <c r="B696" s="3"/>
      <c r="C696" s="3"/>
      <c r="D696" s="3"/>
      <c r="E696" s="3"/>
      <c r="F696" s="3"/>
      <c r="G696" s="16">
        <f t="shared" si="144"/>
        <v>0</v>
      </c>
      <c r="H696" s="16">
        <f t="shared" si="145"/>
        <v>0</v>
      </c>
      <c r="I696" s="9">
        <f t="shared" si="143"/>
        <v>0</v>
      </c>
      <c r="J696" s="9">
        <f t="shared" si="146"/>
        <v>0</v>
      </c>
      <c r="K696" s="9">
        <f t="shared" si="155"/>
        <v>0</v>
      </c>
      <c r="L696" s="9">
        <f t="shared" si="156"/>
        <v>0</v>
      </c>
      <c r="M696" s="9" t="str">
        <f t="shared" si="147"/>
        <v/>
      </c>
      <c r="N696" s="9" t="str">
        <f t="shared" si="148"/>
        <v/>
      </c>
      <c r="O696" s="9" t="str">
        <f t="shared" si="149"/>
        <v/>
      </c>
      <c r="P696" s="9" t="str">
        <f t="shared" si="150"/>
        <v/>
      </c>
      <c r="Q696" s="9" t="str">
        <f t="shared" si="151"/>
        <v/>
      </c>
      <c r="R696" s="9" t="str">
        <f t="shared" si="152"/>
        <v/>
      </c>
      <c r="S696" s="9" t="str">
        <f t="shared" si="153"/>
        <v/>
      </c>
      <c r="T696" s="9" t="str">
        <f t="shared" si="154"/>
        <v/>
      </c>
      <c r="U696" s="9" t="str">
        <f t="array" ref="U696">IF(AND(F696&lt;&gt;"",F696&lt;&gt;"GR"),IF(COUNTIF($J$2:$J$1000,"&gt;=50")&gt;=10,IF(F696&lt;&gt;"GR",IF(AND(F696&gt;=55,J696&gt;=50),_xlfn.IFS(AND(J696&gt;=$AH$11,J696&gt;$AG$10,J696&gt;$AF$10,J696&gt;$AE$10,J696&gt;$AD$10,J696&gt;$AC$10,J696&gt;$AB$10),"AA",AND(J696&gt;=$AG$11,J696&gt;$AF$10,J696&gt;$AE$10,J696&gt;$AD$10,J696&gt;$AC$10,J696&gt;$AB$10),"BA",AND(J696&gt;=$AF$11,J696&gt;$AE$10,J696&gt;$AD$10,J696&gt;$AC$10,J696&gt;$AB$10),"BB",AND(J696&gt;=$AE$11,J696&gt;$AD$10,J696&gt;$AC$10,J696&gt;$AB$10),"CB",AND(J696&gt;=$AD$11,J696&gt;$AC$10,J696&gt;$AB$10),"CC",AND(J696&gt;=$AC$11,J696&gt;$AB$10),"DC",J696&gt;=50,"DD"),IF(J696&gt;=$AA$9,"FD","FF")),T696),IF(L696&gt;=$Z$32,$Z$30,IF(L696&gt;=$AA$32,$AA$30,IF(L696&gt;=$AB$32,$AB$30,IF(L696&gt;=$AC$32,$AC$30,IF(L696&gt;=$AD$32,$AD$30,IF(L696&gt;=$AE$32,$AE$30,IF(L696&gt;=$AF$32,$AF$30,IF(L696&gt;=$AG$32,$AG$30,$AH$30))))))))),T696)</f>
        <v/>
      </c>
      <c r="V696" s="9" t="str">
        <f t="array" ref="V696">IF(A696&lt;&gt;"",IF(_xlfn.BITOR(F696&lt;&gt;"GR",F696&lt;&gt;""),IF(AND(L696&gt;=50,F696&gt;=55),_xlfn.RANK.EQ(L696,$L$2:$L$1000,0),_xlfn.IFS(U696="FD",999,U696="FF",1000)),IF(AND(L696&gt;=50,H696&gt;=55),_xlfn.RANK.EQ(L696,$L$2:$L$326,0),_xlfn.IFS(U696="FD",999,U696="FF",1000))),"")</f>
        <v/>
      </c>
    </row>
    <row r="697" spans="1:22" x14ac:dyDescent="0.25">
      <c r="A697" s="3"/>
      <c r="B697" s="3"/>
      <c r="C697" s="3"/>
      <c r="D697" s="3"/>
      <c r="E697" s="3"/>
      <c r="F697" s="3"/>
      <c r="G697" s="16">
        <f t="shared" si="144"/>
        <v>0</v>
      </c>
      <c r="H697" s="16">
        <f t="shared" si="145"/>
        <v>0</v>
      </c>
      <c r="I697" s="9">
        <f t="shared" si="143"/>
        <v>0</v>
      </c>
      <c r="J697" s="9">
        <f t="shared" si="146"/>
        <v>0</v>
      </c>
      <c r="K697" s="9">
        <f t="shared" si="155"/>
        <v>0</v>
      </c>
      <c r="L697" s="9">
        <f t="shared" si="156"/>
        <v>0</v>
      </c>
      <c r="M697" s="9" t="str">
        <f t="shared" si="147"/>
        <v/>
      </c>
      <c r="N697" s="9" t="str">
        <f t="shared" si="148"/>
        <v/>
      </c>
      <c r="O697" s="9" t="str">
        <f t="shared" si="149"/>
        <v/>
      </c>
      <c r="P697" s="9" t="str">
        <f t="shared" si="150"/>
        <v/>
      </c>
      <c r="Q697" s="9" t="str">
        <f t="shared" si="151"/>
        <v/>
      </c>
      <c r="R697" s="9" t="str">
        <f t="shared" si="152"/>
        <v/>
      </c>
      <c r="S697" s="9" t="str">
        <f t="shared" si="153"/>
        <v/>
      </c>
      <c r="T697" s="9" t="str">
        <f t="shared" si="154"/>
        <v/>
      </c>
      <c r="U697" s="9" t="str">
        <f t="array" ref="U697">IF(AND(F697&lt;&gt;"",F697&lt;&gt;"GR"),IF(COUNTIF($J$2:$J$1000,"&gt;=50")&gt;=10,IF(F697&lt;&gt;"GR",IF(AND(F697&gt;=55,J697&gt;=50),_xlfn.IFS(AND(J697&gt;=$AH$11,J697&gt;$AG$10,J697&gt;$AF$10,J697&gt;$AE$10,J697&gt;$AD$10,J697&gt;$AC$10,J697&gt;$AB$10),"AA",AND(J697&gt;=$AG$11,J697&gt;$AF$10,J697&gt;$AE$10,J697&gt;$AD$10,J697&gt;$AC$10,J697&gt;$AB$10),"BA",AND(J697&gt;=$AF$11,J697&gt;$AE$10,J697&gt;$AD$10,J697&gt;$AC$10,J697&gt;$AB$10),"BB",AND(J697&gt;=$AE$11,J697&gt;$AD$10,J697&gt;$AC$10,J697&gt;$AB$10),"CB",AND(J697&gt;=$AD$11,J697&gt;$AC$10,J697&gt;$AB$10),"CC",AND(J697&gt;=$AC$11,J697&gt;$AB$10),"DC",J697&gt;=50,"DD"),IF(J697&gt;=$AA$9,"FD","FF")),T697),IF(L697&gt;=$Z$32,$Z$30,IF(L697&gt;=$AA$32,$AA$30,IF(L697&gt;=$AB$32,$AB$30,IF(L697&gt;=$AC$32,$AC$30,IF(L697&gt;=$AD$32,$AD$30,IF(L697&gt;=$AE$32,$AE$30,IF(L697&gt;=$AF$32,$AF$30,IF(L697&gt;=$AG$32,$AG$30,$AH$30))))))))),T697)</f>
        <v/>
      </c>
      <c r="V697" s="9" t="str">
        <f t="array" ref="V697">IF(A697&lt;&gt;"",IF(_xlfn.BITOR(F697&lt;&gt;"GR",F697&lt;&gt;""),IF(AND(L697&gt;=50,F697&gt;=55),_xlfn.RANK.EQ(L697,$L$2:$L$1000,0),_xlfn.IFS(U697="FD",999,U697="FF",1000)),IF(AND(L697&gt;=50,H697&gt;=55),_xlfn.RANK.EQ(L697,$L$2:$L$326,0),_xlfn.IFS(U697="FD",999,U697="FF",1000))),"")</f>
        <v/>
      </c>
    </row>
    <row r="698" spans="1:22" x14ac:dyDescent="0.25">
      <c r="A698" s="3"/>
      <c r="B698" s="3"/>
      <c r="C698" s="3"/>
      <c r="D698" s="3"/>
      <c r="E698" s="3"/>
      <c r="F698" s="3"/>
      <c r="G698" s="16">
        <f t="shared" si="144"/>
        <v>0</v>
      </c>
      <c r="H698" s="16">
        <f t="shared" si="145"/>
        <v>0</v>
      </c>
      <c r="I698" s="9">
        <f t="shared" si="143"/>
        <v>0</v>
      </c>
      <c r="J698" s="9">
        <f t="shared" si="146"/>
        <v>0</v>
      </c>
      <c r="K698" s="9">
        <f t="shared" si="155"/>
        <v>0</v>
      </c>
      <c r="L698" s="9">
        <f t="shared" si="156"/>
        <v>0</v>
      </c>
      <c r="M698" s="9" t="str">
        <f t="shared" si="147"/>
        <v/>
      </c>
      <c r="N698" s="9" t="str">
        <f t="shared" si="148"/>
        <v/>
      </c>
      <c r="O698" s="9" t="str">
        <f t="shared" si="149"/>
        <v/>
      </c>
      <c r="P698" s="9" t="str">
        <f t="shared" si="150"/>
        <v/>
      </c>
      <c r="Q698" s="9" t="str">
        <f t="shared" si="151"/>
        <v/>
      </c>
      <c r="R698" s="9" t="str">
        <f t="shared" si="152"/>
        <v/>
      </c>
      <c r="S698" s="9" t="str">
        <f t="shared" si="153"/>
        <v/>
      </c>
      <c r="T698" s="9" t="str">
        <f t="shared" si="154"/>
        <v/>
      </c>
      <c r="U698" s="9" t="str">
        <f t="array" ref="U698">IF(AND(F698&lt;&gt;"",F698&lt;&gt;"GR"),IF(COUNTIF($J$2:$J$1000,"&gt;=50")&gt;=10,IF(F698&lt;&gt;"GR",IF(AND(F698&gt;=55,J698&gt;=50),_xlfn.IFS(AND(J698&gt;=$AH$11,J698&gt;$AG$10,J698&gt;$AF$10,J698&gt;$AE$10,J698&gt;$AD$10,J698&gt;$AC$10,J698&gt;$AB$10),"AA",AND(J698&gt;=$AG$11,J698&gt;$AF$10,J698&gt;$AE$10,J698&gt;$AD$10,J698&gt;$AC$10,J698&gt;$AB$10),"BA",AND(J698&gt;=$AF$11,J698&gt;$AE$10,J698&gt;$AD$10,J698&gt;$AC$10,J698&gt;$AB$10),"BB",AND(J698&gt;=$AE$11,J698&gt;$AD$10,J698&gt;$AC$10,J698&gt;$AB$10),"CB",AND(J698&gt;=$AD$11,J698&gt;$AC$10,J698&gt;$AB$10),"CC",AND(J698&gt;=$AC$11,J698&gt;$AB$10),"DC",J698&gt;=50,"DD"),IF(J698&gt;=$AA$9,"FD","FF")),T698),IF(L698&gt;=$Z$32,$Z$30,IF(L698&gt;=$AA$32,$AA$30,IF(L698&gt;=$AB$32,$AB$30,IF(L698&gt;=$AC$32,$AC$30,IF(L698&gt;=$AD$32,$AD$30,IF(L698&gt;=$AE$32,$AE$30,IF(L698&gt;=$AF$32,$AF$30,IF(L698&gt;=$AG$32,$AG$30,$AH$30))))))))),T698)</f>
        <v/>
      </c>
      <c r="V698" s="9" t="str">
        <f t="array" ref="V698">IF(A698&lt;&gt;"",IF(_xlfn.BITOR(F698&lt;&gt;"GR",F698&lt;&gt;""),IF(AND(L698&gt;=50,F698&gt;=55),_xlfn.RANK.EQ(L698,$L$2:$L$1000,0),_xlfn.IFS(U698="FD",999,U698="FF",1000)),IF(AND(L698&gt;=50,H698&gt;=55),_xlfn.RANK.EQ(L698,$L$2:$L$326,0),_xlfn.IFS(U698="FD",999,U698="FF",1000))),"")</f>
        <v/>
      </c>
    </row>
    <row r="699" spans="1:22" x14ac:dyDescent="0.25">
      <c r="A699" s="3"/>
      <c r="B699" s="3"/>
      <c r="C699" s="3"/>
      <c r="D699" s="3"/>
      <c r="E699" s="3"/>
      <c r="F699" s="3"/>
      <c r="G699" s="16">
        <f t="shared" si="144"/>
        <v>0</v>
      </c>
      <c r="H699" s="16">
        <f t="shared" si="145"/>
        <v>0</v>
      </c>
      <c r="I699" s="9">
        <f t="shared" si="143"/>
        <v>0</v>
      </c>
      <c r="J699" s="9">
        <f t="shared" si="146"/>
        <v>0</v>
      </c>
      <c r="K699" s="9">
        <f t="shared" si="155"/>
        <v>0</v>
      </c>
      <c r="L699" s="9">
        <f t="shared" si="156"/>
        <v>0</v>
      </c>
      <c r="M699" s="9" t="str">
        <f t="shared" si="147"/>
        <v/>
      </c>
      <c r="N699" s="9" t="str">
        <f t="shared" si="148"/>
        <v/>
      </c>
      <c r="O699" s="9" t="str">
        <f t="shared" si="149"/>
        <v/>
      </c>
      <c r="P699" s="9" t="str">
        <f t="shared" si="150"/>
        <v/>
      </c>
      <c r="Q699" s="9" t="str">
        <f t="shared" si="151"/>
        <v/>
      </c>
      <c r="R699" s="9" t="str">
        <f t="shared" si="152"/>
        <v/>
      </c>
      <c r="S699" s="9" t="str">
        <f t="shared" si="153"/>
        <v/>
      </c>
      <c r="T699" s="9" t="str">
        <f t="shared" si="154"/>
        <v/>
      </c>
      <c r="U699" s="9" t="str">
        <f t="array" ref="U699">IF(AND(F699&lt;&gt;"",F699&lt;&gt;"GR"),IF(COUNTIF($J$2:$J$1000,"&gt;=50")&gt;=10,IF(F699&lt;&gt;"GR",IF(AND(F699&gt;=55,J699&gt;=50),_xlfn.IFS(AND(J699&gt;=$AH$11,J699&gt;$AG$10,J699&gt;$AF$10,J699&gt;$AE$10,J699&gt;$AD$10,J699&gt;$AC$10,J699&gt;$AB$10),"AA",AND(J699&gt;=$AG$11,J699&gt;$AF$10,J699&gt;$AE$10,J699&gt;$AD$10,J699&gt;$AC$10,J699&gt;$AB$10),"BA",AND(J699&gt;=$AF$11,J699&gt;$AE$10,J699&gt;$AD$10,J699&gt;$AC$10,J699&gt;$AB$10),"BB",AND(J699&gt;=$AE$11,J699&gt;$AD$10,J699&gt;$AC$10,J699&gt;$AB$10),"CB",AND(J699&gt;=$AD$11,J699&gt;$AC$10,J699&gt;$AB$10),"CC",AND(J699&gt;=$AC$11,J699&gt;$AB$10),"DC",J699&gt;=50,"DD"),IF(J699&gt;=$AA$9,"FD","FF")),T699),IF(L699&gt;=$Z$32,$Z$30,IF(L699&gt;=$AA$32,$AA$30,IF(L699&gt;=$AB$32,$AB$30,IF(L699&gt;=$AC$32,$AC$30,IF(L699&gt;=$AD$32,$AD$30,IF(L699&gt;=$AE$32,$AE$30,IF(L699&gt;=$AF$32,$AF$30,IF(L699&gt;=$AG$32,$AG$30,$AH$30))))))))),T699)</f>
        <v/>
      </c>
      <c r="V699" s="9" t="str">
        <f t="array" ref="V699">IF(A699&lt;&gt;"",IF(_xlfn.BITOR(F699&lt;&gt;"GR",F699&lt;&gt;""),IF(AND(L699&gt;=50,F699&gt;=55),_xlfn.RANK.EQ(L699,$L$2:$L$1000,0),_xlfn.IFS(U699="FD",999,U699="FF",1000)),IF(AND(L699&gt;=50,H699&gt;=55),_xlfn.RANK.EQ(L699,$L$2:$L$326,0),_xlfn.IFS(U699="FD",999,U699="FF",1000))),"")</f>
        <v/>
      </c>
    </row>
    <row r="700" spans="1:22" x14ac:dyDescent="0.25">
      <c r="A700" s="3"/>
      <c r="B700" s="3"/>
      <c r="C700" s="3"/>
      <c r="D700" s="3"/>
      <c r="E700" s="3"/>
      <c r="F700" s="3"/>
      <c r="G700" s="16">
        <f t="shared" si="144"/>
        <v>0</v>
      </c>
      <c r="H700" s="16">
        <f t="shared" si="145"/>
        <v>0</v>
      </c>
      <c r="I700" s="9">
        <f t="shared" si="143"/>
        <v>0</v>
      </c>
      <c r="J700" s="9">
        <f t="shared" si="146"/>
        <v>0</v>
      </c>
      <c r="K700" s="9">
        <f t="shared" si="155"/>
        <v>0</v>
      </c>
      <c r="L700" s="9">
        <f t="shared" si="156"/>
        <v>0</v>
      </c>
      <c r="M700" s="9" t="str">
        <f t="shared" si="147"/>
        <v/>
      </c>
      <c r="N700" s="9" t="str">
        <f t="shared" si="148"/>
        <v/>
      </c>
      <c r="O700" s="9" t="str">
        <f t="shared" si="149"/>
        <v/>
      </c>
      <c r="P700" s="9" t="str">
        <f t="shared" si="150"/>
        <v/>
      </c>
      <c r="Q700" s="9" t="str">
        <f t="shared" si="151"/>
        <v/>
      </c>
      <c r="R700" s="9" t="str">
        <f t="shared" si="152"/>
        <v/>
      </c>
      <c r="S700" s="9" t="str">
        <f t="shared" si="153"/>
        <v/>
      </c>
      <c r="T700" s="9" t="str">
        <f t="shared" si="154"/>
        <v/>
      </c>
      <c r="U700" s="9" t="str">
        <f t="array" ref="U700">IF(AND(F700&lt;&gt;"",F700&lt;&gt;"GR"),IF(COUNTIF($J$2:$J$1000,"&gt;=50")&gt;=10,IF(F700&lt;&gt;"GR",IF(AND(F700&gt;=55,J700&gt;=50),_xlfn.IFS(AND(J700&gt;=$AH$11,J700&gt;$AG$10,J700&gt;$AF$10,J700&gt;$AE$10,J700&gt;$AD$10,J700&gt;$AC$10,J700&gt;$AB$10),"AA",AND(J700&gt;=$AG$11,J700&gt;$AF$10,J700&gt;$AE$10,J700&gt;$AD$10,J700&gt;$AC$10,J700&gt;$AB$10),"BA",AND(J700&gt;=$AF$11,J700&gt;$AE$10,J700&gt;$AD$10,J700&gt;$AC$10,J700&gt;$AB$10),"BB",AND(J700&gt;=$AE$11,J700&gt;$AD$10,J700&gt;$AC$10,J700&gt;$AB$10),"CB",AND(J700&gt;=$AD$11,J700&gt;$AC$10,J700&gt;$AB$10),"CC",AND(J700&gt;=$AC$11,J700&gt;$AB$10),"DC",J700&gt;=50,"DD"),IF(J700&gt;=$AA$9,"FD","FF")),T700),IF(L700&gt;=$Z$32,$Z$30,IF(L700&gt;=$AA$32,$AA$30,IF(L700&gt;=$AB$32,$AB$30,IF(L700&gt;=$AC$32,$AC$30,IF(L700&gt;=$AD$32,$AD$30,IF(L700&gt;=$AE$32,$AE$30,IF(L700&gt;=$AF$32,$AF$30,IF(L700&gt;=$AG$32,$AG$30,$AH$30))))))))),T700)</f>
        <v/>
      </c>
      <c r="V700" s="9" t="str">
        <f t="array" ref="V700">IF(A700&lt;&gt;"",IF(_xlfn.BITOR(F700&lt;&gt;"GR",F700&lt;&gt;""),IF(AND(L700&gt;=50,F700&gt;=55),_xlfn.RANK.EQ(L700,$L$2:$L$1000,0),_xlfn.IFS(U700="FD",999,U700="FF",1000)),IF(AND(L700&gt;=50,H700&gt;=55),_xlfn.RANK.EQ(L700,$L$2:$L$326,0),_xlfn.IFS(U700="FD",999,U700="FF",1000))),"")</f>
        <v/>
      </c>
    </row>
    <row r="701" spans="1:22" x14ac:dyDescent="0.25">
      <c r="A701" s="3"/>
      <c r="B701" s="3"/>
      <c r="C701" s="3"/>
      <c r="D701" s="3"/>
      <c r="E701" s="3"/>
      <c r="F701" s="3"/>
      <c r="G701" s="16">
        <f t="shared" si="144"/>
        <v>0</v>
      </c>
      <c r="H701" s="16">
        <f t="shared" si="145"/>
        <v>0</v>
      </c>
      <c r="I701" s="9">
        <f t="shared" si="143"/>
        <v>0</v>
      </c>
      <c r="J701" s="9">
        <f t="shared" si="146"/>
        <v>0</v>
      </c>
      <c r="K701" s="9">
        <f t="shared" si="155"/>
        <v>0</v>
      </c>
      <c r="L701" s="9">
        <f t="shared" si="156"/>
        <v>0</v>
      </c>
      <c r="M701" s="9" t="str">
        <f t="shared" si="147"/>
        <v/>
      </c>
      <c r="N701" s="9" t="str">
        <f t="shared" si="148"/>
        <v/>
      </c>
      <c r="O701" s="9" t="str">
        <f t="shared" si="149"/>
        <v/>
      </c>
      <c r="P701" s="9" t="str">
        <f t="shared" si="150"/>
        <v/>
      </c>
      <c r="Q701" s="9" t="str">
        <f t="shared" si="151"/>
        <v/>
      </c>
      <c r="R701" s="9" t="str">
        <f t="shared" si="152"/>
        <v/>
      </c>
      <c r="S701" s="9" t="str">
        <f t="shared" si="153"/>
        <v/>
      </c>
      <c r="T701" s="9" t="str">
        <f t="shared" si="154"/>
        <v/>
      </c>
      <c r="U701" s="9" t="str">
        <f t="array" ref="U701">IF(AND(F701&lt;&gt;"",F701&lt;&gt;"GR"),IF(COUNTIF($J$2:$J$1000,"&gt;=50")&gt;=10,IF(F701&lt;&gt;"GR",IF(AND(F701&gt;=55,J701&gt;=50),_xlfn.IFS(AND(J701&gt;=$AH$11,J701&gt;$AG$10,J701&gt;$AF$10,J701&gt;$AE$10,J701&gt;$AD$10,J701&gt;$AC$10,J701&gt;$AB$10),"AA",AND(J701&gt;=$AG$11,J701&gt;$AF$10,J701&gt;$AE$10,J701&gt;$AD$10,J701&gt;$AC$10,J701&gt;$AB$10),"BA",AND(J701&gt;=$AF$11,J701&gt;$AE$10,J701&gt;$AD$10,J701&gt;$AC$10,J701&gt;$AB$10),"BB",AND(J701&gt;=$AE$11,J701&gt;$AD$10,J701&gt;$AC$10,J701&gt;$AB$10),"CB",AND(J701&gt;=$AD$11,J701&gt;$AC$10,J701&gt;$AB$10),"CC",AND(J701&gt;=$AC$11,J701&gt;$AB$10),"DC",J701&gt;=50,"DD"),IF(J701&gt;=$AA$9,"FD","FF")),T701),IF(L701&gt;=$Z$32,$Z$30,IF(L701&gt;=$AA$32,$AA$30,IF(L701&gt;=$AB$32,$AB$30,IF(L701&gt;=$AC$32,$AC$30,IF(L701&gt;=$AD$32,$AD$30,IF(L701&gt;=$AE$32,$AE$30,IF(L701&gt;=$AF$32,$AF$30,IF(L701&gt;=$AG$32,$AG$30,$AH$30))))))))),T701)</f>
        <v/>
      </c>
      <c r="V701" s="9" t="str">
        <f t="array" ref="V701">IF(A701&lt;&gt;"",IF(_xlfn.BITOR(F701&lt;&gt;"GR",F701&lt;&gt;""),IF(AND(L701&gt;=50,F701&gt;=55),_xlfn.RANK.EQ(L701,$L$2:$L$1000,0),_xlfn.IFS(U701="FD",999,U701="FF",1000)),IF(AND(L701&gt;=50,H701&gt;=55),_xlfn.RANK.EQ(L701,$L$2:$L$326,0),_xlfn.IFS(U701="FD",999,U701="FF",1000))),"")</f>
        <v/>
      </c>
    </row>
    <row r="702" spans="1:22" x14ac:dyDescent="0.25">
      <c r="A702" s="3"/>
      <c r="B702" s="3"/>
      <c r="C702" s="3"/>
      <c r="D702" s="3"/>
      <c r="E702" s="3"/>
      <c r="F702" s="3"/>
      <c r="G702" s="16">
        <f t="shared" si="144"/>
        <v>0</v>
      </c>
      <c r="H702" s="16">
        <f t="shared" si="145"/>
        <v>0</v>
      </c>
      <c r="I702" s="9">
        <f t="shared" si="143"/>
        <v>0</v>
      </c>
      <c r="J702" s="9">
        <f t="shared" si="146"/>
        <v>0</v>
      </c>
      <c r="K702" s="9">
        <f t="shared" si="155"/>
        <v>0</v>
      </c>
      <c r="L702" s="9">
        <f t="shared" si="156"/>
        <v>0</v>
      </c>
      <c r="M702" s="9" t="str">
        <f t="shared" si="147"/>
        <v/>
      </c>
      <c r="N702" s="9" t="str">
        <f t="shared" si="148"/>
        <v/>
      </c>
      <c r="O702" s="9" t="str">
        <f t="shared" si="149"/>
        <v/>
      </c>
      <c r="P702" s="9" t="str">
        <f t="shared" si="150"/>
        <v/>
      </c>
      <c r="Q702" s="9" t="str">
        <f t="shared" si="151"/>
        <v/>
      </c>
      <c r="R702" s="9" t="str">
        <f t="shared" si="152"/>
        <v/>
      </c>
      <c r="S702" s="9" t="str">
        <f t="shared" si="153"/>
        <v/>
      </c>
      <c r="T702" s="9" t="str">
        <f t="shared" si="154"/>
        <v/>
      </c>
      <c r="U702" s="9" t="str">
        <f t="array" ref="U702">IF(AND(F702&lt;&gt;"",F702&lt;&gt;"GR"),IF(COUNTIF($J$2:$J$1000,"&gt;=50")&gt;=10,IF(F702&lt;&gt;"GR",IF(AND(F702&gt;=55,J702&gt;=50),_xlfn.IFS(AND(J702&gt;=$AH$11,J702&gt;$AG$10,J702&gt;$AF$10,J702&gt;$AE$10,J702&gt;$AD$10,J702&gt;$AC$10,J702&gt;$AB$10),"AA",AND(J702&gt;=$AG$11,J702&gt;$AF$10,J702&gt;$AE$10,J702&gt;$AD$10,J702&gt;$AC$10,J702&gt;$AB$10),"BA",AND(J702&gt;=$AF$11,J702&gt;$AE$10,J702&gt;$AD$10,J702&gt;$AC$10,J702&gt;$AB$10),"BB",AND(J702&gt;=$AE$11,J702&gt;$AD$10,J702&gt;$AC$10,J702&gt;$AB$10),"CB",AND(J702&gt;=$AD$11,J702&gt;$AC$10,J702&gt;$AB$10),"CC",AND(J702&gt;=$AC$11,J702&gt;$AB$10),"DC",J702&gt;=50,"DD"),IF(J702&gt;=$AA$9,"FD","FF")),T702),IF(L702&gt;=$Z$32,$Z$30,IF(L702&gt;=$AA$32,$AA$30,IF(L702&gt;=$AB$32,$AB$30,IF(L702&gt;=$AC$32,$AC$30,IF(L702&gt;=$AD$32,$AD$30,IF(L702&gt;=$AE$32,$AE$30,IF(L702&gt;=$AF$32,$AF$30,IF(L702&gt;=$AG$32,$AG$30,$AH$30))))))))),T702)</f>
        <v/>
      </c>
      <c r="V702" s="9" t="str">
        <f t="array" ref="V702">IF(A702&lt;&gt;"",IF(_xlfn.BITOR(F702&lt;&gt;"GR",F702&lt;&gt;""),IF(AND(L702&gt;=50,F702&gt;=55),_xlfn.RANK.EQ(L702,$L$2:$L$1000,0),_xlfn.IFS(U702="FD",999,U702="FF",1000)),IF(AND(L702&gt;=50,H702&gt;=55),_xlfn.RANK.EQ(L702,$L$2:$L$326,0),_xlfn.IFS(U702="FD",999,U702="FF",1000))),"")</f>
        <v/>
      </c>
    </row>
    <row r="703" spans="1:22" x14ac:dyDescent="0.25">
      <c r="A703" s="3"/>
      <c r="B703" s="3"/>
      <c r="C703" s="3"/>
      <c r="D703" s="3"/>
      <c r="E703" s="3"/>
      <c r="F703" s="3"/>
      <c r="G703" s="16">
        <f t="shared" si="144"/>
        <v>0</v>
      </c>
      <c r="H703" s="16">
        <f t="shared" si="145"/>
        <v>0</v>
      </c>
      <c r="I703" s="9">
        <f t="shared" si="143"/>
        <v>0</v>
      </c>
      <c r="J703" s="9">
        <f t="shared" si="146"/>
        <v>0</v>
      </c>
      <c r="K703" s="9">
        <f t="shared" si="155"/>
        <v>0</v>
      </c>
      <c r="L703" s="9">
        <f t="shared" si="156"/>
        <v>0</v>
      </c>
      <c r="M703" s="9" t="str">
        <f t="shared" si="147"/>
        <v/>
      </c>
      <c r="N703" s="9" t="str">
        <f t="shared" si="148"/>
        <v/>
      </c>
      <c r="O703" s="9" t="str">
        <f t="shared" si="149"/>
        <v/>
      </c>
      <c r="P703" s="9" t="str">
        <f t="shared" si="150"/>
        <v/>
      </c>
      <c r="Q703" s="9" t="str">
        <f t="shared" si="151"/>
        <v/>
      </c>
      <c r="R703" s="9" t="str">
        <f t="shared" si="152"/>
        <v/>
      </c>
      <c r="S703" s="9" t="str">
        <f t="shared" si="153"/>
        <v/>
      </c>
      <c r="T703" s="9" t="str">
        <f t="shared" si="154"/>
        <v/>
      </c>
      <c r="U703" s="9" t="str">
        <f t="array" ref="U703">IF(AND(F703&lt;&gt;"",F703&lt;&gt;"GR"),IF(COUNTIF($J$2:$J$1000,"&gt;=50")&gt;=10,IF(F703&lt;&gt;"GR",IF(AND(F703&gt;=55,J703&gt;=50),_xlfn.IFS(AND(J703&gt;=$AH$11,J703&gt;$AG$10,J703&gt;$AF$10,J703&gt;$AE$10,J703&gt;$AD$10,J703&gt;$AC$10,J703&gt;$AB$10),"AA",AND(J703&gt;=$AG$11,J703&gt;$AF$10,J703&gt;$AE$10,J703&gt;$AD$10,J703&gt;$AC$10,J703&gt;$AB$10),"BA",AND(J703&gt;=$AF$11,J703&gt;$AE$10,J703&gt;$AD$10,J703&gt;$AC$10,J703&gt;$AB$10),"BB",AND(J703&gt;=$AE$11,J703&gt;$AD$10,J703&gt;$AC$10,J703&gt;$AB$10),"CB",AND(J703&gt;=$AD$11,J703&gt;$AC$10,J703&gt;$AB$10),"CC",AND(J703&gt;=$AC$11,J703&gt;$AB$10),"DC",J703&gt;=50,"DD"),IF(J703&gt;=$AA$9,"FD","FF")),T703),IF(L703&gt;=$Z$32,$Z$30,IF(L703&gt;=$AA$32,$AA$30,IF(L703&gt;=$AB$32,$AB$30,IF(L703&gt;=$AC$32,$AC$30,IF(L703&gt;=$AD$32,$AD$30,IF(L703&gt;=$AE$32,$AE$30,IF(L703&gt;=$AF$32,$AF$30,IF(L703&gt;=$AG$32,$AG$30,$AH$30))))))))),T703)</f>
        <v/>
      </c>
      <c r="V703" s="9" t="str">
        <f t="array" ref="V703">IF(A703&lt;&gt;"",IF(_xlfn.BITOR(F703&lt;&gt;"GR",F703&lt;&gt;""),IF(AND(L703&gt;=50,F703&gt;=55),_xlfn.RANK.EQ(L703,$L$2:$L$1000,0),_xlfn.IFS(U703="FD",999,U703="FF",1000)),IF(AND(L703&gt;=50,H703&gt;=55),_xlfn.RANK.EQ(L703,$L$2:$L$326,0),_xlfn.IFS(U703="FD",999,U703="FF",1000))),"")</f>
        <v/>
      </c>
    </row>
    <row r="704" spans="1:22" x14ac:dyDescent="0.25">
      <c r="A704" s="3"/>
      <c r="B704" s="3"/>
      <c r="C704" s="3"/>
      <c r="D704" s="3"/>
      <c r="E704" s="3"/>
      <c r="F704" s="3"/>
      <c r="G704" s="16">
        <f t="shared" si="144"/>
        <v>0</v>
      </c>
      <c r="H704" s="16">
        <f t="shared" si="145"/>
        <v>0</v>
      </c>
      <c r="I704" s="9">
        <f t="shared" si="143"/>
        <v>0</v>
      </c>
      <c r="J704" s="9">
        <f t="shared" si="146"/>
        <v>0</v>
      </c>
      <c r="K704" s="9">
        <f t="shared" si="155"/>
        <v>0</v>
      </c>
      <c r="L704" s="9">
        <f t="shared" si="156"/>
        <v>0</v>
      </c>
      <c r="M704" s="9" t="str">
        <f t="shared" si="147"/>
        <v/>
      </c>
      <c r="N704" s="9" t="str">
        <f t="shared" si="148"/>
        <v/>
      </c>
      <c r="O704" s="9" t="str">
        <f t="shared" si="149"/>
        <v/>
      </c>
      <c r="P704" s="9" t="str">
        <f t="shared" si="150"/>
        <v/>
      </c>
      <c r="Q704" s="9" t="str">
        <f t="shared" si="151"/>
        <v/>
      </c>
      <c r="R704" s="9" t="str">
        <f t="shared" si="152"/>
        <v/>
      </c>
      <c r="S704" s="9" t="str">
        <f t="shared" si="153"/>
        <v/>
      </c>
      <c r="T704" s="9" t="str">
        <f t="shared" si="154"/>
        <v/>
      </c>
      <c r="U704" s="9" t="str">
        <f t="array" ref="U704">IF(AND(F704&lt;&gt;"",F704&lt;&gt;"GR"),IF(COUNTIF($J$2:$J$1000,"&gt;=50")&gt;=10,IF(F704&lt;&gt;"GR",IF(AND(F704&gt;=55,J704&gt;=50),_xlfn.IFS(AND(J704&gt;=$AH$11,J704&gt;$AG$10,J704&gt;$AF$10,J704&gt;$AE$10,J704&gt;$AD$10,J704&gt;$AC$10,J704&gt;$AB$10),"AA",AND(J704&gt;=$AG$11,J704&gt;$AF$10,J704&gt;$AE$10,J704&gt;$AD$10,J704&gt;$AC$10,J704&gt;$AB$10),"BA",AND(J704&gt;=$AF$11,J704&gt;$AE$10,J704&gt;$AD$10,J704&gt;$AC$10,J704&gt;$AB$10),"BB",AND(J704&gt;=$AE$11,J704&gt;$AD$10,J704&gt;$AC$10,J704&gt;$AB$10),"CB",AND(J704&gt;=$AD$11,J704&gt;$AC$10,J704&gt;$AB$10),"CC",AND(J704&gt;=$AC$11,J704&gt;$AB$10),"DC",J704&gt;=50,"DD"),IF(J704&gt;=$AA$9,"FD","FF")),T704),IF(L704&gt;=$Z$32,$Z$30,IF(L704&gt;=$AA$32,$AA$30,IF(L704&gt;=$AB$32,$AB$30,IF(L704&gt;=$AC$32,$AC$30,IF(L704&gt;=$AD$32,$AD$30,IF(L704&gt;=$AE$32,$AE$30,IF(L704&gt;=$AF$32,$AF$30,IF(L704&gt;=$AG$32,$AG$30,$AH$30))))))))),T704)</f>
        <v/>
      </c>
      <c r="V704" s="9" t="str">
        <f t="array" ref="V704">IF(A704&lt;&gt;"",IF(_xlfn.BITOR(F704&lt;&gt;"GR",F704&lt;&gt;""),IF(AND(L704&gt;=50,F704&gt;=55),_xlfn.RANK.EQ(L704,$L$2:$L$1000,0),_xlfn.IFS(U704="FD",999,U704="FF",1000)),IF(AND(L704&gt;=50,H704&gt;=55),_xlfn.RANK.EQ(L704,$L$2:$L$326,0),_xlfn.IFS(U704="FD",999,U704="FF",1000))),"")</f>
        <v/>
      </c>
    </row>
    <row r="705" spans="1:22" x14ac:dyDescent="0.25">
      <c r="A705" s="3"/>
      <c r="B705" s="3"/>
      <c r="C705" s="3"/>
      <c r="D705" s="3"/>
      <c r="E705" s="3"/>
      <c r="F705" s="3"/>
      <c r="G705" s="16">
        <f t="shared" si="144"/>
        <v>0</v>
      </c>
      <c r="H705" s="16">
        <f t="shared" si="145"/>
        <v>0</v>
      </c>
      <c r="I705" s="9">
        <f t="shared" si="143"/>
        <v>0</v>
      </c>
      <c r="J705" s="9">
        <f t="shared" si="146"/>
        <v>0</v>
      </c>
      <c r="K705" s="9">
        <f t="shared" si="155"/>
        <v>0</v>
      </c>
      <c r="L705" s="9">
        <f t="shared" si="156"/>
        <v>0</v>
      </c>
      <c r="M705" s="9" t="str">
        <f t="shared" si="147"/>
        <v/>
      </c>
      <c r="N705" s="9" t="str">
        <f t="shared" si="148"/>
        <v/>
      </c>
      <c r="O705" s="9" t="str">
        <f t="shared" si="149"/>
        <v/>
      </c>
      <c r="P705" s="9" t="str">
        <f t="shared" si="150"/>
        <v/>
      </c>
      <c r="Q705" s="9" t="str">
        <f t="shared" si="151"/>
        <v/>
      </c>
      <c r="R705" s="9" t="str">
        <f t="shared" si="152"/>
        <v/>
      </c>
      <c r="S705" s="9" t="str">
        <f t="shared" si="153"/>
        <v/>
      </c>
      <c r="T705" s="9" t="str">
        <f t="shared" si="154"/>
        <v/>
      </c>
      <c r="U705" s="9" t="str">
        <f t="array" ref="U705">IF(AND(F705&lt;&gt;"",F705&lt;&gt;"GR"),IF(COUNTIF($J$2:$J$1000,"&gt;=50")&gt;=10,IF(F705&lt;&gt;"GR",IF(AND(F705&gt;=55,J705&gt;=50),_xlfn.IFS(AND(J705&gt;=$AH$11,J705&gt;$AG$10,J705&gt;$AF$10,J705&gt;$AE$10,J705&gt;$AD$10,J705&gt;$AC$10,J705&gt;$AB$10),"AA",AND(J705&gt;=$AG$11,J705&gt;$AF$10,J705&gt;$AE$10,J705&gt;$AD$10,J705&gt;$AC$10,J705&gt;$AB$10),"BA",AND(J705&gt;=$AF$11,J705&gt;$AE$10,J705&gt;$AD$10,J705&gt;$AC$10,J705&gt;$AB$10),"BB",AND(J705&gt;=$AE$11,J705&gt;$AD$10,J705&gt;$AC$10,J705&gt;$AB$10),"CB",AND(J705&gt;=$AD$11,J705&gt;$AC$10,J705&gt;$AB$10),"CC",AND(J705&gt;=$AC$11,J705&gt;$AB$10),"DC",J705&gt;=50,"DD"),IF(J705&gt;=$AA$9,"FD","FF")),T705),IF(L705&gt;=$Z$32,$Z$30,IF(L705&gt;=$AA$32,$AA$30,IF(L705&gt;=$AB$32,$AB$30,IF(L705&gt;=$AC$32,$AC$30,IF(L705&gt;=$AD$32,$AD$30,IF(L705&gt;=$AE$32,$AE$30,IF(L705&gt;=$AF$32,$AF$30,IF(L705&gt;=$AG$32,$AG$30,$AH$30))))))))),T705)</f>
        <v/>
      </c>
      <c r="V705" s="9" t="str">
        <f t="array" ref="V705">IF(A705&lt;&gt;"",IF(_xlfn.BITOR(F705&lt;&gt;"GR",F705&lt;&gt;""),IF(AND(L705&gt;=50,F705&gt;=55),_xlfn.RANK.EQ(L705,$L$2:$L$1000,0),_xlfn.IFS(U705="FD",999,U705="FF",1000)),IF(AND(L705&gt;=50,H705&gt;=55),_xlfn.RANK.EQ(L705,$L$2:$L$326,0),_xlfn.IFS(U705="FD",999,U705="FF",1000))),"")</f>
        <v/>
      </c>
    </row>
    <row r="706" spans="1:22" x14ac:dyDescent="0.25">
      <c r="A706" s="3"/>
      <c r="B706" s="3"/>
      <c r="C706" s="3"/>
      <c r="D706" s="3"/>
      <c r="E706" s="3"/>
      <c r="F706" s="3"/>
      <c r="G706" s="16">
        <f t="shared" si="144"/>
        <v>0</v>
      </c>
      <c r="H706" s="16">
        <f t="shared" si="145"/>
        <v>0</v>
      </c>
      <c r="I706" s="9">
        <f t="shared" ref="I706:I769" si="157">(G706*0.4)+(H706*0.6)</f>
        <v>0</v>
      </c>
      <c r="J706" s="9">
        <f t="shared" si="146"/>
        <v>0</v>
      </c>
      <c r="K706" s="9">
        <f t="shared" si="155"/>
        <v>0</v>
      </c>
      <c r="L706" s="9">
        <f t="shared" si="156"/>
        <v>0</v>
      </c>
      <c r="M706" s="9" t="str">
        <f t="shared" si="147"/>
        <v/>
      </c>
      <c r="N706" s="9" t="str">
        <f t="shared" si="148"/>
        <v/>
      </c>
      <c r="O706" s="9" t="str">
        <f t="shared" si="149"/>
        <v/>
      </c>
      <c r="P706" s="9" t="str">
        <f t="shared" si="150"/>
        <v/>
      </c>
      <c r="Q706" s="9" t="str">
        <f t="shared" si="151"/>
        <v/>
      </c>
      <c r="R706" s="9" t="str">
        <f t="shared" si="152"/>
        <v/>
      </c>
      <c r="S706" s="9" t="str">
        <f t="shared" si="153"/>
        <v/>
      </c>
      <c r="T706" s="9" t="str">
        <f t="shared" si="154"/>
        <v/>
      </c>
      <c r="U706" s="9" t="str">
        <f t="array" ref="U706">IF(AND(F706&lt;&gt;"",F706&lt;&gt;"GR"),IF(COUNTIF($J$2:$J$1000,"&gt;=50")&gt;=10,IF(F706&lt;&gt;"GR",IF(AND(F706&gt;=55,J706&gt;=50),_xlfn.IFS(AND(J706&gt;=$AH$11,J706&gt;$AG$10,J706&gt;$AF$10,J706&gt;$AE$10,J706&gt;$AD$10,J706&gt;$AC$10,J706&gt;$AB$10),"AA",AND(J706&gt;=$AG$11,J706&gt;$AF$10,J706&gt;$AE$10,J706&gt;$AD$10,J706&gt;$AC$10,J706&gt;$AB$10),"BA",AND(J706&gt;=$AF$11,J706&gt;$AE$10,J706&gt;$AD$10,J706&gt;$AC$10,J706&gt;$AB$10),"BB",AND(J706&gt;=$AE$11,J706&gt;$AD$10,J706&gt;$AC$10,J706&gt;$AB$10),"CB",AND(J706&gt;=$AD$11,J706&gt;$AC$10,J706&gt;$AB$10),"CC",AND(J706&gt;=$AC$11,J706&gt;$AB$10),"DC",J706&gt;=50,"DD"),IF(J706&gt;=$AA$9,"FD","FF")),T706),IF(L706&gt;=$Z$32,$Z$30,IF(L706&gt;=$AA$32,$AA$30,IF(L706&gt;=$AB$32,$AB$30,IF(L706&gt;=$AC$32,$AC$30,IF(L706&gt;=$AD$32,$AD$30,IF(L706&gt;=$AE$32,$AE$30,IF(L706&gt;=$AF$32,$AF$30,IF(L706&gt;=$AG$32,$AG$30,$AH$30))))))))),T706)</f>
        <v/>
      </c>
      <c r="V706" s="9" t="str">
        <f t="array" ref="V706">IF(A706&lt;&gt;"",IF(_xlfn.BITOR(F706&lt;&gt;"GR",F706&lt;&gt;""),IF(AND(L706&gt;=50,F706&gt;=55),_xlfn.RANK.EQ(L706,$L$2:$L$1000,0),_xlfn.IFS(U706="FD",999,U706="FF",1000)),IF(AND(L706&gt;=50,H706&gt;=55),_xlfn.RANK.EQ(L706,$L$2:$L$326,0),_xlfn.IFS(U706="FD",999,U706="FF",1000))),"")</f>
        <v/>
      </c>
    </row>
    <row r="707" spans="1:22" x14ac:dyDescent="0.25">
      <c r="A707" s="3"/>
      <c r="B707" s="3"/>
      <c r="C707" s="3"/>
      <c r="D707" s="3"/>
      <c r="E707" s="3"/>
      <c r="F707" s="3"/>
      <c r="G707" s="16">
        <f t="shared" ref="G707:G770" si="158">IF(_xlfn.BITOR(D707="GR",D707=""),0,D707)</f>
        <v>0</v>
      </c>
      <c r="H707" s="16">
        <f t="shared" ref="H707:H770" si="159">IF(_xlfn.BITOR(E707="",E707="GR"),0,E707)</f>
        <v>0</v>
      </c>
      <c r="I707" s="9">
        <f t="shared" si="157"/>
        <v>0</v>
      </c>
      <c r="J707" s="9">
        <f t="shared" ref="J707:J770" si="160">IF(AND(F707&lt;&gt;"",F707&lt;&gt;"GR"),(G707*0.4)+(F707*0.6),I707)</f>
        <v>0</v>
      </c>
      <c r="K707" s="9">
        <f t="shared" si="155"/>
        <v>0</v>
      </c>
      <c r="L707" s="9">
        <f t="shared" si="156"/>
        <v>0</v>
      </c>
      <c r="M707" s="9" t="str">
        <f t="shared" ref="M707:M770" si="161">IF(AND(I707&gt;=50,H707&gt;=55),I707,"")</f>
        <v/>
      </c>
      <c r="N707" s="9" t="str">
        <f t="shared" ref="N707:N770" si="162">IF(M707&lt;&gt;"",IF(_xlfn.RANK.EQ(M707,$M$2:$M$326,0)&lt;=ROUND(COUNTIFS($I$2:$I$326,"&gt;=50",$H$2:$H$326,"&gt;=55")/100*$AH$9,0),"",I707),"")</f>
        <v/>
      </c>
      <c r="O707" s="9" t="str">
        <f t="shared" ref="O707:O770" si="163">IF(N707&lt;&gt;"",IF(_xlfn.RANK.EQ(N707,$N$2:$N$326,0)&lt;=ROUND(COUNTIFS($I$2:$I$326,"&gt;=50",$H$2:$H$326,"&gt;=55")/100*$AG$9,0),"",I707),"")</f>
        <v/>
      </c>
      <c r="P707" s="9" t="str">
        <f t="shared" ref="P707:P770" si="164">IF(O707&lt;&gt;"",IF(_xlfn.RANK.EQ(O707,$O$2:$O$326,0)&lt;=ROUND(COUNTIFS($I$2:$I$326,"&gt;=50",$H$2:$H$326,"&gt;=55")/100*$AF$9,0),"",I707),"")</f>
        <v/>
      </c>
      <c r="Q707" s="9" t="str">
        <f t="shared" ref="Q707:Q770" si="165">IF(P707&lt;&gt;"",IF(_xlfn.RANK.EQ(P707,$P$2:$P$326,0)&lt;=ROUND(COUNTIFS($I$2:$I$326,"&gt;=50",$H$2:$H$326,"&gt;=55")/100*$AE$9,0),"",I707),"")</f>
        <v/>
      </c>
      <c r="R707" s="9" t="str">
        <f t="shared" ref="R707:R770" si="166">IF(Q707&lt;&gt;"",IF(_xlfn.RANK.EQ(Q707,$Q$2:$Q$326,0)&lt;=ROUND(COUNTIFS($I$2:$I$326,"&gt;=50",$H$2:$H$326,"&gt;=55")/100*$AD$9,0),"",I707),"")</f>
        <v/>
      </c>
      <c r="S707" s="9" t="str">
        <f t="shared" ref="S707:S770" si="167">IF(R707&lt;&gt;"",IF(_xlfn.RANK.EQ(R707,$R$2:$R$326,0)&lt;=ROUND(COUNTIFS($I$2:$I$326,"&gt;=50",$H$2:$H$326,"&gt;=55")/100*$AC$9,0),"",I707),"")</f>
        <v/>
      </c>
      <c r="T707" s="9" t="str">
        <f t="shared" ref="T707:T770" si="168">IF(A707&lt;&gt;"",IF(COUNTIF($I$2:$I$1000,"&gt;=50")&gt;=10,IF(AND(H707&gt;=55,I707&gt;=50),IF(_xlfn.RANK.EQ(M707,$M$2:$M$1000,0)&lt;=ROUND(COUNTIFS($I$2:$I$1000,"&gt;=50",$H$2:$H$1000,"&gt;=55")/100*$AH$9,0),$AH$8,IF(_xlfn.RANK.EQ(N707,$N$2:$N$1000,0)&lt;=ROUND(COUNTIFS($I$2:$I$1000,"&gt;=50",$H$2:$H$1000,"&gt;=55")/100*$AG$9,0),$AG$8,IF(_xlfn.RANK.EQ(O707,$O$2:$O$1000,0)&lt;=ROUND(COUNTIFS($I$2:$I$1000,"&gt;=50",$H$2:$H$1000,"&gt;=55")/100*$AF$9,0),$AF$8,IF(_xlfn.RANK.EQ(P707,$P$2:$P$1000,0)&lt;=ROUND(COUNTIFS($I$2:$I$1000,"&gt;=50",$H$2:$H$1000,"&gt;=55")/100*$AE$9,0),$AE$8,IF(_xlfn.RANK.EQ(Q707,$Q$2:$Q$1000,0)&lt;=ROUND(COUNTIFS($I$2:$I$1000,"&gt;=50",$H$2:$H$1000,"&gt;=55")/100*$AD$9,0),$AD$8,IF(_xlfn.RANK.EQ(R707,$R$2:$R$1000,0)&lt;=ROUND(COUNTIFS($I$2:$I$1000,"&gt;=50",$H$2:$H$1000,"&gt;=55")/100*$AC$9,0),$AC$8,$AB$8)))))),IF(K707&gt;=$AA$9,$AA$8,$Z$8)),IF(K707&gt;=$Z$32,$Z$30,IF(K707&gt;=$AA$32,$AA$30,IF(K707&gt;=$AB$32,$AB$30,IF(K707&gt;=$AC$32,$AC$30,IF(K707&gt;=$AD$32,$AD$30,IF(K707&gt;=$AE$32,$AE$30,IF(K707&gt;=$AF$32,$AF$30,IF(K707&gt;=$AG$32,$AG$30,$AH$30))))))))),"")</f>
        <v/>
      </c>
      <c r="U707" s="9" t="str">
        <f t="array" ref="U707">IF(AND(F707&lt;&gt;"",F707&lt;&gt;"GR"),IF(COUNTIF($J$2:$J$1000,"&gt;=50")&gt;=10,IF(F707&lt;&gt;"GR",IF(AND(F707&gt;=55,J707&gt;=50),_xlfn.IFS(AND(J707&gt;=$AH$11,J707&gt;$AG$10,J707&gt;$AF$10,J707&gt;$AE$10,J707&gt;$AD$10,J707&gt;$AC$10,J707&gt;$AB$10),"AA",AND(J707&gt;=$AG$11,J707&gt;$AF$10,J707&gt;$AE$10,J707&gt;$AD$10,J707&gt;$AC$10,J707&gt;$AB$10),"BA",AND(J707&gt;=$AF$11,J707&gt;$AE$10,J707&gt;$AD$10,J707&gt;$AC$10,J707&gt;$AB$10),"BB",AND(J707&gt;=$AE$11,J707&gt;$AD$10,J707&gt;$AC$10,J707&gt;$AB$10),"CB",AND(J707&gt;=$AD$11,J707&gt;$AC$10,J707&gt;$AB$10),"CC",AND(J707&gt;=$AC$11,J707&gt;$AB$10),"DC",J707&gt;=50,"DD"),IF(J707&gt;=$AA$9,"FD","FF")),T707),IF(L707&gt;=$Z$32,$Z$30,IF(L707&gt;=$AA$32,$AA$30,IF(L707&gt;=$AB$32,$AB$30,IF(L707&gt;=$AC$32,$AC$30,IF(L707&gt;=$AD$32,$AD$30,IF(L707&gt;=$AE$32,$AE$30,IF(L707&gt;=$AF$32,$AF$30,IF(L707&gt;=$AG$32,$AG$30,$AH$30))))))))),T707)</f>
        <v/>
      </c>
      <c r="V707" s="9" t="str">
        <f t="array" ref="V707">IF(A707&lt;&gt;"",IF(_xlfn.BITOR(F707&lt;&gt;"GR",F707&lt;&gt;""),IF(AND(L707&gt;=50,F707&gt;=55),_xlfn.RANK.EQ(L707,$L$2:$L$1000,0),_xlfn.IFS(U707="FD",999,U707="FF",1000)),IF(AND(L707&gt;=50,H707&gt;=55),_xlfn.RANK.EQ(L707,$L$2:$L$326,0),_xlfn.IFS(U707="FD",999,U707="FF",1000))),"")</f>
        <v/>
      </c>
    </row>
    <row r="708" spans="1:22" x14ac:dyDescent="0.25">
      <c r="A708" s="3"/>
      <c r="B708" s="3"/>
      <c r="C708" s="3"/>
      <c r="D708" s="3"/>
      <c r="E708" s="3"/>
      <c r="F708" s="3"/>
      <c r="G708" s="16">
        <f t="shared" si="158"/>
        <v>0</v>
      </c>
      <c r="H708" s="16">
        <f t="shared" si="159"/>
        <v>0</v>
      </c>
      <c r="I708" s="9">
        <f t="shared" si="157"/>
        <v>0</v>
      </c>
      <c r="J708" s="9">
        <f t="shared" si="160"/>
        <v>0</v>
      </c>
      <c r="K708" s="9">
        <f t="shared" si="155"/>
        <v>0</v>
      </c>
      <c r="L708" s="9">
        <f t="shared" si="156"/>
        <v>0</v>
      </c>
      <c r="M708" s="9" t="str">
        <f t="shared" si="161"/>
        <v/>
      </c>
      <c r="N708" s="9" t="str">
        <f t="shared" si="162"/>
        <v/>
      </c>
      <c r="O708" s="9" t="str">
        <f t="shared" si="163"/>
        <v/>
      </c>
      <c r="P708" s="9" t="str">
        <f t="shared" si="164"/>
        <v/>
      </c>
      <c r="Q708" s="9" t="str">
        <f t="shared" si="165"/>
        <v/>
      </c>
      <c r="R708" s="9" t="str">
        <f t="shared" si="166"/>
        <v/>
      </c>
      <c r="S708" s="9" t="str">
        <f t="shared" si="167"/>
        <v/>
      </c>
      <c r="T708" s="9" t="str">
        <f t="shared" si="168"/>
        <v/>
      </c>
      <c r="U708" s="9" t="str">
        <f t="array" ref="U708">IF(AND(F708&lt;&gt;"",F708&lt;&gt;"GR"),IF(COUNTIF($J$2:$J$1000,"&gt;=50")&gt;=10,IF(F708&lt;&gt;"GR",IF(AND(F708&gt;=55,J708&gt;=50),_xlfn.IFS(AND(J708&gt;=$AH$11,J708&gt;$AG$10,J708&gt;$AF$10,J708&gt;$AE$10,J708&gt;$AD$10,J708&gt;$AC$10,J708&gt;$AB$10),"AA",AND(J708&gt;=$AG$11,J708&gt;$AF$10,J708&gt;$AE$10,J708&gt;$AD$10,J708&gt;$AC$10,J708&gt;$AB$10),"BA",AND(J708&gt;=$AF$11,J708&gt;$AE$10,J708&gt;$AD$10,J708&gt;$AC$10,J708&gt;$AB$10),"BB",AND(J708&gt;=$AE$11,J708&gt;$AD$10,J708&gt;$AC$10,J708&gt;$AB$10),"CB",AND(J708&gt;=$AD$11,J708&gt;$AC$10,J708&gt;$AB$10),"CC",AND(J708&gt;=$AC$11,J708&gt;$AB$10),"DC",J708&gt;=50,"DD"),IF(J708&gt;=$AA$9,"FD","FF")),T708),IF(L708&gt;=$Z$32,$Z$30,IF(L708&gt;=$AA$32,$AA$30,IF(L708&gt;=$AB$32,$AB$30,IF(L708&gt;=$AC$32,$AC$30,IF(L708&gt;=$AD$32,$AD$30,IF(L708&gt;=$AE$32,$AE$30,IF(L708&gt;=$AF$32,$AF$30,IF(L708&gt;=$AG$32,$AG$30,$AH$30))))))))),T708)</f>
        <v/>
      </c>
      <c r="V708" s="9" t="str">
        <f t="array" ref="V708">IF(A708&lt;&gt;"",IF(_xlfn.BITOR(F708&lt;&gt;"GR",F708&lt;&gt;""),IF(AND(L708&gt;=50,F708&gt;=55),_xlfn.RANK.EQ(L708,$L$2:$L$1000,0),_xlfn.IFS(U708="FD",999,U708="FF",1000)),IF(AND(L708&gt;=50,H708&gt;=55),_xlfn.RANK.EQ(L708,$L$2:$L$326,0),_xlfn.IFS(U708="FD",999,U708="FF",1000))),"")</f>
        <v/>
      </c>
    </row>
    <row r="709" spans="1:22" x14ac:dyDescent="0.25">
      <c r="A709" s="3"/>
      <c r="B709" s="3"/>
      <c r="C709" s="3"/>
      <c r="D709" s="3"/>
      <c r="E709" s="3"/>
      <c r="F709" s="3"/>
      <c r="G709" s="16">
        <f t="shared" si="158"/>
        <v>0</v>
      </c>
      <c r="H709" s="16">
        <f t="shared" si="159"/>
        <v>0</v>
      </c>
      <c r="I709" s="9">
        <f t="shared" si="157"/>
        <v>0</v>
      </c>
      <c r="J709" s="9">
        <f t="shared" si="160"/>
        <v>0</v>
      </c>
      <c r="K709" s="9">
        <f t="shared" si="155"/>
        <v>0</v>
      </c>
      <c r="L709" s="9">
        <f t="shared" si="156"/>
        <v>0</v>
      </c>
      <c r="M709" s="9" t="str">
        <f t="shared" si="161"/>
        <v/>
      </c>
      <c r="N709" s="9" t="str">
        <f t="shared" si="162"/>
        <v/>
      </c>
      <c r="O709" s="9" t="str">
        <f t="shared" si="163"/>
        <v/>
      </c>
      <c r="P709" s="9" t="str">
        <f t="shared" si="164"/>
        <v/>
      </c>
      <c r="Q709" s="9" t="str">
        <f t="shared" si="165"/>
        <v/>
      </c>
      <c r="R709" s="9" t="str">
        <f t="shared" si="166"/>
        <v/>
      </c>
      <c r="S709" s="9" t="str">
        <f t="shared" si="167"/>
        <v/>
      </c>
      <c r="T709" s="9" t="str">
        <f t="shared" si="168"/>
        <v/>
      </c>
      <c r="U709" s="9" t="str">
        <f t="array" ref="U709">IF(AND(F709&lt;&gt;"",F709&lt;&gt;"GR"),IF(COUNTIF($J$2:$J$1000,"&gt;=50")&gt;=10,IF(F709&lt;&gt;"GR",IF(AND(F709&gt;=55,J709&gt;=50),_xlfn.IFS(AND(J709&gt;=$AH$11,J709&gt;$AG$10,J709&gt;$AF$10,J709&gt;$AE$10,J709&gt;$AD$10,J709&gt;$AC$10,J709&gt;$AB$10),"AA",AND(J709&gt;=$AG$11,J709&gt;$AF$10,J709&gt;$AE$10,J709&gt;$AD$10,J709&gt;$AC$10,J709&gt;$AB$10),"BA",AND(J709&gt;=$AF$11,J709&gt;$AE$10,J709&gt;$AD$10,J709&gt;$AC$10,J709&gt;$AB$10),"BB",AND(J709&gt;=$AE$11,J709&gt;$AD$10,J709&gt;$AC$10,J709&gt;$AB$10),"CB",AND(J709&gt;=$AD$11,J709&gt;$AC$10,J709&gt;$AB$10),"CC",AND(J709&gt;=$AC$11,J709&gt;$AB$10),"DC",J709&gt;=50,"DD"),IF(J709&gt;=$AA$9,"FD","FF")),T709),IF(L709&gt;=$Z$32,$Z$30,IF(L709&gt;=$AA$32,$AA$30,IF(L709&gt;=$AB$32,$AB$30,IF(L709&gt;=$AC$32,$AC$30,IF(L709&gt;=$AD$32,$AD$30,IF(L709&gt;=$AE$32,$AE$30,IF(L709&gt;=$AF$32,$AF$30,IF(L709&gt;=$AG$32,$AG$30,$AH$30))))))))),T709)</f>
        <v/>
      </c>
      <c r="V709" s="9" t="str">
        <f t="array" ref="V709">IF(A709&lt;&gt;"",IF(_xlfn.BITOR(F709&lt;&gt;"GR",F709&lt;&gt;""),IF(AND(L709&gt;=50,F709&gt;=55),_xlfn.RANK.EQ(L709,$L$2:$L$1000,0),_xlfn.IFS(U709="FD",999,U709="FF",1000)),IF(AND(L709&gt;=50,H709&gt;=55),_xlfn.RANK.EQ(L709,$L$2:$L$326,0),_xlfn.IFS(U709="FD",999,U709="FF",1000))),"")</f>
        <v/>
      </c>
    </row>
    <row r="710" spans="1:22" x14ac:dyDescent="0.25">
      <c r="A710" s="3"/>
      <c r="B710" s="3"/>
      <c r="C710" s="3"/>
      <c r="D710" s="3"/>
      <c r="E710" s="3"/>
      <c r="F710" s="3"/>
      <c r="G710" s="16">
        <f t="shared" si="158"/>
        <v>0</v>
      </c>
      <c r="H710" s="16">
        <f t="shared" si="159"/>
        <v>0</v>
      </c>
      <c r="I710" s="9">
        <f t="shared" si="157"/>
        <v>0</v>
      </c>
      <c r="J710" s="9">
        <f t="shared" si="160"/>
        <v>0</v>
      </c>
      <c r="K710" s="9">
        <f t="shared" si="155"/>
        <v>0</v>
      </c>
      <c r="L710" s="9">
        <f t="shared" si="156"/>
        <v>0</v>
      </c>
      <c r="M710" s="9" t="str">
        <f t="shared" si="161"/>
        <v/>
      </c>
      <c r="N710" s="9" t="str">
        <f t="shared" si="162"/>
        <v/>
      </c>
      <c r="O710" s="9" t="str">
        <f t="shared" si="163"/>
        <v/>
      </c>
      <c r="P710" s="9" t="str">
        <f t="shared" si="164"/>
        <v/>
      </c>
      <c r="Q710" s="9" t="str">
        <f t="shared" si="165"/>
        <v/>
      </c>
      <c r="R710" s="9" t="str">
        <f t="shared" si="166"/>
        <v/>
      </c>
      <c r="S710" s="9" t="str">
        <f t="shared" si="167"/>
        <v/>
      </c>
      <c r="T710" s="9" t="str">
        <f t="shared" si="168"/>
        <v/>
      </c>
      <c r="U710" s="9" t="str">
        <f t="array" ref="U710">IF(AND(F710&lt;&gt;"",F710&lt;&gt;"GR"),IF(COUNTIF($J$2:$J$1000,"&gt;=50")&gt;=10,IF(F710&lt;&gt;"GR",IF(AND(F710&gt;=55,J710&gt;=50),_xlfn.IFS(AND(J710&gt;=$AH$11,J710&gt;$AG$10,J710&gt;$AF$10,J710&gt;$AE$10,J710&gt;$AD$10,J710&gt;$AC$10,J710&gt;$AB$10),"AA",AND(J710&gt;=$AG$11,J710&gt;$AF$10,J710&gt;$AE$10,J710&gt;$AD$10,J710&gt;$AC$10,J710&gt;$AB$10),"BA",AND(J710&gt;=$AF$11,J710&gt;$AE$10,J710&gt;$AD$10,J710&gt;$AC$10,J710&gt;$AB$10),"BB",AND(J710&gt;=$AE$11,J710&gt;$AD$10,J710&gt;$AC$10,J710&gt;$AB$10),"CB",AND(J710&gt;=$AD$11,J710&gt;$AC$10,J710&gt;$AB$10),"CC",AND(J710&gt;=$AC$11,J710&gt;$AB$10),"DC",J710&gt;=50,"DD"),IF(J710&gt;=$AA$9,"FD","FF")),T710),IF(L710&gt;=$Z$32,$Z$30,IF(L710&gt;=$AA$32,$AA$30,IF(L710&gt;=$AB$32,$AB$30,IF(L710&gt;=$AC$32,$AC$30,IF(L710&gt;=$AD$32,$AD$30,IF(L710&gt;=$AE$32,$AE$30,IF(L710&gt;=$AF$32,$AF$30,IF(L710&gt;=$AG$32,$AG$30,$AH$30))))))))),T710)</f>
        <v/>
      </c>
      <c r="V710" s="9" t="str">
        <f t="array" ref="V710">IF(A710&lt;&gt;"",IF(_xlfn.BITOR(F710&lt;&gt;"GR",F710&lt;&gt;""),IF(AND(L710&gt;=50,F710&gt;=55),_xlfn.RANK.EQ(L710,$L$2:$L$1000,0),_xlfn.IFS(U710="FD",999,U710="FF",1000)),IF(AND(L710&gt;=50,H710&gt;=55),_xlfn.RANK.EQ(L710,$L$2:$L$326,0),_xlfn.IFS(U710="FD",999,U710="FF",1000))),"")</f>
        <v/>
      </c>
    </row>
    <row r="711" spans="1:22" x14ac:dyDescent="0.25">
      <c r="A711" s="3"/>
      <c r="B711" s="3"/>
      <c r="C711" s="3"/>
      <c r="D711" s="3"/>
      <c r="E711" s="3"/>
      <c r="F711" s="3"/>
      <c r="G711" s="16">
        <f t="shared" si="158"/>
        <v>0</v>
      </c>
      <c r="H711" s="16">
        <f t="shared" si="159"/>
        <v>0</v>
      </c>
      <c r="I711" s="9">
        <f t="shared" si="157"/>
        <v>0</v>
      </c>
      <c r="J711" s="9">
        <f t="shared" si="160"/>
        <v>0</v>
      </c>
      <c r="K711" s="9">
        <f t="shared" ref="K711:K774" si="169">ROUND(I711,0)</f>
        <v>0</v>
      </c>
      <c r="L711" s="9">
        <f t="shared" ref="L711:L774" si="170">ROUND(J711,0)</f>
        <v>0</v>
      </c>
      <c r="M711" s="9" t="str">
        <f t="shared" si="161"/>
        <v/>
      </c>
      <c r="N711" s="9" t="str">
        <f t="shared" si="162"/>
        <v/>
      </c>
      <c r="O711" s="9" t="str">
        <f t="shared" si="163"/>
        <v/>
      </c>
      <c r="P711" s="9" t="str">
        <f t="shared" si="164"/>
        <v/>
      </c>
      <c r="Q711" s="9" t="str">
        <f t="shared" si="165"/>
        <v/>
      </c>
      <c r="R711" s="9" t="str">
        <f t="shared" si="166"/>
        <v/>
      </c>
      <c r="S711" s="9" t="str">
        <f t="shared" si="167"/>
        <v/>
      </c>
      <c r="T711" s="9" t="str">
        <f t="shared" si="168"/>
        <v/>
      </c>
      <c r="U711" s="9" t="str">
        <f t="array" ref="U711">IF(AND(F711&lt;&gt;"",F711&lt;&gt;"GR"),IF(COUNTIF($J$2:$J$1000,"&gt;=50")&gt;=10,IF(F711&lt;&gt;"GR",IF(AND(F711&gt;=55,J711&gt;=50),_xlfn.IFS(AND(J711&gt;=$AH$11,J711&gt;$AG$10,J711&gt;$AF$10,J711&gt;$AE$10,J711&gt;$AD$10,J711&gt;$AC$10,J711&gt;$AB$10),"AA",AND(J711&gt;=$AG$11,J711&gt;$AF$10,J711&gt;$AE$10,J711&gt;$AD$10,J711&gt;$AC$10,J711&gt;$AB$10),"BA",AND(J711&gt;=$AF$11,J711&gt;$AE$10,J711&gt;$AD$10,J711&gt;$AC$10,J711&gt;$AB$10),"BB",AND(J711&gt;=$AE$11,J711&gt;$AD$10,J711&gt;$AC$10,J711&gt;$AB$10),"CB",AND(J711&gt;=$AD$11,J711&gt;$AC$10,J711&gt;$AB$10),"CC",AND(J711&gt;=$AC$11,J711&gt;$AB$10),"DC",J711&gt;=50,"DD"),IF(J711&gt;=$AA$9,"FD","FF")),T711),IF(L711&gt;=$Z$32,$Z$30,IF(L711&gt;=$AA$32,$AA$30,IF(L711&gt;=$AB$32,$AB$30,IF(L711&gt;=$AC$32,$AC$30,IF(L711&gt;=$AD$32,$AD$30,IF(L711&gt;=$AE$32,$AE$30,IF(L711&gt;=$AF$32,$AF$30,IF(L711&gt;=$AG$32,$AG$30,$AH$30))))))))),T711)</f>
        <v/>
      </c>
      <c r="V711" s="9" t="str">
        <f t="array" ref="V711">IF(A711&lt;&gt;"",IF(_xlfn.BITOR(F711&lt;&gt;"GR",F711&lt;&gt;""),IF(AND(L711&gt;=50,F711&gt;=55),_xlfn.RANK.EQ(L711,$L$2:$L$1000,0),_xlfn.IFS(U711="FD",999,U711="FF",1000)),IF(AND(L711&gt;=50,H711&gt;=55),_xlfn.RANK.EQ(L711,$L$2:$L$326,0),_xlfn.IFS(U711="FD",999,U711="FF",1000))),"")</f>
        <v/>
      </c>
    </row>
    <row r="712" spans="1:22" x14ac:dyDescent="0.25">
      <c r="A712" s="3"/>
      <c r="B712" s="3"/>
      <c r="C712" s="3"/>
      <c r="D712" s="3"/>
      <c r="E712" s="3"/>
      <c r="F712" s="3"/>
      <c r="G712" s="16">
        <f t="shared" si="158"/>
        <v>0</v>
      </c>
      <c r="H712" s="16">
        <f t="shared" si="159"/>
        <v>0</v>
      </c>
      <c r="I712" s="9">
        <f t="shared" si="157"/>
        <v>0</v>
      </c>
      <c r="J712" s="9">
        <f t="shared" si="160"/>
        <v>0</v>
      </c>
      <c r="K712" s="9">
        <f t="shared" si="169"/>
        <v>0</v>
      </c>
      <c r="L712" s="9">
        <f t="shared" si="170"/>
        <v>0</v>
      </c>
      <c r="M712" s="9" t="str">
        <f t="shared" si="161"/>
        <v/>
      </c>
      <c r="N712" s="9" t="str">
        <f t="shared" si="162"/>
        <v/>
      </c>
      <c r="O712" s="9" t="str">
        <f t="shared" si="163"/>
        <v/>
      </c>
      <c r="P712" s="9" t="str">
        <f t="shared" si="164"/>
        <v/>
      </c>
      <c r="Q712" s="9" t="str">
        <f t="shared" si="165"/>
        <v/>
      </c>
      <c r="R712" s="9" t="str">
        <f t="shared" si="166"/>
        <v/>
      </c>
      <c r="S712" s="9" t="str">
        <f t="shared" si="167"/>
        <v/>
      </c>
      <c r="T712" s="9" t="str">
        <f t="shared" si="168"/>
        <v/>
      </c>
      <c r="U712" s="9" t="str">
        <f t="array" ref="U712">IF(AND(F712&lt;&gt;"",F712&lt;&gt;"GR"),IF(COUNTIF($J$2:$J$1000,"&gt;=50")&gt;=10,IF(F712&lt;&gt;"GR",IF(AND(F712&gt;=55,J712&gt;=50),_xlfn.IFS(AND(J712&gt;=$AH$11,J712&gt;$AG$10,J712&gt;$AF$10,J712&gt;$AE$10,J712&gt;$AD$10,J712&gt;$AC$10,J712&gt;$AB$10),"AA",AND(J712&gt;=$AG$11,J712&gt;$AF$10,J712&gt;$AE$10,J712&gt;$AD$10,J712&gt;$AC$10,J712&gt;$AB$10),"BA",AND(J712&gt;=$AF$11,J712&gt;$AE$10,J712&gt;$AD$10,J712&gt;$AC$10,J712&gt;$AB$10),"BB",AND(J712&gt;=$AE$11,J712&gt;$AD$10,J712&gt;$AC$10,J712&gt;$AB$10),"CB",AND(J712&gt;=$AD$11,J712&gt;$AC$10,J712&gt;$AB$10),"CC",AND(J712&gt;=$AC$11,J712&gt;$AB$10),"DC",J712&gt;=50,"DD"),IF(J712&gt;=$AA$9,"FD","FF")),T712),IF(L712&gt;=$Z$32,$Z$30,IF(L712&gt;=$AA$32,$AA$30,IF(L712&gt;=$AB$32,$AB$30,IF(L712&gt;=$AC$32,$AC$30,IF(L712&gt;=$AD$32,$AD$30,IF(L712&gt;=$AE$32,$AE$30,IF(L712&gt;=$AF$32,$AF$30,IF(L712&gt;=$AG$32,$AG$30,$AH$30))))))))),T712)</f>
        <v/>
      </c>
      <c r="V712" s="9" t="str">
        <f t="array" ref="V712">IF(A712&lt;&gt;"",IF(_xlfn.BITOR(F712&lt;&gt;"GR",F712&lt;&gt;""),IF(AND(L712&gt;=50,F712&gt;=55),_xlfn.RANK.EQ(L712,$L$2:$L$1000,0),_xlfn.IFS(U712="FD",999,U712="FF",1000)),IF(AND(L712&gt;=50,H712&gt;=55),_xlfn.RANK.EQ(L712,$L$2:$L$326,0),_xlfn.IFS(U712="FD",999,U712="FF",1000))),"")</f>
        <v/>
      </c>
    </row>
    <row r="713" spans="1:22" x14ac:dyDescent="0.25">
      <c r="A713" s="3"/>
      <c r="B713" s="3"/>
      <c r="C713" s="3"/>
      <c r="D713" s="3"/>
      <c r="E713" s="3"/>
      <c r="F713" s="3"/>
      <c r="G713" s="16">
        <f t="shared" si="158"/>
        <v>0</v>
      </c>
      <c r="H713" s="16">
        <f t="shared" si="159"/>
        <v>0</v>
      </c>
      <c r="I713" s="9">
        <f t="shared" si="157"/>
        <v>0</v>
      </c>
      <c r="J713" s="9">
        <f t="shared" si="160"/>
        <v>0</v>
      </c>
      <c r="K713" s="9">
        <f t="shared" si="169"/>
        <v>0</v>
      </c>
      <c r="L713" s="9">
        <f t="shared" si="170"/>
        <v>0</v>
      </c>
      <c r="M713" s="9" t="str">
        <f t="shared" si="161"/>
        <v/>
      </c>
      <c r="N713" s="9" t="str">
        <f t="shared" si="162"/>
        <v/>
      </c>
      <c r="O713" s="9" t="str">
        <f t="shared" si="163"/>
        <v/>
      </c>
      <c r="P713" s="9" t="str">
        <f t="shared" si="164"/>
        <v/>
      </c>
      <c r="Q713" s="9" t="str">
        <f t="shared" si="165"/>
        <v/>
      </c>
      <c r="R713" s="9" t="str">
        <f t="shared" si="166"/>
        <v/>
      </c>
      <c r="S713" s="9" t="str">
        <f t="shared" si="167"/>
        <v/>
      </c>
      <c r="T713" s="9" t="str">
        <f t="shared" si="168"/>
        <v/>
      </c>
      <c r="U713" s="9" t="str">
        <f t="array" ref="U713">IF(AND(F713&lt;&gt;"",F713&lt;&gt;"GR"),IF(COUNTIF($J$2:$J$1000,"&gt;=50")&gt;=10,IF(F713&lt;&gt;"GR",IF(AND(F713&gt;=55,J713&gt;=50),_xlfn.IFS(AND(J713&gt;=$AH$11,J713&gt;$AG$10,J713&gt;$AF$10,J713&gt;$AE$10,J713&gt;$AD$10,J713&gt;$AC$10,J713&gt;$AB$10),"AA",AND(J713&gt;=$AG$11,J713&gt;$AF$10,J713&gt;$AE$10,J713&gt;$AD$10,J713&gt;$AC$10,J713&gt;$AB$10),"BA",AND(J713&gt;=$AF$11,J713&gt;$AE$10,J713&gt;$AD$10,J713&gt;$AC$10,J713&gt;$AB$10),"BB",AND(J713&gt;=$AE$11,J713&gt;$AD$10,J713&gt;$AC$10,J713&gt;$AB$10),"CB",AND(J713&gt;=$AD$11,J713&gt;$AC$10,J713&gt;$AB$10),"CC",AND(J713&gt;=$AC$11,J713&gt;$AB$10),"DC",J713&gt;=50,"DD"),IF(J713&gt;=$AA$9,"FD","FF")),T713),IF(L713&gt;=$Z$32,$Z$30,IF(L713&gt;=$AA$32,$AA$30,IF(L713&gt;=$AB$32,$AB$30,IF(L713&gt;=$AC$32,$AC$30,IF(L713&gt;=$AD$32,$AD$30,IF(L713&gt;=$AE$32,$AE$30,IF(L713&gt;=$AF$32,$AF$30,IF(L713&gt;=$AG$32,$AG$30,$AH$30))))))))),T713)</f>
        <v/>
      </c>
      <c r="V713" s="9" t="str">
        <f t="array" ref="V713">IF(A713&lt;&gt;"",IF(_xlfn.BITOR(F713&lt;&gt;"GR",F713&lt;&gt;""),IF(AND(L713&gt;=50,F713&gt;=55),_xlfn.RANK.EQ(L713,$L$2:$L$1000,0),_xlfn.IFS(U713="FD",999,U713="FF",1000)),IF(AND(L713&gt;=50,H713&gt;=55),_xlfn.RANK.EQ(L713,$L$2:$L$326,0),_xlfn.IFS(U713="FD",999,U713="FF",1000))),"")</f>
        <v/>
      </c>
    </row>
    <row r="714" spans="1:22" x14ac:dyDescent="0.25">
      <c r="A714" s="3"/>
      <c r="B714" s="3"/>
      <c r="C714" s="3"/>
      <c r="D714" s="3"/>
      <c r="E714" s="3"/>
      <c r="F714" s="3"/>
      <c r="G714" s="16">
        <f t="shared" si="158"/>
        <v>0</v>
      </c>
      <c r="H714" s="16">
        <f t="shared" si="159"/>
        <v>0</v>
      </c>
      <c r="I714" s="9">
        <f t="shared" si="157"/>
        <v>0</v>
      </c>
      <c r="J714" s="9">
        <f t="shared" si="160"/>
        <v>0</v>
      </c>
      <c r="K714" s="9">
        <f t="shared" si="169"/>
        <v>0</v>
      </c>
      <c r="L714" s="9">
        <f t="shared" si="170"/>
        <v>0</v>
      </c>
      <c r="M714" s="9" t="str">
        <f t="shared" si="161"/>
        <v/>
      </c>
      <c r="N714" s="9" t="str">
        <f t="shared" si="162"/>
        <v/>
      </c>
      <c r="O714" s="9" t="str">
        <f t="shared" si="163"/>
        <v/>
      </c>
      <c r="P714" s="9" t="str">
        <f t="shared" si="164"/>
        <v/>
      </c>
      <c r="Q714" s="9" t="str">
        <f t="shared" si="165"/>
        <v/>
      </c>
      <c r="R714" s="9" t="str">
        <f t="shared" si="166"/>
        <v/>
      </c>
      <c r="S714" s="9" t="str">
        <f t="shared" si="167"/>
        <v/>
      </c>
      <c r="T714" s="9" t="str">
        <f t="shared" si="168"/>
        <v/>
      </c>
      <c r="U714" s="9" t="str">
        <f t="array" ref="U714">IF(AND(F714&lt;&gt;"",F714&lt;&gt;"GR"),IF(COUNTIF($J$2:$J$1000,"&gt;=50")&gt;=10,IF(F714&lt;&gt;"GR",IF(AND(F714&gt;=55,J714&gt;=50),_xlfn.IFS(AND(J714&gt;=$AH$11,J714&gt;$AG$10,J714&gt;$AF$10,J714&gt;$AE$10,J714&gt;$AD$10,J714&gt;$AC$10,J714&gt;$AB$10),"AA",AND(J714&gt;=$AG$11,J714&gt;$AF$10,J714&gt;$AE$10,J714&gt;$AD$10,J714&gt;$AC$10,J714&gt;$AB$10),"BA",AND(J714&gt;=$AF$11,J714&gt;$AE$10,J714&gt;$AD$10,J714&gt;$AC$10,J714&gt;$AB$10),"BB",AND(J714&gt;=$AE$11,J714&gt;$AD$10,J714&gt;$AC$10,J714&gt;$AB$10),"CB",AND(J714&gt;=$AD$11,J714&gt;$AC$10,J714&gt;$AB$10),"CC",AND(J714&gt;=$AC$11,J714&gt;$AB$10),"DC",J714&gt;=50,"DD"),IF(J714&gt;=$AA$9,"FD","FF")),T714),IF(L714&gt;=$Z$32,$Z$30,IF(L714&gt;=$AA$32,$AA$30,IF(L714&gt;=$AB$32,$AB$30,IF(L714&gt;=$AC$32,$AC$30,IF(L714&gt;=$AD$32,$AD$30,IF(L714&gt;=$AE$32,$AE$30,IF(L714&gt;=$AF$32,$AF$30,IF(L714&gt;=$AG$32,$AG$30,$AH$30))))))))),T714)</f>
        <v/>
      </c>
      <c r="V714" s="9" t="str">
        <f t="array" ref="V714">IF(A714&lt;&gt;"",IF(_xlfn.BITOR(F714&lt;&gt;"GR",F714&lt;&gt;""),IF(AND(L714&gt;=50,F714&gt;=55),_xlfn.RANK.EQ(L714,$L$2:$L$1000,0),_xlfn.IFS(U714="FD",999,U714="FF",1000)),IF(AND(L714&gt;=50,H714&gt;=55),_xlfn.RANK.EQ(L714,$L$2:$L$326,0),_xlfn.IFS(U714="FD",999,U714="FF",1000))),"")</f>
        <v/>
      </c>
    </row>
    <row r="715" spans="1:22" x14ac:dyDescent="0.25">
      <c r="A715" s="3"/>
      <c r="B715" s="3"/>
      <c r="C715" s="3"/>
      <c r="D715" s="3"/>
      <c r="E715" s="3"/>
      <c r="F715" s="3"/>
      <c r="G715" s="16">
        <f t="shared" si="158"/>
        <v>0</v>
      </c>
      <c r="H715" s="16">
        <f t="shared" si="159"/>
        <v>0</v>
      </c>
      <c r="I715" s="9">
        <f t="shared" si="157"/>
        <v>0</v>
      </c>
      <c r="J715" s="9">
        <f t="shared" si="160"/>
        <v>0</v>
      </c>
      <c r="K715" s="9">
        <f t="shared" si="169"/>
        <v>0</v>
      </c>
      <c r="L715" s="9">
        <f t="shared" si="170"/>
        <v>0</v>
      </c>
      <c r="M715" s="9" t="str">
        <f t="shared" si="161"/>
        <v/>
      </c>
      <c r="N715" s="9" t="str">
        <f t="shared" si="162"/>
        <v/>
      </c>
      <c r="O715" s="9" t="str">
        <f t="shared" si="163"/>
        <v/>
      </c>
      <c r="P715" s="9" t="str">
        <f t="shared" si="164"/>
        <v/>
      </c>
      <c r="Q715" s="9" t="str">
        <f t="shared" si="165"/>
        <v/>
      </c>
      <c r="R715" s="9" t="str">
        <f t="shared" si="166"/>
        <v/>
      </c>
      <c r="S715" s="9" t="str">
        <f t="shared" si="167"/>
        <v/>
      </c>
      <c r="T715" s="9" t="str">
        <f t="shared" si="168"/>
        <v/>
      </c>
      <c r="U715" s="9" t="str">
        <f t="array" ref="U715">IF(AND(F715&lt;&gt;"",F715&lt;&gt;"GR"),IF(COUNTIF($J$2:$J$1000,"&gt;=50")&gt;=10,IF(F715&lt;&gt;"GR",IF(AND(F715&gt;=55,J715&gt;=50),_xlfn.IFS(AND(J715&gt;=$AH$11,J715&gt;$AG$10,J715&gt;$AF$10,J715&gt;$AE$10,J715&gt;$AD$10,J715&gt;$AC$10,J715&gt;$AB$10),"AA",AND(J715&gt;=$AG$11,J715&gt;$AF$10,J715&gt;$AE$10,J715&gt;$AD$10,J715&gt;$AC$10,J715&gt;$AB$10),"BA",AND(J715&gt;=$AF$11,J715&gt;$AE$10,J715&gt;$AD$10,J715&gt;$AC$10,J715&gt;$AB$10),"BB",AND(J715&gt;=$AE$11,J715&gt;$AD$10,J715&gt;$AC$10,J715&gt;$AB$10),"CB",AND(J715&gt;=$AD$11,J715&gt;$AC$10,J715&gt;$AB$10),"CC",AND(J715&gt;=$AC$11,J715&gt;$AB$10),"DC",J715&gt;=50,"DD"),IF(J715&gt;=$AA$9,"FD","FF")),T715),IF(L715&gt;=$Z$32,$Z$30,IF(L715&gt;=$AA$32,$AA$30,IF(L715&gt;=$AB$32,$AB$30,IF(L715&gt;=$AC$32,$AC$30,IF(L715&gt;=$AD$32,$AD$30,IF(L715&gt;=$AE$32,$AE$30,IF(L715&gt;=$AF$32,$AF$30,IF(L715&gt;=$AG$32,$AG$30,$AH$30))))))))),T715)</f>
        <v/>
      </c>
      <c r="V715" s="9" t="str">
        <f t="array" ref="V715">IF(A715&lt;&gt;"",IF(_xlfn.BITOR(F715&lt;&gt;"GR",F715&lt;&gt;""),IF(AND(L715&gt;=50,F715&gt;=55),_xlfn.RANK.EQ(L715,$L$2:$L$1000,0),_xlfn.IFS(U715="FD",999,U715="FF",1000)),IF(AND(L715&gt;=50,H715&gt;=55),_xlfn.RANK.EQ(L715,$L$2:$L$326,0),_xlfn.IFS(U715="FD",999,U715="FF",1000))),"")</f>
        <v/>
      </c>
    </row>
    <row r="716" spans="1:22" x14ac:dyDescent="0.25">
      <c r="A716" s="3"/>
      <c r="B716" s="3"/>
      <c r="C716" s="3"/>
      <c r="D716" s="3"/>
      <c r="E716" s="3"/>
      <c r="F716" s="3"/>
      <c r="G716" s="16">
        <f t="shared" si="158"/>
        <v>0</v>
      </c>
      <c r="H716" s="16">
        <f t="shared" si="159"/>
        <v>0</v>
      </c>
      <c r="I716" s="9">
        <f t="shared" si="157"/>
        <v>0</v>
      </c>
      <c r="J716" s="9">
        <f t="shared" si="160"/>
        <v>0</v>
      </c>
      <c r="K716" s="9">
        <f t="shared" si="169"/>
        <v>0</v>
      </c>
      <c r="L716" s="9">
        <f t="shared" si="170"/>
        <v>0</v>
      </c>
      <c r="M716" s="9" t="str">
        <f t="shared" si="161"/>
        <v/>
      </c>
      <c r="N716" s="9" t="str">
        <f t="shared" si="162"/>
        <v/>
      </c>
      <c r="O716" s="9" t="str">
        <f t="shared" si="163"/>
        <v/>
      </c>
      <c r="P716" s="9" t="str">
        <f t="shared" si="164"/>
        <v/>
      </c>
      <c r="Q716" s="9" t="str">
        <f t="shared" si="165"/>
        <v/>
      </c>
      <c r="R716" s="9" t="str">
        <f t="shared" si="166"/>
        <v/>
      </c>
      <c r="S716" s="9" t="str">
        <f t="shared" si="167"/>
        <v/>
      </c>
      <c r="T716" s="9" t="str">
        <f t="shared" si="168"/>
        <v/>
      </c>
      <c r="U716" s="9" t="str">
        <f t="array" ref="U716">IF(AND(F716&lt;&gt;"",F716&lt;&gt;"GR"),IF(COUNTIF($J$2:$J$1000,"&gt;=50")&gt;=10,IF(F716&lt;&gt;"GR",IF(AND(F716&gt;=55,J716&gt;=50),_xlfn.IFS(AND(J716&gt;=$AH$11,J716&gt;$AG$10,J716&gt;$AF$10,J716&gt;$AE$10,J716&gt;$AD$10,J716&gt;$AC$10,J716&gt;$AB$10),"AA",AND(J716&gt;=$AG$11,J716&gt;$AF$10,J716&gt;$AE$10,J716&gt;$AD$10,J716&gt;$AC$10,J716&gt;$AB$10),"BA",AND(J716&gt;=$AF$11,J716&gt;$AE$10,J716&gt;$AD$10,J716&gt;$AC$10,J716&gt;$AB$10),"BB",AND(J716&gt;=$AE$11,J716&gt;$AD$10,J716&gt;$AC$10,J716&gt;$AB$10),"CB",AND(J716&gt;=$AD$11,J716&gt;$AC$10,J716&gt;$AB$10),"CC",AND(J716&gt;=$AC$11,J716&gt;$AB$10),"DC",J716&gt;=50,"DD"),IF(J716&gt;=$AA$9,"FD","FF")),T716),IF(L716&gt;=$Z$32,$Z$30,IF(L716&gt;=$AA$32,$AA$30,IF(L716&gt;=$AB$32,$AB$30,IF(L716&gt;=$AC$32,$AC$30,IF(L716&gt;=$AD$32,$AD$30,IF(L716&gt;=$AE$32,$AE$30,IF(L716&gt;=$AF$32,$AF$30,IF(L716&gt;=$AG$32,$AG$30,$AH$30))))))))),T716)</f>
        <v/>
      </c>
      <c r="V716" s="9" t="str">
        <f t="array" ref="V716">IF(A716&lt;&gt;"",IF(_xlfn.BITOR(F716&lt;&gt;"GR",F716&lt;&gt;""),IF(AND(L716&gt;=50,F716&gt;=55),_xlfn.RANK.EQ(L716,$L$2:$L$1000,0),_xlfn.IFS(U716="FD",999,U716="FF",1000)),IF(AND(L716&gt;=50,H716&gt;=55),_xlfn.RANK.EQ(L716,$L$2:$L$326,0),_xlfn.IFS(U716="FD",999,U716="FF",1000))),"")</f>
        <v/>
      </c>
    </row>
    <row r="717" spans="1:22" x14ac:dyDescent="0.25">
      <c r="A717" s="3"/>
      <c r="B717" s="3"/>
      <c r="C717" s="3"/>
      <c r="D717" s="3"/>
      <c r="E717" s="3"/>
      <c r="F717" s="3"/>
      <c r="G717" s="16">
        <f t="shared" si="158"/>
        <v>0</v>
      </c>
      <c r="H717" s="16">
        <f t="shared" si="159"/>
        <v>0</v>
      </c>
      <c r="I717" s="9">
        <f t="shared" si="157"/>
        <v>0</v>
      </c>
      <c r="J717" s="9">
        <f t="shared" si="160"/>
        <v>0</v>
      </c>
      <c r="K717" s="9">
        <f t="shared" si="169"/>
        <v>0</v>
      </c>
      <c r="L717" s="9">
        <f t="shared" si="170"/>
        <v>0</v>
      </c>
      <c r="M717" s="9" t="str">
        <f t="shared" si="161"/>
        <v/>
      </c>
      <c r="N717" s="9" t="str">
        <f t="shared" si="162"/>
        <v/>
      </c>
      <c r="O717" s="9" t="str">
        <f t="shared" si="163"/>
        <v/>
      </c>
      <c r="P717" s="9" t="str">
        <f t="shared" si="164"/>
        <v/>
      </c>
      <c r="Q717" s="9" t="str">
        <f t="shared" si="165"/>
        <v/>
      </c>
      <c r="R717" s="9" t="str">
        <f t="shared" si="166"/>
        <v/>
      </c>
      <c r="S717" s="9" t="str">
        <f t="shared" si="167"/>
        <v/>
      </c>
      <c r="T717" s="9" t="str">
        <f t="shared" si="168"/>
        <v/>
      </c>
      <c r="U717" s="9" t="str">
        <f t="array" ref="U717">IF(AND(F717&lt;&gt;"",F717&lt;&gt;"GR"),IF(COUNTIF($J$2:$J$1000,"&gt;=50")&gt;=10,IF(F717&lt;&gt;"GR",IF(AND(F717&gt;=55,J717&gt;=50),_xlfn.IFS(AND(J717&gt;=$AH$11,J717&gt;$AG$10,J717&gt;$AF$10,J717&gt;$AE$10,J717&gt;$AD$10,J717&gt;$AC$10,J717&gt;$AB$10),"AA",AND(J717&gt;=$AG$11,J717&gt;$AF$10,J717&gt;$AE$10,J717&gt;$AD$10,J717&gt;$AC$10,J717&gt;$AB$10),"BA",AND(J717&gt;=$AF$11,J717&gt;$AE$10,J717&gt;$AD$10,J717&gt;$AC$10,J717&gt;$AB$10),"BB",AND(J717&gt;=$AE$11,J717&gt;$AD$10,J717&gt;$AC$10,J717&gt;$AB$10),"CB",AND(J717&gt;=$AD$11,J717&gt;$AC$10,J717&gt;$AB$10),"CC",AND(J717&gt;=$AC$11,J717&gt;$AB$10),"DC",J717&gt;=50,"DD"),IF(J717&gt;=$AA$9,"FD","FF")),T717),IF(L717&gt;=$Z$32,$Z$30,IF(L717&gt;=$AA$32,$AA$30,IF(L717&gt;=$AB$32,$AB$30,IF(L717&gt;=$AC$32,$AC$30,IF(L717&gt;=$AD$32,$AD$30,IF(L717&gt;=$AE$32,$AE$30,IF(L717&gt;=$AF$32,$AF$30,IF(L717&gt;=$AG$32,$AG$30,$AH$30))))))))),T717)</f>
        <v/>
      </c>
      <c r="V717" s="9" t="str">
        <f t="array" ref="V717">IF(A717&lt;&gt;"",IF(_xlfn.BITOR(F717&lt;&gt;"GR",F717&lt;&gt;""),IF(AND(L717&gt;=50,F717&gt;=55),_xlfn.RANK.EQ(L717,$L$2:$L$1000,0),_xlfn.IFS(U717="FD",999,U717="FF",1000)),IF(AND(L717&gt;=50,H717&gt;=55),_xlfn.RANK.EQ(L717,$L$2:$L$326,0),_xlfn.IFS(U717="FD",999,U717="FF",1000))),"")</f>
        <v/>
      </c>
    </row>
    <row r="718" spans="1:22" x14ac:dyDescent="0.25">
      <c r="A718" s="3"/>
      <c r="B718" s="3"/>
      <c r="C718" s="3"/>
      <c r="D718" s="3"/>
      <c r="E718" s="3"/>
      <c r="F718" s="3"/>
      <c r="G718" s="16">
        <f t="shared" si="158"/>
        <v>0</v>
      </c>
      <c r="H718" s="16">
        <f t="shared" si="159"/>
        <v>0</v>
      </c>
      <c r="I718" s="9">
        <f t="shared" si="157"/>
        <v>0</v>
      </c>
      <c r="J718" s="9">
        <f t="shared" si="160"/>
        <v>0</v>
      </c>
      <c r="K718" s="9">
        <f t="shared" si="169"/>
        <v>0</v>
      </c>
      <c r="L718" s="9">
        <f t="shared" si="170"/>
        <v>0</v>
      </c>
      <c r="M718" s="9" t="str">
        <f t="shared" si="161"/>
        <v/>
      </c>
      <c r="N718" s="9" t="str">
        <f t="shared" si="162"/>
        <v/>
      </c>
      <c r="O718" s="9" t="str">
        <f t="shared" si="163"/>
        <v/>
      </c>
      <c r="P718" s="9" t="str">
        <f t="shared" si="164"/>
        <v/>
      </c>
      <c r="Q718" s="9" t="str">
        <f t="shared" si="165"/>
        <v/>
      </c>
      <c r="R718" s="9" t="str">
        <f t="shared" si="166"/>
        <v/>
      </c>
      <c r="S718" s="9" t="str">
        <f t="shared" si="167"/>
        <v/>
      </c>
      <c r="T718" s="9" t="str">
        <f t="shared" si="168"/>
        <v/>
      </c>
      <c r="U718" s="9" t="str">
        <f t="array" ref="U718">IF(AND(F718&lt;&gt;"",F718&lt;&gt;"GR"),IF(COUNTIF($J$2:$J$1000,"&gt;=50")&gt;=10,IF(F718&lt;&gt;"GR",IF(AND(F718&gt;=55,J718&gt;=50),_xlfn.IFS(AND(J718&gt;=$AH$11,J718&gt;$AG$10,J718&gt;$AF$10,J718&gt;$AE$10,J718&gt;$AD$10,J718&gt;$AC$10,J718&gt;$AB$10),"AA",AND(J718&gt;=$AG$11,J718&gt;$AF$10,J718&gt;$AE$10,J718&gt;$AD$10,J718&gt;$AC$10,J718&gt;$AB$10),"BA",AND(J718&gt;=$AF$11,J718&gt;$AE$10,J718&gt;$AD$10,J718&gt;$AC$10,J718&gt;$AB$10),"BB",AND(J718&gt;=$AE$11,J718&gt;$AD$10,J718&gt;$AC$10,J718&gt;$AB$10),"CB",AND(J718&gt;=$AD$11,J718&gt;$AC$10,J718&gt;$AB$10),"CC",AND(J718&gt;=$AC$11,J718&gt;$AB$10),"DC",J718&gt;=50,"DD"),IF(J718&gt;=$AA$9,"FD","FF")),T718),IF(L718&gt;=$Z$32,$Z$30,IF(L718&gt;=$AA$32,$AA$30,IF(L718&gt;=$AB$32,$AB$30,IF(L718&gt;=$AC$32,$AC$30,IF(L718&gt;=$AD$32,$AD$30,IF(L718&gt;=$AE$32,$AE$30,IF(L718&gt;=$AF$32,$AF$30,IF(L718&gt;=$AG$32,$AG$30,$AH$30))))))))),T718)</f>
        <v/>
      </c>
      <c r="V718" s="9" t="str">
        <f t="array" ref="V718">IF(A718&lt;&gt;"",IF(_xlfn.BITOR(F718&lt;&gt;"GR",F718&lt;&gt;""),IF(AND(L718&gt;=50,F718&gt;=55),_xlfn.RANK.EQ(L718,$L$2:$L$1000,0),_xlfn.IFS(U718="FD",999,U718="FF",1000)),IF(AND(L718&gt;=50,H718&gt;=55),_xlfn.RANK.EQ(L718,$L$2:$L$326,0),_xlfn.IFS(U718="FD",999,U718="FF",1000))),"")</f>
        <v/>
      </c>
    </row>
    <row r="719" spans="1:22" x14ac:dyDescent="0.25">
      <c r="A719" s="3"/>
      <c r="B719" s="3"/>
      <c r="C719" s="3"/>
      <c r="D719" s="3"/>
      <c r="E719" s="3"/>
      <c r="F719" s="3"/>
      <c r="G719" s="16">
        <f t="shared" si="158"/>
        <v>0</v>
      </c>
      <c r="H719" s="16">
        <f t="shared" si="159"/>
        <v>0</v>
      </c>
      <c r="I719" s="9">
        <f t="shared" si="157"/>
        <v>0</v>
      </c>
      <c r="J719" s="9">
        <f t="shared" si="160"/>
        <v>0</v>
      </c>
      <c r="K719" s="9">
        <f t="shared" si="169"/>
        <v>0</v>
      </c>
      <c r="L719" s="9">
        <f t="shared" si="170"/>
        <v>0</v>
      </c>
      <c r="M719" s="9" t="str">
        <f t="shared" si="161"/>
        <v/>
      </c>
      <c r="N719" s="9" t="str">
        <f t="shared" si="162"/>
        <v/>
      </c>
      <c r="O719" s="9" t="str">
        <f t="shared" si="163"/>
        <v/>
      </c>
      <c r="P719" s="9" t="str">
        <f t="shared" si="164"/>
        <v/>
      </c>
      <c r="Q719" s="9" t="str">
        <f t="shared" si="165"/>
        <v/>
      </c>
      <c r="R719" s="9" t="str">
        <f t="shared" si="166"/>
        <v/>
      </c>
      <c r="S719" s="9" t="str">
        <f t="shared" si="167"/>
        <v/>
      </c>
      <c r="T719" s="9" t="str">
        <f t="shared" si="168"/>
        <v/>
      </c>
      <c r="U719" s="9" t="str">
        <f t="array" ref="U719">IF(AND(F719&lt;&gt;"",F719&lt;&gt;"GR"),IF(COUNTIF($J$2:$J$1000,"&gt;=50")&gt;=10,IF(F719&lt;&gt;"GR",IF(AND(F719&gt;=55,J719&gt;=50),_xlfn.IFS(AND(J719&gt;=$AH$11,J719&gt;$AG$10,J719&gt;$AF$10,J719&gt;$AE$10,J719&gt;$AD$10,J719&gt;$AC$10,J719&gt;$AB$10),"AA",AND(J719&gt;=$AG$11,J719&gt;$AF$10,J719&gt;$AE$10,J719&gt;$AD$10,J719&gt;$AC$10,J719&gt;$AB$10),"BA",AND(J719&gt;=$AF$11,J719&gt;$AE$10,J719&gt;$AD$10,J719&gt;$AC$10,J719&gt;$AB$10),"BB",AND(J719&gt;=$AE$11,J719&gt;$AD$10,J719&gt;$AC$10,J719&gt;$AB$10),"CB",AND(J719&gt;=$AD$11,J719&gt;$AC$10,J719&gt;$AB$10),"CC",AND(J719&gt;=$AC$11,J719&gt;$AB$10),"DC",J719&gt;=50,"DD"),IF(J719&gt;=$AA$9,"FD","FF")),T719),IF(L719&gt;=$Z$32,$Z$30,IF(L719&gt;=$AA$32,$AA$30,IF(L719&gt;=$AB$32,$AB$30,IF(L719&gt;=$AC$32,$AC$30,IF(L719&gt;=$AD$32,$AD$30,IF(L719&gt;=$AE$32,$AE$30,IF(L719&gt;=$AF$32,$AF$30,IF(L719&gt;=$AG$32,$AG$30,$AH$30))))))))),T719)</f>
        <v/>
      </c>
      <c r="V719" s="9" t="str">
        <f t="array" ref="V719">IF(A719&lt;&gt;"",IF(_xlfn.BITOR(F719&lt;&gt;"GR",F719&lt;&gt;""),IF(AND(L719&gt;=50,F719&gt;=55),_xlfn.RANK.EQ(L719,$L$2:$L$1000,0),_xlfn.IFS(U719="FD",999,U719="FF",1000)),IF(AND(L719&gt;=50,H719&gt;=55),_xlfn.RANK.EQ(L719,$L$2:$L$326,0),_xlfn.IFS(U719="FD",999,U719="FF",1000))),"")</f>
        <v/>
      </c>
    </row>
    <row r="720" spans="1:22" x14ac:dyDescent="0.25">
      <c r="A720" s="3"/>
      <c r="B720" s="3"/>
      <c r="C720" s="3"/>
      <c r="D720" s="3"/>
      <c r="E720" s="3"/>
      <c r="F720" s="3"/>
      <c r="G720" s="16">
        <f t="shared" si="158"/>
        <v>0</v>
      </c>
      <c r="H720" s="16">
        <f t="shared" si="159"/>
        <v>0</v>
      </c>
      <c r="I720" s="9">
        <f t="shared" si="157"/>
        <v>0</v>
      </c>
      <c r="J720" s="9">
        <f t="shared" si="160"/>
        <v>0</v>
      </c>
      <c r="K720" s="9">
        <f t="shared" si="169"/>
        <v>0</v>
      </c>
      <c r="L720" s="9">
        <f t="shared" si="170"/>
        <v>0</v>
      </c>
      <c r="M720" s="9" t="str">
        <f t="shared" si="161"/>
        <v/>
      </c>
      <c r="N720" s="9" t="str">
        <f t="shared" si="162"/>
        <v/>
      </c>
      <c r="O720" s="9" t="str">
        <f t="shared" si="163"/>
        <v/>
      </c>
      <c r="P720" s="9" t="str">
        <f t="shared" si="164"/>
        <v/>
      </c>
      <c r="Q720" s="9" t="str">
        <f t="shared" si="165"/>
        <v/>
      </c>
      <c r="R720" s="9" t="str">
        <f t="shared" si="166"/>
        <v/>
      </c>
      <c r="S720" s="9" t="str">
        <f t="shared" si="167"/>
        <v/>
      </c>
      <c r="T720" s="9" t="str">
        <f t="shared" si="168"/>
        <v/>
      </c>
      <c r="U720" s="9" t="str">
        <f t="array" ref="U720">IF(AND(F720&lt;&gt;"",F720&lt;&gt;"GR"),IF(COUNTIF($J$2:$J$1000,"&gt;=50")&gt;=10,IF(F720&lt;&gt;"GR",IF(AND(F720&gt;=55,J720&gt;=50),_xlfn.IFS(AND(J720&gt;=$AH$11,J720&gt;$AG$10,J720&gt;$AF$10,J720&gt;$AE$10,J720&gt;$AD$10,J720&gt;$AC$10,J720&gt;$AB$10),"AA",AND(J720&gt;=$AG$11,J720&gt;$AF$10,J720&gt;$AE$10,J720&gt;$AD$10,J720&gt;$AC$10,J720&gt;$AB$10),"BA",AND(J720&gt;=$AF$11,J720&gt;$AE$10,J720&gt;$AD$10,J720&gt;$AC$10,J720&gt;$AB$10),"BB",AND(J720&gt;=$AE$11,J720&gt;$AD$10,J720&gt;$AC$10,J720&gt;$AB$10),"CB",AND(J720&gt;=$AD$11,J720&gt;$AC$10,J720&gt;$AB$10),"CC",AND(J720&gt;=$AC$11,J720&gt;$AB$10),"DC",J720&gt;=50,"DD"),IF(J720&gt;=$AA$9,"FD","FF")),T720),IF(L720&gt;=$Z$32,$Z$30,IF(L720&gt;=$AA$32,$AA$30,IF(L720&gt;=$AB$32,$AB$30,IF(L720&gt;=$AC$32,$AC$30,IF(L720&gt;=$AD$32,$AD$30,IF(L720&gt;=$AE$32,$AE$30,IF(L720&gt;=$AF$32,$AF$30,IF(L720&gt;=$AG$32,$AG$30,$AH$30))))))))),T720)</f>
        <v/>
      </c>
      <c r="V720" s="9" t="str">
        <f t="array" ref="V720">IF(A720&lt;&gt;"",IF(_xlfn.BITOR(F720&lt;&gt;"GR",F720&lt;&gt;""),IF(AND(L720&gt;=50,F720&gt;=55),_xlfn.RANK.EQ(L720,$L$2:$L$1000,0),_xlfn.IFS(U720="FD",999,U720="FF",1000)),IF(AND(L720&gt;=50,H720&gt;=55),_xlfn.RANK.EQ(L720,$L$2:$L$326,0),_xlfn.IFS(U720="FD",999,U720="FF",1000))),"")</f>
        <v/>
      </c>
    </row>
    <row r="721" spans="1:22" x14ac:dyDescent="0.25">
      <c r="A721" s="3"/>
      <c r="B721" s="3"/>
      <c r="C721" s="3"/>
      <c r="D721" s="3"/>
      <c r="E721" s="3"/>
      <c r="F721" s="3"/>
      <c r="G721" s="16">
        <f t="shared" si="158"/>
        <v>0</v>
      </c>
      <c r="H721" s="16">
        <f t="shared" si="159"/>
        <v>0</v>
      </c>
      <c r="I721" s="9">
        <f t="shared" si="157"/>
        <v>0</v>
      </c>
      <c r="J721" s="9">
        <f t="shared" si="160"/>
        <v>0</v>
      </c>
      <c r="K721" s="9">
        <f t="shared" si="169"/>
        <v>0</v>
      </c>
      <c r="L721" s="9">
        <f t="shared" si="170"/>
        <v>0</v>
      </c>
      <c r="M721" s="9" t="str">
        <f t="shared" si="161"/>
        <v/>
      </c>
      <c r="N721" s="9" t="str">
        <f t="shared" si="162"/>
        <v/>
      </c>
      <c r="O721" s="9" t="str">
        <f t="shared" si="163"/>
        <v/>
      </c>
      <c r="P721" s="9" t="str">
        <f t="shared" si="164"/>
        <v/>
      </c>
      <c r="Q721" s="9" t="str">
        <f t="shared" si="165"/>
        <v/>
      </c>
      <c r="R721" s="9" t="str">
        <f t="shared" si="166"/>
        <v/>
      </c>
      <c r="S721" s="9" t="str">
        <f t="shared" si="167"/>
        <v/>
      </c>
      <c r="T721" s="9" t="str">
        <f t="shared" si="168"/>
        <v/>
      </c>
      <c r="U721" s="9" t="str">
        <f t="array" ref="U721">IF(AND(F721&lt;&gt;"",F721&lt;&gt;"GR"),IF(COUNTIF($J$2:$J$1000,"&gt;=50")&gt;=10,IF(F721&lt;&gt;"GR",IF(AND(F721&gt;=55,J721&gt;=50),_xlfn.IFS(AND(J721&gt;=$AH$11,J721&gt;$AG$10,J721&gt;$AF$10,J721&gt;$AE$10,J721&gt;$AD$10,J721&gt;$AC$10,J721&gt;$AB$10),"AA",AND(J721&gt;=$AG$11,J721&gt;$AF$10,J721&gt;$AE$10,J721&gt;$AD$10,J721&gt;$AC$10,J721&gt;$AB$10),"BA",AND(J721&gt;=$AF$11,J721&gt;$AE$10,J721&gt;$AD$10,J721&gt;$AC$10,J721&gt;$AB$10),"BB",AND(J721&gt;=$AE$11,J721&gt;$AD$10,J721&gt;$AC$10,J721&gt;$AB$10),"CB",AND(J721&gt;=$AD$11,J721&gt;$AC$10,J721&gt;$AB$10),"CC",AND(J721&gt;=$AC$11,J721&gt;$AB$10),"DC",J721&gt;=50,"DD"),IF(J721&gt;=$AA$9,"FD","FF")),T721),IF(L721&gt;=$Z$32,$Z$30,IF(L721&gt;=$AA$32,$AA$30,IF(L721&gt;=$AB$32,$AB$30,IF(L721&gt;=$AC$32,$AC$30,IF(L721&gt;=$AD$32,$AD$30,IF(L721&gt;=$AE$32,$AE$30,IF(L721&gt;=$AF$32,$AF$30,IF(L721&gt;=$AG$32,$AG$30,$AH$30))))))))),T721)</f>
        <v/>
      </c>
      <c r="V721" s="9" t="str">
        <f t="array" ref="V721">IF(A721&lt;&gt;"",IF(_xlfn.BITOR(F721&lt;&gt;"GR",F721&lt;&gt;""),IF(AND(L721&gt;=50,F721&gt;=55),_xlfn.RANK.EQ(L721,$L$2:$L$1000,0),_xlfn.IFS(U721="FD",999,U721="FF",1000)),IF(AND(L721&gt;=50,H721&gt;=55),_xlfn.RANK.EQ(L721,$L$2:$L$326,0),_xlfn.IFS(U721="FD",999,U721="FF",1000))),"")</f>
        <v/>
      </c>
    </row>
    <row r="722" spans="1:22" x14ac:dyDescent="0.25">
      <c r="A722" s="3"/>
      <c r="B722" s="3"/>
      <c r="C722" s="3"/>
      <c r="D722" s="3"/>
      <c r="E722" s="3"/>
      <c r="F722" s="3"/>
      <c r="G722" s="16">
        <f t="shared" si="158"/>
        <v>0</v>
      </c>
      <c r="H722" s="16">
        <f t="shared" si="159"/>
        <v>0</v>
      </c>
      <c r="I722" s="9">
        <f t="shared" si="157"/>
        <v>0</v>
      </c>
      <c r="J722" s="9">
        <f t="shared" si="160"/>
        <v>0</v>
      </c>
      <c r="K722" s="9">
        <f t="shared" si="169"/>
        <v>0</v>
      </c>
      <c r="L722" s="9">
        <f t="shared" si="170"/>
        <v>0</v>
      </c>
      <c r="M722" s="9" t="str">
        <f t="shared" si="161"/>
        <v/>
      </c>
      <c r="N722" s="9" t="str">
        <f t="shared" si="162"/>
        <v/>
      </c>
      <c r="O722" s="9" t="str">
        <f t="shared" si="163"/>
        <v/>
      </c>
      <c r="P722" s="9" t="str">
        <f t="shared" si="164"/>
        <v/>
      </c>
      <c r="Q722" s="9" t="str">
        <f t="shared" si="165"/>
        <v/>
      </c>
      <c r="R722" s="9" t="str">
        <f t="shared" si="166"/>
        <v/>
      </c>
      <c r="S722" s="9" t="str">
        <f t="shared" si="167"/>
        <v/>
      </c>
      <c r="T722" s="9" t="str">
        <f t="shared" si="168"/>
        <v/>
      </c>
      <c r="U722" s="9" t="str">
        <f t="array" ref="U722">IF(AND(F722&lt;&gt;"",F722&lt;&gt;"GR"),IF(COUNTIF($J$2:$J$1000,"&gt;=50")&gt;=10,IF(F722&lt;&gt;"GR",IF(AND(F722&gt;=55,J722&gt;=50),_xlfn.IFS(AND(J722&gt;=$AH$11,J722&gt;$AG$10,J722&gt;$AF$10,J722&gt;$AE$10,J722&gt;$AD$10,J722&gt;$AC$10,J722&gt;$AB$10),"AA",AND(J722&gt;=$AG$11,J722&gt;$AF$10,J722&gt;$AE$10,J722&gt;$AD$10,J722&gt;$AC$10,J722&gt;$AB$10),"BA",AND(J722&gt;=$AF$11,J722&gt;$AE$10,J722&gt;$AD$10,J722&gt;$AC$10,J722&gt;$AB$10),"BB",AND(J722&gt;=$AE$11,J722&gt;$AD$10,J722&gt;$AC$10,J722&gt;$AB$10),"CB",AND(J722&gt;=$AD$11,J722&gt;$AC$10,J722&gt;$AB$10),"CC",AND(J722&gt;=$AC$11,J722&gt;$AB$10),"DC",J722&gt;=50,"DD"),IF(J722&gt;=$AA$9,"FD","FF")),T722),IF(L722&gt;=$Z$32,$Z$30,IF(L722&gt;=$AA$32,$AA$30,IF(L722&gt;=$AB$32,$AB$30,IF(L722&gt;=$AC$32,$AC$30,IF(L722&gt;=$AD$32,$AD$30,IF(L722&gt;=$AE$32,$AE$30,IF(L722&gt;=$AF$32,$AF$30,IF(L722&gt;=$AG$32,$AG$30,$AH$30))))))))),T722)</f>
        <v/>
      </c>
      <c r="V722" s="9" t="str">
        <f t="array" ref="V722">IF(A722&lt;&gt;"",IF(_xlfn.BITOR(F722&lt;&gt;"GR",F722&lt;&gt;""),IF(AND(L722&gt;=50,F722&gt;=55),_xlfn.RANK.EQ(L722,$L$2:$L$1000,0),_xlfn.IFS(U722="FD",999,U722="FF",1000)),IF(AND(L722&gt;=50,H722&gt;=55),_xlfn.RANK.EQ(L722,$L$2:$L$326,0),_xlfn.IFS(U722="FD",999,U722="FF",1000))),"")</f>
        <v/>
      </c>
    </row>
    <row r="723" spans="1:22" x14ac:dyDescent="0.25">
      <c r="A723" s="3"/>
      <c r="B723" s="3"/>
      <c r="C723" s="3"/>
      <c r="D723" s="3"/>
      <c r="E723" s="3"/>
      <c r="F723" s="3"/>
      <c r="G723" s="16">
        <f t="shared" si="158"/>
        <v>0</v>
      </c>
      <c r="H723" s="16">
        <f t="shared" si="159"/>
        <v>0</v>
      </c>
      <c r="I723" s="9">
        <f t="shared" si="157"/>
        <v>0</v>
      </c>
      <c r="J723" s="9">
        <f t="shared" si="160"/>
        <v>0</v>
      </c>
      <c r="K723" s="9">
        <f t="shared" si="169"/>
        <v>0</v>
      </c>
      <c r="L723" s="9">
        <f t="shared" si="170"/>
        <v>0</v>
      </c>
      <c r="M723" s="9" t="str">
        <f t="shared" si="161"/>
        <v/>
      </c>
      <c r="N723" s="9" t="str">
        <f t="shared" si="162"/>
        <v/>
      </c>
      <c r="O723" s="9" t="str">
        <f t="shared" si="163"/>
        <v/>
      </c>
      <c r="P723" s="9" t="str">
        <f t="shared" si="164"/>
        <v/>
      </c>
      <c r="Q723" s="9" t="str">
        <f t="shared" si="165"/>
        <v/>
      </c>
      <c r="R723" s="9" t="str">
        <f t="shared" si="166"/>
        <v/>
      </c>
      <c r="S723" s="9" t="str">
        <f t="shared" si="167"/>
        <v/>
      </c>
      <c r="T723" s="9" t="str">
        <f t="shared" si="168"/>
        <v/>
      </c>
      <c r="U723" s="9" t="str">
        <f t="array" ref="U723">IF(AND(F723&lt;&gt;"",F723&lt;&gt;"GR"),IF(COUNTIF($J$2:$J$1000,"&gt;=50")&gt;=10,IF(F723&lt;&gt;"GR",IF(AND(F723&gt;=55,J723&gt;=50),_xlfn.IFS(AND(J723&gt;=$AH$11,J723&gt;$AG$10,J723&gt;$AF$10,J723&gt;$AE$10,J723&gt;$AD$10,J723&gt;$AC$10,J723&gt;$AB$10),"AA",AND(J723&gt;=$AG$11,J723&gt;$AF$10,J723&gt;$AE$10,J723&gt;$AD$10,J723&gt;$AC$10,J723&gt;$AB$10),"BA",AND(J723&gt;=$AF$11,J723&gt;$AE$10,J723&gt;$AD$10,J723&gt;$AC$10,J723&gt;$AB$10),"BB",AND(J723&gt;=$AE$11,J723&gt;$AD$10,J723&gt;$AC$10,J723&gt;$AB$10),"CB",AND(J723&gt;=$AD$11,J723&gt;$AC$10,J723&gt;$AB$10),"CC",AND(J723&gt;=$AC$11,J723&gt;$AB$10),"DC",J723&gt;=50,"DD"),IF(J723&gt;=$AA$9,"FD","FF")),T723),IF(L723&gt;=$Z$32,$Z$30,IF(L723&gt;=$AA$32,$AA$30,IF(L723&gt;=$AB$32,$AB$30,IF(L723&gt;=$AC$32,$AC$30,IF(L723&gt;=$AD$32,$AD$30,IF(L723&gt;=$AE$32,$AE$30,IF(L723&gt;=$AF$32,$AF$30,IF(L723&gt;=$AG$32,$AG$30,$AH$30))))))))),T723)</f>
        <v/>
      </c>
      <c r="V723" s="9" t="str">
        <f t="array" ref="V723">IF(A723&lt;&gt;"",IF(_xlfn.BITOR(F723&lt;&gt;"GR",F723&lt;&gt;""),IF(AND(L723&gt;=50,F723&gt;=55),_xlfn.RANK.EQ(L723,$L$2:$L$1000,0),_xlfn.IFS(U723="FD",999,U723="FF",1000)),IF(AND(L723&gt;=50,H723&gt;=55),_xlfn.RANK.EQ(L723,$L$2:$L$326,0),_xlfn.IFS(U723="FD",999,U723="FF",1000))),"")</f>
        <v/>
      </c>
    </row>
    <row r="724" spans="1:22" x14ac:dyDescent="0.25">
      <c r="A724" s="3"/>
      <c r="B724" s="3"/>
      <c r="C724" s="3"/>
      <c r="D724" s="3"/>
      <c r="E724" s="3"/>
      <c r="F724" s="3"/>
      <c r="G724" s="16">
        <f t="shared" si="158"/>
        <v>0</v>
      </c>
      <c r="H724" s="16">
        <f t="shared" si="159"/>
        <v>0</v>
      </c>
      <c r="I724" s="9">
        <f t="shared" si="157"/>
        <v>0</v>
      </c>
      <c r="J724" s="9">
        <f t="shared" si="160"/>
        <v>0</v>
      </c>
      <c r="K724" s="9">
        <f t="shared" si="169"/>
        <v>0</v>
      </c>
      <c r="L724" s="9">
        <f t="shared" si="170"/>
        <v>0</v>
      </c>
      <c r="M724" s="9" t="str">
        <f t="shared" si="161"/>
        <v/>
      </c>
      <c r="N724" s="9" t="str">
        <f t="shared" si="162"/>
        <v/>
      </c>
      <c r="O724" s="9" t="str">
        <f t="shared" si="163"/>
        <v/>
      </c>
      <c r="P724" s="9" t="str">
        <f t="shared" si="164"/>
        <v/>
      </c>
      <c r="Q724" s="9" t="str">
        <f t="shared" si="165"/>
        <v/>
      </c>
      <c r="R724" s="9" t="str">
        <f t="shared" si="166"/>
        <v/>
      </c>
      <c r="S724" s="9" t="str">
        <f t="shared" si="167"/>
        <v/>
      </c>
      <c r="T724" s="9" t="str">
        <f t="shared" si="168"/>
        <v/>
      </c>
      <c r="U724" s="9" t="str">
        <f t="array" ref="U724">IF(AND(F724&lt;&gt;"",F724&lt;&gt;"GR"),IF(COUNTIF($J$2:$J$1000,"&gt;=50")&gt;=10,IF(F724&lt;&gt;"GR",IF(AND(F724&gt;=55,J724&gt;=50),_xlfn.IFS(AND(J724&gt;=$AH$11,J724&gt;$AG$10,J724&gt;$AF$10,J724&gt;$AE$10,J724&gt;$AD$10,J724&gt;$AC$10,J724&gt;$AB$10),"AA",AND(J724&gt;=$AG$11,J724&gt;$AF$10,J724&gt;$AE$10,J724&gt;$AD$10,J724&gt;$AC$10,J724&gt;$AB$10),"BA",AND(J724&gt;=$AF$11,J724&gt;$AE$10,J724&gt;$AD$10,J724&gt;$AC$10,J724&gt;$AB$10),"BB",AND(J724&gt;=$AE$11,J724&gt;$AD$10,J724&gt;$AC$10,J724&gt;$AB$10),"CB",AND(J724&gt;=$AD$11,J724&gt;$AC$10,J724&gt;$AB$10),"CC",AND(J724&gt;=$AC$11,J724&gt;$AB$10),"DC",J724&gt;=50,"DD"),IF(J724&gt;=$AA$9,"FD","FF")),T724),IF(L724&gt;=$Z$32,$Z$30,IF(L724&gt;=$AA$32,$AA$30,IF(L724&gt;=$AB$32,$AB$30,IF(L724&gt;=$AC$32,$AC$30,IF(L724&gt;=$AD$32,$AD$30,IF(L724&gt;=$AE$32,$AE$30,IF(L724&gt;=$AF$32,$AF$30,IF(L724&gt;=$AG$32,$AG$30,$AH$30))))))))),T724)</f>
        <v/>
      </c>
      <c r="V724" s="9" t="str">
        <f t="array" ref="V724">IF(A724&lt;&gt;"",IF(_xlfn.BITOR(F724&lt;&gt;"GR",F724&lt;&gt;""),IF(AND(L724&gt;=50,F724&gt;=55),_xlfn.RANK.EQ(L724,$L$2:$L$1000,0),_xlfn.IFS(U724="FD",999,U724="FF",1000)),IF(AND(L724&gt;=50,H724&gt;=55),_xlfn.RANK.EQ(L724,$L$2:$L$326,0),_xlfn.IFS(U724="FD",999,U724="FF",1000))),"")</f>
        <v/>
      </c>
    </row>
    <row r="725" spans="1:22" x14ac:dyDescent="0.25">
      <c r="A725" s="3"/>
      <c r="B725" s="3"/>
      <c r="C725" s="3"/>
      <c r="D725" s="3"/>
      <c r="E725" s="3"/>
      <c r="F725" s="3"/>
      <c r="G725" s="16">
        <f t="shared" si="158"/>
        <v>0</v>
      </c>
      <c r="H725" s="16">
        <f t="shared" si="159"/>
        <v>0</v>
      </c>
      <c r="I725" s="9">
        <f t="shared" si="157"/>
        <v>0</v>
      </c>
      <c r="J725" s="9">
        <f t="shared" si="160"/>
        <v>0</v>
      </c>
      <c r="K725" s="9">
        <f t="shared" si="169"/>
        <v>0</v>
      </c>
      <c r="L725" s="9">
        <f t="shared" si="170"/>
        <v>0</v>
      </c>
      <c r="M725" s="9" t="str">
        <f t="shared" si="161"/>
        <v/>
      </c>
      <c r="N725" s="9" t="str">
        <f t="shared" si="162"/>
        <v/>
      </c>
      <c r="O725" s="9" t="str">
        <f t="shared" si="163"/>
        <v/>
      </c>
      <c r="P725" s="9" t="str">
        <f t="shared" si="164"/>
        <v/>
      </c>
      <c r="Q725" s="9" t="str">
        <f t="shared" si="165"/>
        <v/>
      </c>
      <c r="R725" s="9" t="str">
        <f t="shared" si="166"/>
        <v/>
      </c>
      <c r="S725" s="9" t="str">
        <f t="shared" si="167"/>
        <v/>
      </c>
      <c r="T725" s="9" t="str">
        <f t="shared" si="168"/>
        <v/>
      </c>
      <c r="U725" s="9" t="str">
        <f t="array" ref="U725">IF(AND(F725&lt;&gt;"",F725&lt;&gt;"GR"),IF(COUNTIF($J$2:$J$1000,"&gt;=50")&gt;=10,IF(F725&lt;&gt;"GR",IF(AND(F725&gt;=55,J725&gt;=50),_xlfn.IFS(AND(J725&gt;=$AH$11,J725&gt;$AG$10,J725&gt;$AF$10,J725&gt;$AE$10,J725&gt;$AD$10,J725&gt;$AC$10,J725&gt;$AB$10),"AA",AND(J725&gt;=$AG$11,J725&gt;$AF$10,J725&gt;$AE$10,J725&gt;$AD$10,J725&gt;$AC$10,J725&gt;$AB$10),"BA",AND(J725&gt;=$AF$11,J725&gt;$AE$10,J725&gt;$AD$10,J725&gt;$AC$10,J725&gt;$AB$10),"BB",AND(J725&gt;=$AE$11,J725&gt;$AD$10,J725&gt;$AC$10,J725&gt;$AB$10),"CB",AND(J725&gt;=$AD$11,J725&gt;$AC$10,J725&gt;$AB$10),"CC",AND(J725&gt;=$AC$11,J725&gt;$AB$10),"DC",J725&gt;=50,"DD"),IF(J725&gt;=$AA$9,"FD","FF")),T725),IF(L725&gt;=$Z$32,$Z$30,IF(L725&gt;=$AA$32,$AA$30,IF(L725&gt;=$AB$32,$AB$30,IF(L725&gt;=$AC$32,$AC$30,IF(L725&gt;=$AD$32,$AD$30,IF(L725&gt;=$AE$32,$AE$30,IF(L725&gt;=$AF$32,$AF$30,IF(L725&gt;=$AG$32,$AG$30,$AH$30))))))))),T725)</f>
        <v/>
      </c>
      <c r="V725" s="9" t="str">
        <f t="array" ref="V725">IF(A725&lt;&gt;"",IF(_xlfn.BITOR(F725&lt;&gt;"GR",F725&lt;&gt;""),IF(AND(L725&gt;=50,F725&gt;=55),_xlfn.RANK.EQ(L725,$L$2:$L$1000,0),_xlfn.IFS(U725="FD",999,U725="FF",1000)),IF(AND(L725&gt;=50,H725&gt;=55),_xlfn.RANK.EQ(L725,$L$2:$L$326,0),_xlfn.IFS(U725="FD",999,U725="FF",1000))),"")</f>
        <v/>
      </c>
    </row>
    <row r="726" spans="1:22" x14ac:dyDescent="0.25">
      <c r="A726" s="3"/>
      <c r="B726" s="3"/>
      <c r="C726" s="3"/>
      <c r="D726" s="3"/>
      <c r="E726" s="3"/>
      <c r="F726" s="3"/>
      <c r="G726" s="16">
        <f t="shared" si="158"/>
        <v>0</v>
      </c>
      <c r="H726" s="16">
        <f t="shared" si="159"/>
        <v>0</v>
      </c>
      <c r="I726" s="9">
        <f t="shared" si="157"/>
        <v>0</v>
      </c>
      <c r="J726" s="9">
        <f t="shared" si="160"/>
        <v>0</v>
      </c>
      <c r="K726" s="9">
        <f t="shared" si="169"/>
        <v>0</v>
      </c>
      <c r="L726" s="9">
        <f t="shared" si="170"/>
        <v>0</v>
      </c>
      <c r="M726" s="9" t="str">
        <f t="shared" si="161"/>
        <v/>
      </c>
      <c r="N726" s="9" t="str">
        <f t="shared" si="162"/>
        <v/>
      </c>
      <c r="O726" s="9" t="str">
        <f t="shared" si="163"/>
        <v/>
      </c>
      <c r="P726" s="9" t="str">
        <f t="shared" si="164"/>
        <v/>
      </c>
      <c r="Q726" s="9" t="str">
        <f t="shared" si="165"/>
        <v/>
      </c>
      <c r="R726" s="9" t="str">
        <f t="shared" si="166"/>
        <v/>
      </c>
      <c r="S726" s="9" t="str">
        <f t="shared" si="167"/>
        <v/>
      </c>
      <c r="T726" s="9" t="str">
        <f t="shared" si="168"/>
        <v/>
      </c>
      <c r="U726" s="9" t="str">
        <f t="array" ref="U726">IF(AND(F726&lt;&gt;"",F726&lt;&gt;"GR"),IF(COUNTIF($J$2:$J$1000,"&gt;=50")&gt;=10,IF(F726&lt;&gt;"GR",IF(AND(F726&gt;=55,J726&gt;=50),_xlfn.IFS(AND(J726&gt;=$AH$11,J726&gt;$AG$10,J726&gt;$AF$10,J726&gt;$AE$10,J726&gt;$AD$10,J726&gt;$AC$10,J726&gt;$AB$10),"AA",AND(J726&gt;=$AG$11,J726&gt;$AF$10,J726&gt;$AE$10,J726&gt;$AD$10,J726&gt;$AC$10,J726&gt;$AB$10),"BA",AND(J726&gt;=$AF$11,J726&gt;$AE$10,J726&gt;$AD$10,J726&gt;$AC$10,J726&gt;$AB$10),"BB",AND(J726&gt;=$AE$11,J726&gt;$AD$10,J726&gt;$AC$10,J726&gt;$AB$10),"CB",AND(J726&gt;=$AD$11,J726&gt;$AC$10,J726&gt;$AB$10),"CC",AND(J726&gt;=$AC$11,J726&gt;$AB$10),"DC",J726&gt;=50,"DD"),IF(J726&gt;=$AA$9,"FD","FF")),T726),IF(L726&gt;=$Z$32,$Z$30,IF(L726&gt;=$AA$32,$AA$30,IF(L726&gt;=$AB$32,$AB$30,IF(L726&gt;=$AC$32,$AC$30,IF(L726&gt;=$AD$32,$AD$30,IF(L726&gt;=$AE$32,$AE$30,IF(L726&gt;=$AF$32,$AF$30,IF(L726&gt;=$AG$32,$AG$30,$AH$30))))))))),T726)</f>
        <v/>
      </c>
      <c r="V726" s="9" t="str">
        <f t="array" ref="V726">IF(A726&lt;&gt;"",IF(_xlfn.BITOR(F726&lt;&gt;"GR",F726&lt;&gt;""),IF(AND(L726&gt;=50,F726&gt;=55),_xlfn.RANK.EQ(L726,$L$2:$L$1000,0),_xlfn.IFS(U726="FD",999,U726="FF",1000)),IF(AND(L726&gt;=50,H726&gt;=55),_xlfn.RANK.EQ(L726,$L$2:$L$326,0),_xlfn.IFS(U726="FD",999,U726="FF",1000))),"")</f>
        <v/>
      </c>
    </row>
    <row r="727" spans="1:22" x14ac:dyDescent="0.25">
      <c r="A727" s="3"/>
      <c r="B727" s="3"/>
      <c r="C727" s="3"/>
      <c r="D727" s="3"/>
      <c r="E727" s="3"/>
      <c r="F727" s="3"/>
      <c r="G727" s="16">
        <f t="shared" si="158"/>
        <v>0</v>
      </c>
      <c r="H727" s="16">
        <f t="shared" si="159"/>
        <v>0</v>
      </c>
      <c r="I727" s="9">
        <f t="shared" si="157"/>
        <v>0</v>
      </c>
      <c r="J727" s="9">
        <f t="shared" si="160"/>
        <v>0</v>
      </c>
      <c r="K727" s="9">
        <f t="shared" si="169"/>
        <v>0</v>
      </c>
      <c r="L727" s="9">
        <f t="shared" si="170"/>
        <v>0</v>
      </c>
      <c r="M727" s="9" t="str">
        <f t="shared" si="161"/>
        <v/>
      </c>
      <c r="N727" s="9" t="str">
        <f t="shared" si="162"/>
        <v/>
      </c>
      <c r="O727" s="9" t="str">
        <f t="shared" si="163"/>
        <v/>
      </c>
      <c r="P727" s="9" t="str">
        <f t="shared" si="164"/>
        <v/>
      </c>
      <c r="Q727" s="9" t="str">
        <f t="shared" si="165"/>
        <v/>
      </c>
      <c r="R727" s="9" t="str">
        <f t="shared" si="166"/>
        <v/>
      </c>
      <c r="S727" s="9" t="str">
        <f t="shared" si="167"/>
        <v/>
      </c>
      <c r="T727" s="9" t="str">
        <f t="shared" si="168"/>
        <v/>
      </c>
      <c r="U727" s="9" t="str">
        <f t="array" ref="U727">IF(AND(F727&lt;&gt;"",F727&lt;&gt;"GR"),IF(COUNTIF($J$2:$J$1000,"&gt;=50")&gt;=10,IF(F727&lt;&gt;"GR",IF(AND(F727&gt;=55,J727&gt;=50),_xlfn.IFS(AND(J727&gt;=$AH$11,J727&gt;$AG$10,J727&gt;$AF$10,J727&gt;$AE$10,J727&gt;$AD$10,J727&gt;$AC$10,J727&gt;$AB$10),"AA",AND(J727&gt;=$AG$11,J727&gt;$AF$10,J727&gt;$AE$10,J727&gt;$AD$10,J727&gt;$AC$10,J727&gt;$AB$10),"BA",AND(J727&gt;=$AF$11,J727&gt;$AE$10,J727&gt;$AD$10,J727&gt;$AC$10,J727&gt;$AB$10),"BB",AND(J727&gt;=$AE$11,J727&gt;$AD$10,J727&gt;$AC$10,J727&gt;$AB$10),"CB",AND(J727&gt;=$AD$11,J727&gt;$AC$10,J727&gt;$AB$10),"CC",AND(J727&gt;=$AC$11,J727&gt;$AB$10),"DC",J727&gt;=50,"DD"),IF(J727&gt;=$AA$9,"FD","FF")),T727),IF(L727&gt;=$Z$32,$Z$30,IF(L727&gt;=$AA$32,$AA$30,IF(L727&gt;=$AB$32,$AB$30,IF(L727&gt;=$AC$32,$AC$30,IF(L727&gt;=$AD$32,$AD$30,IF(L727&gt;=$AE$32,$AE$30,IF(L727&gt;=$AF$32,$AF$30,IF(L727&gt;=$AG$32,$AG$30,$AH$30))))))))),T727)</f>
        <v/>
      </c>
      <c r="V727" s="9" t="str">
        <f t="array" ref="V727">IF(A727&lt;&gt;"",IF(_xlfn.BITOR(F727&lt;&gt;"GR",F727&lt;&gt;""),IF(AND(L727&gt;=50,F727&gt;=55),_xlfn.RANK.EQ(L727,$L$2:$L$1000,0),_xlfn.IFS(U727="FD",999,U727="FF",1000)),IF(AND(L727&gt;=50,H727&gt;=55),_xlfn.RANK.EQ(L727,$L$2:$L$326,0),_xlfn.IFS(U727="FD",999,U727="FF",1000))),"")</f>
        <v/>
      </c>
    </row>
    <row r="728" spans="1:22" x14ac:dyDescent="0.25">
      <c r="A728" s="3"/>
      <c r="B728" s="3"/>
      <c r="C728" s="3"/>
      <c r="D728" s="3"/>
      <c r="E728" s="3"/>
      <c r="F728" s="3"/>
      <c r="G728" s="16">
        <f t="shared" si="158"/>
        <v>0</v>
      </c>
      <c r="H728" s="16">
        <f t="shared" si="159"/>
        <v>0</v>
      </c>
      <c r="I728" s="9">
        <f t="shared" si="157"/>
        <v>0</v>
      </c>
      <c r="J728" s="9">
        <f t="shared" si="160"/>
        <v>0</v>
      </c>
      <c r="K728" s="9">
        <f t="shared" si="169"/>
        <v>0</v>
      </c>
      <c r="L728" s="9">
        <f t="shared" si="170"/>
        <v>0</v>
      </c>
      <c r="M728" s="9" t="str">
        <f t="shared" si="161"/>
        <v/>
      </c>
      <c r="N728" s="9" t="str">
        <f t="shared" si="162"/>
        <v/>
      </c>
      <c r="O728" s="9" t="str">
        <f t="shared" si="163"/>
        <v/>
      </c>
      <c r="P728" s="9" t="str">
        <f t="shared" si="164"/>
        <v/>
      </c>
      <c r="Q728" s="9" t="str">
        <f t="shared" si="165"/>
        <v/>
      </c>
      <c r="R728" s="9" t="str">
        <f t="shared" si="166"/>
        <v/>
      </c>
      <c r="S728" s="9" t="str">
        <f t="shared" si="167"/>
        <v/>
      </c>
      <c r="T728" s="9" t="str">
        <f t="shared" si="168"/>
        <v/>
      </c>
      <c r="U728" s="9" t="str">
        <f t="array" ref="U728">IF(AND(F728&lt;&gt;"",F728&lt;&gt;"GR"),IF(COUNTIF($J$2:$J$1000,"&gt;=50")&gt;=10,IF(F728&lt;&gt;"GR",IF(AND(F728&gt;=55,J728&gt;=50),_xlfn.IFS(AND(J728&gt;=$AH$11,J728&gt;$AG$10,J728&gt;$AF$10,J728&gt;$AE$10,J728&gt;$AD$10,J728&gt;$AC$10,J728&gt;$AB$10),"AA",AND(J728&gt;=$AG$11,J728&gt;$AF$10,J728&gt;$AE$10,J728&gt;$AD$10,J728&gt;$AC$10,J728&gt;$AB$10),"BA",AND(J728&gt;=$AF$11,J728&gt;$AE$10,J728&gt;$AD$10,J728&gt;$AC$10,J728&gt;$AB$10),"BB",AND(J728&gt;=$AE$11,J728&gt;$AD$10,J728&gt;$AC$10,J728&gt;$AB$10),"CB",AND(J728&gt;=$AD$11,J728&gt;$AC$10,J728&gt;$AB$10),"CC",AND(J728&gt;=$AC$11,J728&gt;$AB$10),"DC",J728&gt;=50,"DD"),IF(J728&gt;=$AA$9,"FD","FF")),T728),IF(L728&gt;=$Z$32,$Z$30,IF(L728&gt;=$AA$32,$AA$30,IF(L728&gt;=$AB$32,$AB$30,IF(L728&gt;=$AC$32,$AC$30,IF(L728&gt;=$AD$32,$AD$30,IF(L728&gt;=$AE$32,$AE$30,IF(L728&gt;=$AF$32,$AF$30,IF(L728&gt;=$AG$32,$AG$30,$AH$30))))))))),T728)</f>
        <v/>
      </c>
      <c r="V728" s="9" t="str">
        <f t="array" ref="V728">IF(A728&lt;&gt;"",IF(_xlfn.BITOR(F728&lt;&gt;"GR",F728&lt;&gt;""),IF(AND(L728&gt;=50,F728&gt;=55),_xlfn.RANK.EQ(L728,$L$2:$L$1000,0),_xlfn.IFS(U728="FD",999,U728="FF",1000)),IF(AND(L728&gt;=50,H728&gt;=55),_xlfn.RANK.EQ(L728,$L$2:$L$326,0),_xlfn.IFS(U728="FD",999,U728="FF",1000))),"")</f>
        <v/>
      </c>
    </row>
    <row r="729" spans="1:22" x14ac:dyDescent="0.25">
      <c r="A729" s="3"/>
      <c r="B729" s="3"/>
      <c r="C729" s="3"/>
      <c r="D729" s="3"/>
      <c r="E729" s="3"/>
      <c r="F729" s="3"/>
      <c r="G729" s="16">
        <f t="shared" si="158"/>
        <v>0</v>
      </c>
      <c r="H729" s="16">
        <f t="shared" si="159"/>
        <v>0</v>
      </c>
      <c r="I729" s="9">
        <f t="shared" si="157"/>
        <v>0</v>
      </c>
      <c r="J729" s="9">
        <f t="shared" si="160"/>
        <v>0</v>
      </c>
      <c r="K729" s="9">
        <f t="shared" si="169"/>
        <v>0</v>
      </c>
      <c r="L729" s="9">
        <f t="shared" si="170"/>
        <v>0</v>
      </c>
      <c r="M729" s="9" t="str">
        <f t="shared" si="161"/>
        <v/>
      </c>
      <c r="N729" s="9" t="str">
        <f t="shared" si="162"/>
        <v/>
      </c>
      <c r="O729" s="9" t="str">
        <f t="shared" si="163"/>
        <v/>
      </c>
      <c r="P729" s="9" t="str">
        <f t="shared" si="164"/>
        <v/>
      </c>
      <c r="Q729" s="9" t="str">
        <f t="shared" si="165"/>
        <v/>
      </c>
      <c r="R729" s="9" t="str">
        <f t="shared" si="166"/>
        <v/>
      </c>
      <c r="S729" s="9" t="str">
        <f t="shared" si="167"/>
        <v/>
      </c>
      <c r="T729" s="9" t="str">
        <f t="shared" si="168"/>
        <v/>
      </c>
      <c r="U729" s="9" t="str">
        <f t="array" ref="U729">IF(AND(F729&lt;&gt;"",F729&lt;&gt;"GR"),IF(COUNTIF($J$2:$J$1000,"&gt;=50")&gt;=10,IF(F729&lt;&gt;"GR",IF(AND(F729&gt;=55,J729&gt;=50),_xlfn.IFS(AND(J729&gt;=$AH$11,J729&gt;$AG$10,J729&gt;$AF$10,J729&gt;$AE$10,J729&gt;$AD$10,J729&gt;$AC$10,J729&gt;$AB$10),"AA",AND(J729&gt;=$AG$11,J729&gt;$AF$10,J729&gt;$AE$10,J729&gt;$AD$10,J729&gt;$AC$10,J729&gt;$AB$10),"BA",AND(J729&gt;=$AF$11,J729&gt;$AE$10,J729&gt;$AD$10,J729&gt;$AC$10,J729&gt;$AB$10),"BB",AND(J729&gt;=$AE$11,J729&gt;$AD$10,J729&gt;$AC$10,J729&gt;$AB$10),"CB",AND(J729&gt;=$AD$11,J729&gt;$AC$10,J729&gt;$AB$10),"CC",AND(J729&gt;=$AC$11,J729&gt;$AB$10),"DC",J729&gt;=50,"DD"),IF(J729&gt;=$AA$9,"FD","FF")),T729),IF(L729&gt;=$Z$32,$Z$30,IF(L729&gt;=$AA$32,$AA$30,IF(L729&gt;=$AB$32,$AB$30,IF(L729&gt;=$AC$32,$AC$30,IF(L729&gt;=$AD$32,$AD$30,IF(L729&gt;=$AE$32,$AE$30,IF(L729&gt;=$AF$32,$AF$30,IF(L729&gt;=$AG$32,$AG$30,$AH$30))))))))),T729)</f>
        <v/>
      </c>
      <c r="V729" s="9" t="str">
        <f t="array" ref="V729">IF(A729&lt;&gt;"",IF(_xlfn.BITOR(F729&lt;&gt;"GR",F729&lt;&gt;""),IF(AND(L729&gt;=50,F729&gt;=55),_xlfn.RANK.EQ(L729,$L$2:$L$1000,0),_xlfn.IFS(U729="FD",999,U729="FF",1000)),IF(AND(L729&gt;=50,H729&gt;=55),_xlfn.RANK.EQ(L729,$L$2:$L$326,0),_xlfn.IFS(U729="FD",999,U729="FF",1000))),"")</f>
        <v/>
      </c>
    </row>
    <row r="730" spans="1:22" x14ac:dyDescent="0.25">
      <c r="A730" s="3"/>
      <c r="B730" s="3"/>
      <c r="C730" s="3"/>
      <c r="D730" s="3"/>
      <c r="E730" s="3"/>
      <c r="F730" s="3"/>
      <c r="G730" s="16">
        <f t="shared" si="158"/>
        <v>0</v>
      </c>
      <c r="H730" s="16">
        <f t="shared" si="159"/>
        <v>0</v>
      </c>
      <c r="I730" s="9">
        <f t="shared" si="157"/>
        <v>0</v>
      </c>
      <c r="J730" s="9">
        <f t="shared" si="160"/>
        <v>0</v>
      </c>
      <c r="K730" s="9">
        <f t="shared" si="169"/>
        <v>0</v>
      </c>
      <c r="L730" s="9">
        <f t="shared" si="170"/>
        <v>0</v>
      </c>
      <c r="M730" s="9" t="str">
        <f t="shared" si="161"/>
        <v/>
      </c>
      <c r="N730" s="9" t="str">
        <f t="shared" si="162"/>
        <v/>
      </c>
      <c r="O730" s="9" t="str">
        <f t="shared" si="163"/>
        <v/>
      </c>
      <c r="P730" s="9" t="str">
        <f t="shared" si="164"/>
        <v/>
      </c>
      <c r="Q730" s="9" t="str">
        <f t="shared" si="165"/>
        <v/>
      </c>
      <c r="R730" s="9" t="str">
        <f t="shared" si="166"/>
        <v/>
      </c>
      <c r="S730" s="9" t="str">
        <f t="shared" si="167"/>
        <v/>
      </c>
      <c r="T730" s="9" t="str">
        <f t="shared" si="168"/>
        <v/>
      </c>
      <c r="U730" s="9" t="str">
        <f t="array" ref="U730">IF(AND(F730&lt;&gt;"",F730&lt;&gt;"GR"),IF(COUNTIF($J$2:$J$1000,"&gt;=50")&gt;=10,IF(F730&lt;&gt;"GR",IF(AND(F730&gt;=55,J730&gt;=50),_xlfn.IFS(AND(J730&gt;=$AH$11,J730&gt;$AG$10,J730&gt;$AF$10,J730&gt;$AE$10,J730&gt;$AD$10,J730&gt;$AC$10,J730&gt;$AB$10),"AA",AND(J730&gt;=$AG$11,J730&gt;$AF$10,J730&gt;$AE$10,J730&gt;$AD$10,J730&gt;$AC$10,J730&gt;$AB$10),"BA",AND(J730&gt;=$AF$11,J730&gt;$AE$10,J730&gt;$AD$10,J730&gt;$AC$10,J730&gt;$AB$10),"BB",AND(J730&gt;=$AE$11,J730&gt;$AD$10,J730&gt;$AC$10,J730&gt;$AB$10),"CB",AND(J730&gt;=$AD$11,J730&gt;$AC$10,J730&gt;$AB$10),"CC",AND(J730&gt;=$AC$11,J730&gt;$AB$10),"DC",J730&gt;=50,"DD"),IF(J730&gt;=$AA$9,"FD","FF")),T730),IF(L730&gt;=$Z$32,$Z$30,IF(L730&gt;=$AA$32,$AA$30,IF(L730&gt;=$AB$32,$AB$30,IF(L730&gt;=$AC$32,$AC$30,IF(L730&gt;=$AD$32,$AD$30,IF(L730&gt;=$AE$32,$AE$30,IF(L730&gt;=$AF$32,$AF$30,IF(L730&gt;=$AG$32,$AG$30,$AH$30))))))))),T730)</f>
        <v/>
      </c>
      <c r="V730" s="9" t="str">
        <f t="array" ref="V730">IF(A730&lt;&gt;"",IF(_xlfn.BITOR(F730&lt;&gt;"GR",F730&lt;&gt;""),IF(AND(L730&gt;=50,F730&gt;=55),_xlfn.RANK.EQ(L730,$L$2:$L$1000,0),_xlfn.IFS(U730="FD",999,U730="FF",1000)),IF(AND(L730&gt;=50,H730&gt;=55),_xlfn.RANK.EQ(L730,$L$2:$L$326,0),_xlfn.IFS(U730="FD",999,U730="FF",1000))),"")</f>
        <v/>
      </c>
    </row>
    <row r="731" spans="1:22" x14ac:dyDescent="0.25">
      <c r="A731" s="3"/>
      <c r="B731" s="3"/>
      <c r="C731" s="3"/>
      <c r="D731" s="3"/>
      <c r="E731" s="3"/>
      <c r="F731" s="3"/>
      <c r="G731" s="16">
        <f t="shared" si="158"/>
        <v>0</v>
      </c>
      <c r="H731" s="16">
        <f t="shared" si="159"/>
        <v>0</v>
      </c>
      <c r="I731" s="9">
        <f t="shared" si="157"/>
        <v>0</v>
      </c>
      <c r="J731" s="9">
        <f t="shared" si="160"/>
        <v>0</v>
      </c>
      <c r="K731" s="9">
        <f t="shared" si="169"/>
        <v>0</v>
      </c>
      <c r="L731" s="9">
        <f t="shared" si="170"/>
        <v>0</v>
      </c>
      <c r="M731" s="9" t="str">
        <f t="shared" si="161"/>
        <v/>
      </c>
      <c r="N731" s="9" t="str">
        <f t="shared" si="162"/>
        <v/>
      </c>
      <c r="O731" s="9" t="str">
        <f t="shared" si="163"/>
        <v/>
      </c>
      <c r="P731" s="9" t="str">
        <f t="shared" si="164"/>
        <v/>
      </c>
      <c r="Q731" s="9" t="str">
        <f t="shared" si="165"/>
        <v/>
      </c>
      <c r="R731" s="9" t="str">
        <f t="shared" si="166"/>
        <v/>
      </c>
      <c r="S731" s="9" t="str">
        <f t="shared" si="167"/>
        <v/>
      </c>
      <c r="T731" s="9" t="str">
        <f t="shared" si="168"/>
        <v/>
      </c>
      <c r="U731" s="9" t="str">
        <f t="array" ref="U731">IF(AND(F731&lt;&gt;"",F731&lt;&gt;"GR"),IF(COUNTIF($J$2:$J$1000,"&gt;=50")&gt;=10,IF(F731&lt;&gt;"GR",IF(AND(F731&gt;=55,J731&gt;=50),_xlfn.IFS(AND(J731&gt;=$AH$11,J731&gt;$AG$10,J731&gt;$AF$10,J731&gt;$AE$10,J731&gt;$AD$10,J731&gt;$AC$10,J731&gt;$AB$10),"AA",AND(J731&gt;=$AG$11,J731&gt;$AF$10,J731&gt;$AE$10,J731&gt;$AD$10,J731&gt;$AC$10,J731&gt;$AB$10),"BA",AND(J731&gt;=$AF$11,J731&gt;$AE$10,J731&gt;$AD$10,J731&gt;$AC$10,J731&gt;$AB$10),"BB",AND(J731&gt;=$AE$11,J731&gt;$AD$10,J731&gt;$AC$10,J731&gt;$AB$10),"CB",AND(J731&gt;=$AD$11,J731&gt;$AC$10,J731&gt;$AB$10),"CC",AND(J731&gt;=$AC$11,J731&gt;$AB$10),"DC",J731&gt;=50,"DD"),IF(J731&gt;=$AA$9,"FD","FF")),T731),IF(L731&gt;=$Z$32,$Z$30,IF(L731&gt;=$AA$32,$AA$30,IF(L731&gt;=$AB$32,$AB$30,IF(L731&gt;=$AC$32,$AC$30,IF(L731&gt;=$AD$32,$AD$30,IF(L731&gt;=$AE$32,$AE$30,IF(L731&gt;=$AF$32,$AF$30,IF(L731&gt;=$AG$32,$AG$30,$AH$30))))))))),T731)</f>
        <v/>
      </c>
      <c r="V731" s="9" t="str">
        <f t="array" ref="V731">IF(A731&lt;&gt;"",IF(_xlfn.BITOR(F731&lt;&gt;"GR",F731&lt;&gt;""),IF(AND(L731&gt;=50,F731&gt;=55),_xlfn.RANK.EQ(L731,$L$2:$L$1000,0),_xlfn.IFS(U731="FD",999,U731="FF",1000)),IF(AND(L731&gt;=50,H731&gt;=55),_xlfn.RANK.EQ(L731,$L$2:$L$326,0),_xlfn.IFS(U731="FD",999,U731="FF",1000))),"")</f>
        <v/>
      </c>
    </row>
    <row r="732" spans="1:22" x14ac:dyDescent="0.25">
      <c r="A732" s="3"/>
      <c r="B732" s="3"/>
      <c r="C732" s="3"/>
      <c r="D732" s="3"/>
      <c r="E732" s="3"/>
      <c r="F732" s="3"/>
      <c r="G732" s="16">
        <f t="shared" si="158"/>
        <v>0</v>
      </c>
      <c r="H732" s="16">
        <f t="shared" si="159"/>
        <v>0</v>
      </c>
      <c r="I732" s="9">
        <f t="shared" si="157"/>
        <v>0</v>
      </c>
      <c r="J732" s="9">
        <f t="shared" si="160"/>
        <v>0</v>
      </c>
      <c r="K732" s="9">
        <f t="shared" si="169"/>
        <v>0</v>
      </c>
      <c r="L732" s="9">
        <f t="shared" si="170"/>
        <v>0</v>
      </c>
      <c r="M732" s="9" t="str">
        <f t="shared" si="161"/>
        <v/>
      </c>
      <c r="N732" s="9" t="str">
        <f t="shared" si="162"/>
        <v/>
      </c>
      <c r="O732" s="9" t="str">
        <f t="shared" si="163"/>
        <v/>
      </c>
      <c r="P732" s="9" t="str">
        <f t="shared" si="164"/>
        <v/>
      </c>
      <c r="Q732" s="9" t="str">
        <f t="shared" si="165"/>
        <v/>
      </c>
      <c r="R732" s="9" t="str">
        <f t="shared" si="166"/>
        <v/>
      </c>
      <c r="S732" s="9" t="str">
        <f t="shared" si="167"/>
        <v/>
      </c>
      <c r="T732" s="9" t="str">
        <f t="shared" si="168"/>
        <v/>
      </c>
      <c r="U732" s="9" t="str">
        <f t="array" ref="U732">IF(AND(F732&lt;&gt;"",F732&lt;&gt;"GR"),IF(COUNTIF($J$2:$J$1000,"&gt;=50")&gt;=10,IF(F732&lt;&gt;"GR",IF(AND(F732&gt;=55,J732&gt;=50),_xlfn.IFS(AND(J732&gt;=$AH$11,J732&gt;$AG$10,J732&gt;$AF$10,J732&gt;$AE$10,J732&gt;$AD$10,J732&gt;$AC$10,J732&gt;$AB$10),"AA",AND(J732&gt;=$AG$11,J732&gt;$AF$10,J732&gt;$AE$10,J732&gt;$AD$10,J732&gt;$AC$10,J732&gt;$AB$10),"BA",AND(J732&gt;=$AF$11,J732&gt;$AE$10,J732&gt;$AD$10,J732&gt;$AC$10,J732&gt;$AB$10),"BB",AND(J732&gt;=$AE$11,J732&gt;$AD$10,J732&gt;$AC$10,J732&gt;$AB$10),"CB",AND(J732&gt;=$AD$11,J732&gt;$AC$10,J732&gt;$AB$10),"CC",AND(J732&gt;=$AC$11,J732&gt;$AB$10),"DC",J732&gt;=50,"DD"),IF(J732&gt;=$AA$9,"FD","FF")),T732),IF(L732&gt;=$Z$32,$Z$30,IF(L732&gt;=$AA$32,$AA$30,IF(L732&gt;=$AB$32,$AB$30,IF(L732&gt;=$AC$32,$AC$30,IF(L732&gt;=$AD$32,$AD$30,IF(L732&gt;=$AE$32,$AE$30,IF(L732&gt;=$AF$32,$AF$30,IF(L732&gt;=$AG$32,$AG$30,$AH$30))))))))),T732)</f>
        <v/>
      </c>
      <c r="V732" s="9" t="str">
        <f t="array" ref="V732">IF(A732&lt;&gt;"",IF(_xlfn.BITOR(F732&lt;&gt;"GR",F732&lt;&gt;""),IF(AND(L732&gt;=50,F732&gt;=55),_xlfn.RANK.EQ(L732,$L$2:$L$1000,0),_xlfn.IFS(U732="FD",999,U732="FF",1000)),IF(AND(L732&gt;=50,H732&gt;=55),_xlfn.RANK.EQ(L732,$L$2:$L$326,0),_xlfn.IFS(U732="FD",999,U732="FF",1000))),"")</f>
        <v/>
      </c>
    </row>
    <row r="733" spans="1:22" x14ac:dyDescent="0.25">
      <c r="A733" s="3"/>
      <c r="B733" s="3"/>
      <c r="C733" s="3"/>
      <c r="D733" s="3"/>
      <c r="E733" s="3"/>
      <c r="F733" s="3"/>
      <c r="G733" s="16">
        <f t="shared" si="158"/>
        <v>0</v>
      </c>
      <c r="H733" s="16">
        <f t="shared" si="159"/>
        <v>0</v>
      </c>
      <c r="I733" s="9">
        <f t="shared" si="157"/>
        <v>0</v>
      </c>
      <c r="J733" s="9">
        <f t="shared" si="160"/>
        <v>0</v>
      </c>
      <c r="K733" s="9">
        <f t="shared" si="169"/>
        <v>0</v>
      </c>
      <c r="L733" s="9">
        <f t="shared" si="170"/>
        <v>0</v>
      </c>
      <c r="M733" s="9" t="str">
        <f t="shared" si="161"/>
        <v/>
      </c>
      <c r="N733" s="9" t="str">
        <f t="shared" si="162"/>
        <v/>
      </c>
      <c r="O733" s="9" t="str">
        <f t="shared" si="163"/>
        <v/>
      </c>
      <c r="P733" s="9" t="str">
        <f t="shared" si="164"/>
        <v/>
      </c>
      <c r="Q733" s="9" t="str">
        <f t="shared" si="165"/>
        <v/>
      </c>
      <c r="R733" s="9" t="str">
        <f t="shared" si="166"/>
        <v/>
      </c>
      <c r="S733" s="9" t="str">
        <f t="shared" si="167"/>
        <v/>
      </c>
      <c r="T733" s="9" t="str">
        <f t="shared" si="168"/>
        <v/>
      </c>
      <c r="U733" s="9" t="str">
        <f t="array" ref="U733">IF(AND(F733&lt;&gt;"",F733&lt;&gt;"GR"),IF(COUNTIF($J$2:$J$1000,"&gt;=50")&gt;=10,IF(F733&lt;&gt;"GR",IF(AND(F733&gt;=55,J733&gt;=50),_xlfn.IFS(AND(J733&gt;=$AH$11,J733&gt;$AG$10,J733&gt;$AF$10,J733&gt;$AE$10,J733&gt;$AD$10,J733&gt;$AC$10,J733&gt;$AB$10),"AA",AND(J733&gt;=$AG$11,J733&gt;$AF$10,J733&gt;$AE$10,J733&gt;$AD$10,J733&gt;$AC$10,J733&gt;$AB$10),"BA",AND(J733&gt;=$AF$11,J733&gt;$AE$10,J733&gt;$AD$10,J733&gt;$AC$10,J733&gt;$AB$10),"BB",AND(J733&gt;=$AE$11,J733&gt;$AD$10,J733&gt;$AC$10,J733&gt;$AB$10),"CB",AND(J733&gt;=$AD$11,J733&gt;$AC$10,J733&gt;$AB$10),"CC",AND(J733&gt;=$AC$11,J733&gt;$AB$10),"DC",J733&gt;=50,"DD"),IF(J733&gt;=$AA$9,"FD","FF")),T733),IF(L733&gt;=$Z$32,$Z$30,IF(L733&gt;=$AA$32,$AA$30,IF(L733&gt;=$AB$32,$AB$30,IF(L733&gt;=$AC$32,$AC$30,IF(L733&gt;=$AD$32,$AD$30,IF(L733&gt;=$AE$32,$AE$30,IF(L733&gt;=$AF$32,$AF$30,IF(L733&gt;=$AG$32,$AG$30,$AH$30))))))))),T733)</f>
        <v/>
      </c>
      <c r="V733" s="9" t="str">
        <f t="array" ref="V733">IF(A733&lt;&gt;"",IF(_xlfn.BITOR(F733&lt;&gt;"GR",F733&lt;&gt;""),IF(AND(L733&gt;=50,F733&gt;=55),_xlfn.RANK.EQ(L733,$L$2:$L$1000,0),_xlfn.IFS(U733="FD",999,U733="FF",1000)),IF(AND(L733&gt;=50,H733&gt;=55),_xlfn.RANK.EQ(L733,$L$2:$L$326,0),_xlfn.IFS(U733="FD",999,U733="FF",1000))),"")</f>
        <v/>
      </c>
    </row>
    <row r="734" spans="1:22" x14ac:dyDescent="0.25">
      <c r="A734" s="3"/>
      <c r="B734" s="3"/>
      <c r="C734" s="3"/>
      <c r="D734" s="3"/>
      <c r="E734" s="3"/>
      <c r="F734" s="3"/>
      <c r="G734" s="16">
        <f t="shared" si="158"/>
        <v>0</v>
      </c>
      <c r="H734" s="16">
        <f t="shared" si="159"/>
        <v>0</v>
      </c>
      <c r="I734" s="9">
        <f t="shared" si="157"/>
        <v>0</v>
      </c>
      <c r="J734" s="9">
        <f t="shared" si="160"/>
        <v>0</v>
      </c>
      <c r="K734" s="9">
        <f t="shared" si="169"/>
        <v>0</v>
      </c>
      <c r="L734" s="9">
        <f t="shared" si="170"/>
        <v>0</v>
      </c>
      <c r="M734" s="9" t="str">
        <f t="shared" si="161"/>
        <v/>
      </c>
      <c r="N734" s="9" t="str">
        <f t="shared" si="162"/>
        <v/>
      </c>
      <c r="O734" s="9" t="str">
        <f t="shared" si="163"/>
        <v/>
      </c>
      <c r="P734" s="9" t="str">
        <f t="shared" si="164"/>
        <v/>
      </c>
      <c r="Q734" s="9" t="str">
        <f t="shared" si="165"/>
        <v/>
      </c>
      <c r="R734" s="9" t="str">
        <f t="shared" si="166"/>
        <v/>
      </c>
      <c r="S734" s="9" t="str">
        <f t="shared" si="167"/>
        <v/>
      </c>
      <c r="T734" s="9" t="str">
        <f t="shared" si="168"/>
        <v/>
      </c>
      <c r="U734" s="9" t="str">
        <f t="array" ref="U734">IF(AND(F734&lt;&gt;"",F734&lt;&gt;"GR"),IF(COUNTIF($J$2:$J$1000,"&gt;=50")&gt;=10,IF(F734&lt;&gt;"GR",IF(AND(F734&gt;=55,J734&gt;=50),_xlfn.IFS(AND(J734&gt;=$AH$11,J734&gt;$AG$10,J734&gt;$AF$10,J734&gt;$AE$10,J734&gt;$AD$10,J734&gt;$AC$10,J734&gt;$AB$10),"AA",AND(J734&gt;=$AG$11,J734&gt;$AF$10,J734&gt;$AE$10,J734&gt;$AD$10,J734&gt;$AC$10,J734&gt;$AB$10),"BA",AND(J734&gt;=$AF$11,J734&gt;$AE$10,J734&gt;$AD$10,J734&gt;$AC$10,J734&gt;$AB$10),"BB",AND(J734&gt;=$AE$11,J734&gt;$AD$10,J734&gt;$AC$10,J734&gt;$AB$10),"CB",AND(J734&gt;=$AD$11,J734&gt;$AC$10,J734&gt;$AB$10),"CC",AND(J734&gt;=$AC$11,J734&gt;$AB$10),"DC",J734&gt;=50,"DD"),IF(J734&gt;=$AA$9,"FD","FF")),T734),IF(L734&gt;=$Z$32,$Z$30,IF(L734&gt;=$AA$32,$AA$30,IF(L734&gt;=$AB$32,$AB$30,IF(L734&gt;=$AC$32,$AC$30,IF(L734&gt;=$AD$32,$AD$30,IF(L734&gt;=$AE$32,$AE$30,IF(L734&gt;=$AF$32,$AF$30,IF(L734&gt;=$AG$32,$AG$30,$AH$30))))))))),T734)</f>
        <v/>
      </c>
      <c r="V734" s="9" t="str">
        <f t="array" ref="V734">IF(A734&lt;&gt;"",IF(_xlfn.BITOR(F734&lt;&gt;"GR",F734&lt;&gt;""),IF(AND(L734&gt;=50,F734&gt;=55),_xlfn.RANK.EQ(L734,$L$2:$L$1000,0),_xlfn.IFS(U734="FD",999,U734="FF",1000)),IF(AND(L734&gt;=50,H734&gt;=55),_xlfn.RANK.EQ(L734,$L$2:$L$326,0),_xlfn.IFS(U734="FD",999,U734="FF",1000))),"")</f>
        <v/>
      </c>
    </row>
    <row r="735" spans="1:22" x14ac:dyDescent="0.25">
      <c r="A735" s="3"/>
      <c r="B735" s="3"/>
      <c r="C735" s="3"/>
      <c r="D735" s="3"/>
      <c r="E735" s="3"/>
      <c r="F735" s="3"/>
      <c r="G735" s="16">
        <f t="shared" si="158"/>
        <v>0</v>
      </c>
      <c r="H735" s="16">
        <f t="shared" si="159"/>
        <v>0</v>
      </c>
      <c r="I735" s="9">
        <f t="shared" si="157"/>
        <v>0</v>
      </c>
      <c r="J735" s="9">
        <f t="shared" si="160"/>
        <v>0</v>
      </c>
      <c r="K735" s="9">
        <f t="shared" si="169"/>
        <v>0</v>
      </c>
      <c r="L735" s="9">
        <f t="shared" si="170"/>
        <v>0</v>
      </c>
      <c r="M735" s="9" t="str">
        <f t="shared" si="161"/>
        <v/>
      </c>
      <c r="N735" s="9" t="str">
        <f t="shared" si="162"/>
        <v/>
      </c>
      <c r="O735" s="9" t="str">
        <f t="shared" si="163"/>
        <v/>
      </c>
      <c r="P735" s="9" t="str">
        <f t="shared" si="164"/>
        <v/>
      </c>
      <c r="Q735" s="9" t="str">
        <f t="shared" si="165"/>
        <v/>
      </c>
      <c r="R735" s="9" t="str">
        <f t="shared" si="166"/>
        <v/>
      </c>
      <c r="S735" s="9" t="str">
        <f t="shared" si="167"/>
        <v/>
      </c>
      <c r="T735" s="9" t="str">
        <f t="shared" si="168"/>
        <v/>
      </c>
      <c r="U735" s="9" t="str">
        <f t="array" ref="U735">IF(AND(F735&lt;&gt;"",F735&lt;&gt;"GR"),IF(COUNTIF($J$2:$J$1000,"&gt;=50")&gt;=10,IF(F735&lt;&gt;"GR",IF(AND(F735&gt;=55,J735&gt;=50),_xlfn.IFS(AND(J735&gt;=$AH$11,J735&gt;$AG$10,J735&gt;$AF$10,J735&gt;$AE$10,J735&gt;$AD$10,J735&gt;$AC$10,J735&gt;$AB$10),"AA",AND(J735&gt;=$AG$11,J735&gt;$AF$10,J735&gt;$AE$10,J735&gt;$AD$10,J735&gt;$AC$10,J735&gt;$AB$10),"BA",AND(J735&gt;=$AF$11,J735&gt;$AE$10,J735&gt;$AD$10,J735&gt;$AC$10,J735&gt;$AB$10),"BB",AND(J735&gt;=$AE$11,J735&gt;$AD$10,J735&gt;$AC$10,J735&gt;$AB$10),"CB",AND(J735&gt;=$AD$11,J735&gt;$AC$10,J735&gt;$AB$10),"CC",AND(J735&gt;=$AC$11,J735&gt;$AB$10),"DC",J735&gt;=50,"DD"),IF(J735&gt;=$AA$9,"FD","FF")),T735),IF(L735&gt;=$Z$32,$Z$30,IF(L735&gt;=$AA$32,$AA$30,IF(L735&gt;=$AB$32,$AB$30,IF(L735&gt;=$AC$32,$AC$30,IF(L735&gt;=$AD$32,$AD$30,IF(L735&gt;=$AE$32,$AE$30,IF(L735&gt;=$AF$32,$AF$30,IF(L735&gt;=$AG$32,$AG$30,$AH$30))))))))),T735)</f>
        <v/>
      </c>
      <c r="V735" s="9" t="str">
        <f t="array" ref="V735">IF(A735&lt;&gt;"",IF(_xlfn.BITOR(F735&lt;&gt;"GR",F735&lt;&gt;""),IF(AND(L735&gt;=50,F735&gt;=55),_xlfn.RANK.EQ(L735,$L$2:$L$1000,0),_xlfn.IFS(U735="FD",999,U735="FF",1000)),IF(AND(L735&gt;=50,H735&gt;=55),_xlfn.RANK.EQ(L735,$L$2:$L$326,0),_xlfn.IFS(U735="FD",999,U735="FF",1000))),"")</f>
        <v/>
      </c>
    </row>
    <row r="736" spans="1:22" x14ac:dyDescent="0.25">
      <c r="A736" s="3"/>
      <c r="B736" s="3"/>
      <c r="C736" s="3"/>
      <c r="D736" s="3"/>
      <c r="E736" s="3"/>
      <c r="F736" s="3"/>
      <c r="G736" s="16">
        <f t="shared" si="158"/>
        <v>0</v>
      </c>
      <c r="H736" s="16">
        <f t="shared" si="159"/>
        <v>0</v>
      </c>
      <c r="I736" s="9">
        <f t="shared" si="157"/>
        <v>0</v>
      </c>
      <c r="J736" s="9">
        <f t="shared" si="160"/>
        <v>0</v>
      </c>
      <c r="K736" s="9">
        <f t="shared" si="169"/>
        <v>0</v>
      </c>
      <c r="L736" s="9">
        <f t="shared" si="170"/>
        <v>0</v>
      </c>
      <c r="M736" s="9" t="str">
        <f t="shared" si="161"/>
        <v/>
      </c>
      <c r="N736" s="9" t="str">
        <f t="shared" si="162"/>
        <v/>
      </c>
      <c r="O736" s="9" t="str">
        <f t="shared" si="163"/>
        <v/>
      </c>
      <c r="P736" s="9" t="str">
        <f t="shared" si="164"/>
        <v/>
      </c>
      <c r="Q736" s="9" t="str">
        <f t="shared" si="165"/>
        <v/>
      </c>
      <c r="R736" s="9" t="str">
        <f t="shared" si="166"/>
        <v/>
      </c>
      <c r="S736" s="9" t="str">
        <f t="shared" si="167"/>
        <v/>
      </c>
      <c r="T736" s="9" t="str">
        <f t="shared" si="168"/>
        <v/>
      </c>
      <c r="U736" s="9" t="str">
        <f t="array" ref="U736">IF(AND(F736&lt;&gt;"",F736&lt;&gt;"GR"),IF(COUNTIF($J$2:$J$1000,"&gt;=50")&gt;=10,IF(F736&lt;&gt;"GR",IF(AND(F736&gt;=55,J736&gt;=50),_xlfn.IFS(AND(J736&gt;=$AH$11,J736&gt;$AG$10,J736&gt;$AF$10,J736&gt;$AE$10,J736&gt;$AD$10,J736&gt;$AC$10,J736&gt;$AB$10),"AA",AND(J736&gt;=$AG$11,J736&gt;$AF$10,J736&gt;$AE$10,J736&gt;$AD$10,J736&gt;$AC$10,J736&gt;$AB$10),"BA",AND(J736&gt;=$AF$11,J736&gt;$AE$10,J736&gt;$AD$10,J736&gt;$AC$10,J736&gt;$AB$10),"BB",AND(J736&gt;=$AE$11,J736&gt;$AD$10,J736&gt;$AC$10,J736&gt;$AB$10),"CB",AND(J736&gt;=$AD$11,J736&gt;$AC$10,J736&gt;$AB$10),"CC",AND(J736&gt;=$AC$11,J736&gt;$AB$10),"DC",J736&gt;=50,"DD"),IF(J736&gt;=$AA$9,"FD","FF")),T736),IF(L736&gt;=$Z$32,$Z$30,IF(L736&gt;=$AA$32,$AA$30,IF(L736&gt;=$AB$32,$AB$30,IF(L736&gt;=$AC$32,$AC$30,IF(L736&gt;=$AD$32,$AD$30,IF(L736&gt;=$AE$32,$AE$30,IF(L736&gt;=$AF$32,$AF$30,IF(L736&gt;=$AG$32,$AG$30,$AH$30))))))))),T736)</f>
        <v/>
      </c>
      <c r="V736" s="9" t="str">
        <f t="array" ref="V736">IF(A736&lt;&gt;"",IF(_xlfn.BITOR(F736&lt;&gt;"GR",F736&lt;&gt;""),IF(AND(L736&gt;=50,F736&gt;=55),_xlfn.RANK.EQ(L736,$L$2:$L$1000,0),_xlfn.IFS(U736="FD",999,U736="FF",1000)),IF(AND(L736&gt;=50,H736&gt;=55),_xlfn.RANK.EQ(L736,$L$2:$L$326,0),_xlfn.IFS(U736="FD",999,U736="FF",1000))),"")</f>
        <v/>
      </c>
    </row>
    <row r="737" spans="1:22" x14ac:dyDescent="0.25">
      <c r="A737" s="3"/>
      <c r="B737" s="3"/>
      <c r="C737" s="3"/>
      <c r="D737" s="3"/>
      <c r="E737" s="3"/>
      <c r="F737" s="3"/>
      <c r="G737" s="16">
        <f t="shared" si="158"/>
        <v>0</v>
      </c>
      <c r="H737" s="16">
        <f t="shared" si="159"/>
        <v>0</v>
      </c>
      <c r="I737" s="9">
        <f t="shared" si="157"/>
        <v>0</v>
      </c>
      <c r="J737" s="9">
        <f t="shared" si="160"/>
        <v>0</v>
      </c>
      <c r="K737" s="9">
        <f t="shared" si="169"/>
        <v>0</v>
      </c>
      <c r="L737" s="9">
        <f t="shared" si="170"/>
        <v>0</v>
      </c>
      <c r="M737" s="9" t="str">
        <f t="shared" si="161"/>
        <v/>
      </c>
      <c r="N737" s="9" t="str">
        <f t="shared" si="162"/>
        <v/>
      </c>
      <c r="O737" s="9" t="str">
        <f t="shared" si="163"/>
        <v/>
      </c>
      <c r="P737" s="9" t="str">
        <f t="shared" si="164"/>
        <v/>
      </c>
      <c r="Q737" s="9" t="str">
        <f t="shared" si="165"/>
        <v/>
      </c>
      <c r="R737" s="9" t="str">
        <f t="shared" si="166"/>
        <v/>
      </c>
      <c r="S737" s="9" t="str">
        <f t="shared" si="167"/>
        <v/>
      </c>
      <c r="T737" s="9" t="str">
        <f t="shared" si="168"/>
        <v/>
      </c>
      <c r="U737" s="9" t="str">
        <f t="array" ref="U737">IF(AND(F737&lt;&gt;"",F737&lt;&gt;"GR"),IF(COUNTIF($J$2:$J$1000,"&gt;=50")&gt;=10,IF(F737&lt;&gt;"GR",IF(AND(F737&gt;=55,J737&gt;=50),_xlfn.IFS(AND(J737&gt;=$AH$11,J737&gt;$AG$10,J737&gt;$AF$10,J737&gt;$AE$10,J737&gt;$AD$10,J737&gt;$AC$10,J737&gt;$AB$10),"AA",AND(J737&gt;=$AG$11,J737&gt;$AF$10,J737&gt;$AE$10,J737&gt;$AD$10,J737&gt;$AC$10,J737&gt;$AB$10),"BA",AND(J737&gt;=$AF$11,J737&gt;$AE$10,J737&gt;$AD$10,J737&gt;$AC$10,J737&gt;$AB$10),"BB",AND(J737&gt;=$AE$11,J737&gt;$AD$10,J737&gt;$AC$10,J737&gt;$AB$10),"CB",AND(J737&gt;=$AD$11,J737&gt;$AC$10,J737&gt;$AB$10),"CC",AND(J737&gt;=$AC$11,J737&gt;$AB$10),"DC",J737&gt;=50,"DD"),IF(J737&gt;=$AA$9,"FD","FF")),T737),IF(L737&gt;=$Z$32,$Z$30,IF(L737&gt;=$AA$32,$AA$30,IF(L737&gt;=$AB$32,$AB$30,IF(L737&gt;=$AC$32,$AC$30,IF(L737&gt;=$AD$32,$AD$30,IF(L737&gt;=$AE$32,$AE$30,IF(L737&gt;=$AF$32,$AF$30,IF(L737&gt;=$AG$32,$AG$30,$AH$30))))))))),T737)</f>
        <v/>
      </c>
      <c r="V737" s="9" t="str">
        <f t="array" ref="V737">IF(A737&lt;&gt;"",IF(_xlfn.BITOR(F737&lt;&gt;"GR",F737&lt;&gt;""),IF(AND(L737&gt;=50,F737&gt;=55),_xlfn.RANK.EQ(L737,$L$2:$L$1000,0),_xlfn.IFS(U737="FD",999,U737="FF",1000)),IF(AND(L737&gt;=50,H737&gt;=55),_xlfn.RANK.EQ(L737,$L$2:$L$326,0),_xlfn.IFS(U737="FD",999,U737="FF",1000))),"")</f>
        <v/>
      </c>
    </row>
    <row r="738" spans="1:22" x14ac:dyDescent="0.25">
      <c r="A738" s="3"/>
      <c r="B738" s="3"/>
      <c r="C738" s="3"/>
      <c r="D738" s="3"/>
      <c r="E738" s="3"/>
      <c r="F738" s="3"/>
      <c r="G738" s="16">
        <f t="shared" si="158"/>
        <v>0</v>
      </c>
      <c r="H738" s="16">
        <f t="shared" si="159"/>
        <v>0</v>
      </c>
      <c r="I738" s="9">
        <f t="shared" si="157"/>
        <v>0</v>
      </c>
      <c r="J738" s="9">
        <f t="shared" si="160"/>
        <v>0</v>
      </c>
      <c r="K738" s="9">
        <f t="shared" si="169"/>
        <v>0</v>
      </c>
      <c r="L738" s="9">
        <f t="shared" si="170"/>
        <v>0</v>
      </c>
      <c r="M738" s="9" t="str">
        <f t="shared" si="161"/>
        <v/>
      </c>
      <c r="N738" s="9" t="str">
        <f t="shared" si="162"/>
        <v/>
      </c>
      <c r="O738" s="9" t="str">
        <f t="shared" si="163"/>
        <v/>
      </c>
      <c r="P738" s="9" t="str">
        <f t="shared" si="164"/>
        <v/>
      </c>
      <c r="Q738" s="9" t="str">
        <f t="shared" si="165"/>
        <v/>
      </c>
      <c r="R738" s="9" t="str">
        <f t="shared" si="166"/>
        <v/>
      </c>
      <c r="S738" s="9" t="str">
        <f t="shared" si="167"/>
        <v/>
      </c>
      <c r="T738" s="9" t="str">
        <f t="shared" si="168"/>
        <v/>
      </c>
      <c r="U738" s="9" t="str">
        <f t="array" ref="U738">IF(AND(F738&lt;&gt;"",F738&lt;&gt;"GR"),IF(COUNTIF($J$2:$J$1000,"&gt;=50")&gt;=10,IF(F738&lt;&gt;"GR",IF(AND(F738&gt;=55,J738&gt;=50),_xlfn.IFS(AND(J738&gt;=$AH$11,J738&gt;$AG$10,J738&gt;$AF$10,J738&gt;$AE$10,J738&gt;$AD$10,J738&gt;$AC$10,J738&gt;$AB$10),"AA",AND(J738&gt;=$AG$11,J738&gt;$AF$10,J738&gt;$AE$10,J738&gt;$AD$10,J738&gt;$AC$10,J738&gt;$AB$10),"BA",AND(J738&gt;=$AF$11,J738&gt;$AE$10,J738&gt;$AD$10,J738&gt;$AC$10,J738&gt;$AB$10),"BB",AND(J738&gt;=$AE$11,J738&gt;$AD$10,J738&gt;$AC$10,J738&gt;$AB$10),"CB",AND(J738&gt;=$AD$11,J738&gt;$AC$10,J738&gt;$AB$10),"CC",AND(J738&gt;=$AC$11,J738&gt;$AB$10),"DC",J738&gt;=50,"DD"),IF(J738&gt;=$AA$9,"FD","FF")),T738),IF(L738&gt;=$Z$32,$Z$30,IF(L738&gt;=$AA$32,$AA$30,IF(L738&gt;=$AB$32,$AB$30,IF(L738&gt;=$AC$32,$AC$30,IF(L738&gt;=$AD$32,$AD$30,IF(L738&gt;=$AE$32,$AE$30,IF(L738&gt;=$AF$32,$AF$30,IF(L738&gt;=$AG$32,$AG$30,$AH$30))))))))),T738)</f>
        <v/>
      </c>
      <c r="V738" s="9" t="str">
        <f t="array" ref="V738">IF(A738&lt;&gt;"",IF(_xlfn.BITOR(F738&lt;&gt;"GR",F738&lt;&gt;""),IF(AND(L738&gt;=50,F738&gt;=55),_xlfn.RANK.EQ(L738,$L$2:$L$1000,0),_xlfn.IFS(U738="FD",999,U738="FF",1000)),IF(AND(L738&gt;=50,H738&gt;=55),_xlfn.RANK.EQ(L738,$L$2:$L$326,0),_xlfn.IFS(U738="FD",999,U738="FF",1000))),"")</f>
        <v/>
      </c>
    </row>
    <row r="739" spans="1:22" x14ac:dyDescent="0.25">
      <c r="A739" s="3"/>
      <c r="B739" s="3"/>
      <c r="C739" s="3"/>
      <c r="D739" s="3"/>
      <c r="E739" s="3"/>
      <c r="F739" s="3"/>
      <c r="G739" s="16">
        <f t="shared" si="158"/>
        <v>0</v>
      </c>
      <c r="H739" s="16">
        <f t="shared" si="159"/>
        <v>0</v>
      </c>
      <c r="I739" s="9">
        <f t="shared" si="157"/>
        <v>0</v>
      </c>
      <c r="J739" s="9">
        <f t="shared" si="160"/>
        <v>0</v>
      </c>
      <c r="K739" s="9">
        <f t="shared" si="169"/>
        <v>0</v>
      </c>
      <c r="L739" s="9">
        <f t="shared" si="170"/>
        <v>0</v>
      </c>
      <c r="M739" s="9" t="str">
        <f t="shared" si="161"/>
        <v/>
      </c>
      <c r="N739" s="9" t="str">
        <f t="shared" si="162"/>
        <v/>
      </c>
      <c r="O739" s="9" t="str">
        <f t="shared" si="163"/>
        <v/>
      </c>
      <c r="P739" s="9" t="str">
        <f t="shared" si="164"/>
        <v/>
      </c>
      <c r="Q739" s="9" t="str">
        <f t="shared" si="165"/>
        <v/>
      </c>
      <c r="R739" s="9" t="str">
        <f t="shared" si="166"/>
        <v/>
      </c>
      <c r="S739" s="9" t="str">
        <f t="shared" si="167"/>
        <v/>
      </c>
      <c r="T739" s="9" t="str">
        <f t="shared" si="168"/>
        <v/>
      </c>
      <c r="U739" s="9" t="str">
        <f t="array" ref="U739">IF(AND(F739&lt;&gt;"",F739&lt;&gt;"GR"),IF(COUNTIF($J$2:$J$1000,"&gt;=50")&gt;=10,IF(F739&lt;&gt;"GR",IF(AND(F739&gt;=55,J739&gt;=50),_xlfn.IFS(AND(J739&gt;=$AH$11,J739&gt;$AG$10,J739&gt;$AF$10,J739&gt;$AE$10,J739&gt;$AD$10,J739&gt;$AC$10,J739&gt;$AB$10),"AA",AND(J739&gt;=$AG$11,J739&gt;$AF$10,J739&gt;$AE$10,J739&gt;$AD$10,J739&gt;$AC$10,J739&gt;$AB$10),"BA",AND(J739&gt;=$AF$11,J739&gt;$AE$10,J739&gt;$AD$10,J739&gt;$AC$10,J739&gt;$AB$10),"BB",AND(J739&gt;=$AE$11,J739&gt;$AD$10,J739&gt;$AC$10,J739&gt;$AB$10),"CB",AND(J739&gt;=$AD$11,J739&gt;$AC$10,J739&gt;$AB$10),"CC",AND(J739&gt;=$AC$11,J739&gt;$AB$10),"DC",J739&gt;=50,"DD"),IF(J739&gt;=$AA$9,"FD","FF")),T739),IF(L739&gt;=$Z$32,$Z$30,IF(L739&gt;=$AA$32,$AA$30,IF(L739&gt;=$AB$32,$AB$30,IF(L739&gt;=$AC$32,$AC$30,IF(L739&gt;=$AD$32,$AD$30,IF(L739&gt;=$AE$32,$AE$30,IF(L739&gt;=$AF$32,$AF$30,IF(L739&gt;=$AG$32,$AG$30,$AH$30))))))))),T739)</f>
        <v/>
      </c>
      <c r="V739" s="9" t="str">
        <f t="array" ref="V739">IF(A739&lt;&gt;"",IF(_xlfn.BITOR(F739&lt;&gt;"GR",F739&lt;&gt;""),IF(AND(L739&gt;=50,F739&gt;=55),_xlfn.RANK.EQ(L739,$L$2:$L$1000,0),_xlfn.IFS(U739="FD",999,U739="FF",1000)),IF(AND(L739&gt;=50,H739&gt;=55),_xlfn.RANK.EQ(L739,$L$2:$L$326,0),_xlfn.IFS(U739="FD",999,U739="FF",1000))),"")</f>
        <v/>
      </c>
    </row>
    <row r="740" spans="1:22" x14ac:dyDescent="0.25">
      <c r="A740" s="3"/>
      <c r="B740" s="3"/>
      <c r="C740" s="3"/>
      <c r="D740" s="3"/>
      <c r="E740" s="3"/>
      <c r="F740" s="3"/>
      <c r="G740" s="16">
        <f t="shared" si="158"/>
        <v>0</v>
      </c>
      <c r="H740" s="16">
        <f t="shared" si="159"/>
        <v>0</v>
      </c>
      <c r="I740" s="9">
        <f t="shared" si="157"/>
        <v>0</v>
      </c>
      <c r="J740" s="9">
        <f t="shared" si="160"/>
        <v>0</v>
      </c>
      <c r="K740" s="9">
        <f t="shared" si="169"/>
        <v>0</v>
      </c>
      <c r="L740" s="9">
        <f t="shared" si="170"/>
        <v>0</v>
      </c>
      <c r="M740" s="9" t="str">
        <f t="shared" si="161"/>
        <v/>
      </c>
      <c r="N740" s="9" t="str">
        <f t="shared" si="162"/>
        <v/>
      </c>
      <c r="O740" s="9" t="str">
        <f t="shared" si="163"/>
        <v/>
      </c>
      <c r="P740" s="9" t="str">
        <f t="shared" si="164"/>
        <v/>
      </c>
      <c r="Q740" s="9" t="str">
        <f t="shared" si="165"/>
        <v/>
      </c>
      <c r="R740" s="9" t="str">
        <f t="shared" si="166"/>
        <v/>
      </c>
      <c r="S740" s="9" t="str">
        <f t="shared" si="167"/>
        <v/>
      </c>
      <c r="T740" s="9" t="str">
        <f t="shared" si="168"/>
        <v/>
      </c>
      <c r="U740" s="9" t="str">
        <f t="array" ref="U740">IF(AND(F740&lt;&gt;"",F740&lt;&gt;"GR"),IF(COUNTIF($J$2:$J$1000,"&gt;=50")&gt;=10,IF(F740&lt;&gt;"GR",IF(AND(F740&gt;=55,J740&gt;=50),_xlfn.IFS(AND(J740&gt;=$AH$11,J740&gt;$AG$10,J740&gt;$AF$10,J740&gt;$AE$10,J740&gt;$AD$10,J740&gt;$AC$10,J740&gt;$AB$10),"AA",AND(J740&gt;=$AG$11,J740&gt;$AF$10,J740&gt;$AE$10,J740&gt;$AD$10,J740&gt;$AC$10,J740&gt;$AB$10),"BA",AND(J740&gt;=$AF$11,J740&gt;$AE$10,J740&gt;$AD$10,J740&gt;$AC$10,J740&gt;$AB$10),"BB",AND(J740&gt;=$AE$11,J740&gt;$AD$10,J740&gt;$AC$10,J740&gt;$AB$10),"CB",AND(J740&gt;=$AD$11,J740&gt;$AC$10,J740&gt;$AB$10),"CC",AND(J740&gt;=$AC$11,J740&gt;$AB$10),"DC",J740&gt;=50,"DD"),IF(J740&gt;=$AA$9,"FD","FF")),T740),IF(L740&gt;=$Z$32,$Z$30,IF(L740&gt;=$AA$32,$AA$30,IF(L740&gt;=$AB$32,$AB$30,IF(L740&gt;=$AC$32,$AC$30,IF(L740&gt;=$AD$32,$AD$30,IF(L740&gt;=$AE$32,$AE$30,IF(L740&gt;=$AF$32,$AF$30,IF(L740&gt;=$AG$32,$AG$30,$AH$30))))))))),T740)</f>
        <v/>
      </c>
      <c r="V740" s="9" t="str">
        <f t="array" ref="V740">IF(A740&lt;&gt;"",IF(_xlfn.BITOR(F740&lt;&gt;"GR",F740&lt;&gt;""),IF(AND(L740&gt;=50,F740&gt;=55),_xlfn.RANK.EQ(L740,$L$2:$L$1000,0),_xlfn.IFS(U740="FD",999,U740="FF",1000)),IF(AND(L740&gt;=50,H740&gt;=55),_xlfn.RANK.EQ(L740,$L$2:$L$326,0),_xlfn.IFS(U740="FD",999,U740="FF",1000))),"")</f>
        <v/>
      </c>
    </row>
    <row r="741" spans="1:22" x14ac:dyDescent="0.25">
      <c r="A741" s="3"/>
      <c r="B741" s="3"/>
      <c r="C741" s="3"/>
      <c r="D741" s="3"/>
      <c r="E741" s="3"/>
      <c r="F741" s="3"/>
      <c r="G741" s="16">
        <f t="shared" si="158"/>
        <v>0</v>
      </c>
      <c r="H741" s="16">
        <f t="shared" si="159"/>
        <v>0</v>
      </c>
      <c r="I741" s="9">
        <f t="shared" si="157"/>
        <v>0</v>
      </c>
      <c r="J741" s="9">
        <f t="shared" si="160"/>
        <v>0</v>
      </c>
      <c r="K741" s="9">
        <f t="shared" si="169"/>
        <v>0</v>
      </c>
      <c r="L741" s="9">
        <f t="shared" si="170"/>
        <v>0</v>
      </c>
      <c r="M741" s="9" t="str">
        <f t="shared" si="161"/>
        <v/>
      </c>
      <c r="N741" s="9" t="str">
        <f t="shared" si="162"/>
        <v/>
      </c>
      <c r="O741" s="9" t="str">
        <f t="shared" si="163"/>
        <v/>
      </c>
      <c r="P741" s="9" t="str">
        <f t="shared" si="164"/>
        <v/>
      </c>
      <c r="Q741" s="9" t="str">
        <f t="shared" si="165"/>
        <v/>
      </c>
      <c r="R741" s="9" t="str">
        <f t="shared" si="166"/>
        <v/>
      </c>
      <c r="S741" s="9" t="str">
        <f t="shared" si="167"/>
        <v/>
      </c>
      <c r="T741" s="9" t="str">
        <f t="shared" si="168"/>
        <v/>
      </c>
      <c r="U741" s="9" t="str">
        <f t="array" ref="U741">IF(AND(F741&lt;&gt;"",F741&lt;&gt;"GR"),IF(COUNTIF($J$2:$J$1000,"&gt;=50")&gt;=10,IF(F741&lt;&gt;"GR",IF(AND(F741&gt;=55,J741&gt;=50),_xlfn.IFS(AND(J741&gt;=$AH$11,J741&gt;$AG$10,J741&gt;$AF$10,J741&gt;$AE$10,J741&gt;$AD$10,J741&gt;$AC$10,J741&gt;$AB$10),"AA",AND(J741&gt;=$AG$11,J741&gt;$AF$10,J741&gt;$AE$10,J741&gt;$AD$10,J741&gt;$AC$10,J741&gt;$AB$10),"BA",AND(J741&gt;=$AF$11,J741&gt;$AE$10,J741&gt;$AD$10,J741&gt;$AC$10,J741&gt;$AB$10),"BB",AND(J741&gt;=$AE$11,J741&gt;$AD$10,J741&gt;$AC$10,J741&gt;$AB$10),"CB",AND(J741&gt;=$AD$11,J741&gt;$AC$10,J741&gt;$AB$10),"CC",AND(J741&gt;=$AC$11,J741&gt;$AB$10),"DC",J741&gt;=50,"DD"),IF(J741&gt;=$AA$9,"FD","FF")),T741),IF(L741&gt;=$Z$32,$Z$30,IF(L741&gt;=$AA$32,$AA$30,IF(L741&gt;=$AB$32,$AB$30,IF(L741&gt;=$AC$32,$AC$30,IF(L741&gt;=$AD$32,$AD$30,IF(L741&gt;=$AE$32,$AE$30,IF(L741&gt;=$AF$32,$AF$30,IF(L741&gt;=$AG$32,$AG$30,$AH$30))))))))),T741)</f>
        <v/>
      </c>
      <c r="V741" s="9" t="str">
        <f t="array" ref="V741">IF(A741&lt;&gt;"",IF(_xlfn.BITOR(F741&lt;&gt;"GR",F741&lt;&gt;""),IF(AND(L741&gt;=50,F741&gt;=55),_xlfn.RANK.EQ(L741,$L$2:$L$1000,0),_xlfn.IFS(U741="FD",999,U741="FF",1000)),IF(AND(L741&gt;=50,H741&gt;=55),_xlfn.RANK.EQ(L741,$L$2:$L$326,0),_xlfn.IFS(U741="FD",999,U741="FF",1000))),"")</f>
        <v/>
      </c>
    </row>
    <row r="742" spans="1:22" x14ac:dyDescent="0.25">
      <c r="A742" s="3"/>
      <c r="B742" s="3"/>
      <c r="C742" s="3"/>
      <c r="D742" s="3"/>
      <c r="E742" s="3"/>
      <c r="F742" s="3"/>
      <c r="G742" s="16">
        <f t="shared" si="158"/>
        <v>0</v>
      </c>
      <c r="H742" s="16">
        <f t="shared" si="159"/>
        <v>0</v>
      </c>
      <c r="I742" s="9">
        <f t="shared" si="157"/>
        <v>0</v>
      </c>
      <c r="J742" s="9">
        <f t="shared" si="160"/>
        <v>0</v>
      </c>
      <c r="K742" s="9">
        <f t="shared" si="169"/>
        <v>0</v>
      </c>
      <c r="L742" s="9">
        <f t="shared" si="170"/>
        <v>0</v>
      </c>
      <c r="M742" s="9" t="str">
        <f t="shared" si="161"/>
        <v/>
      </c>
      <c r="N742" s="9" t="str">
        <f t="shared" si="162"/>
        <v/>
      </c>
      <c r="O742" s="9" t="str">
        <f t="shared" si="163"/>
        <v/>
      </c>
      <c r="P742" s="9" t="str">
        <f t="shared" si="164"/>
        <v/>
      </c>
      <c r="Q742" s="9" t="str">
        <f t="shared" si="165"/>
        <v/>
      </c>
      <c r="R742" s="9" t="str">
        <f t="shared" si="166"/>
        <v/>
      </c>
      <c r="S742" s="9" t="str">
        <f t="shared" si="167"/>
        <v/>
      </c>
      <c r="T742" s="9" t="str">
        <f t="shared" si="168"/>
        <v/>
      </c>
      <c r="U742" s="9" t="str">
        <f t="array" ref="U742">IF(AND(F742&lt;&gt;"",F742&lt;&gt;"GR"),IF(COUNTIF($J$2:$J$1000,"&gt;=50")&gt;=10,IF(F742&lt;&gt;"GR",IF(AND(F742&gt;=55,J742&gt;=50),_xlfn.IFS(AND(J742&gt;=$AH$11,J742&gt;$AG$10,J742&gt;$AF$10,J742&gt;$AE$10,J742&gt;$AD$10,J742&gt;$AC$10,J742&gt;$AB$10),"AA",AND(J742&gt;=$AG$11,J742&gt;$AF$10,J742&gt;$AE$10,J742&gt;$AD$10,J742&gt;$AC$10,J742&gt;$AB$10),"BA",AND(J742&gt;=$AF$11,J742&gt;$AE$10,J742&gt;$AD$10,J742&gt;$AC$10,J742&gt;$AB$10),"BB",AND(J742&gt;=$AE$11,J742&gt;$AD$10,J742&gt;$AC$10,J742&gt;$AB$10),"CB",AND(J742&gt;=$AD$11,J742&gt;$AC$10,J742&gt;$AB$10),"CC",AND(J742&gt;=$AC$11,J742&gt;$AB$10),"DC",J742&gt;=50,"DD"),IF(J742&gt;=$AA$9,"FD","FF")),T742),IF(L742&gt;=$Z$32,$Z$30,IF(L742&gt;=$AA$32,$AA$30,IF(L742&gt;=$AB$32,$AB$30,IF(L742&gt;=$AC$32,$AC$30,IF(L742&gt;=$AD$32,$AD$30,IF(L742&gt;=$AE$32,$AE$30,IF(L742&gt;=$AF$32,$AF$30,IF(L742&gt;=$AG$32,$AG$30,$AH$30))))))))),T742)</f>
        <v/>
      </c>
      <c r="V742" s="9" t="str">
        <f t="array" ref="V742">IF(A742&lt;&gt;"",IF(_xlfn.BITOR(F742&lt;&gt;"GR",F742&lt;&gt;""),IF(AND(L742&gt;=50,F742&gt;=55),_xlfn.RANK.EQ(L742,$L$2:$L$1000,0),_xlfn.IFS(U742="FD",999,U742="FF",1000)),IF(AND(L742&gt;=50,H742&gt;=55),_xlfn.RANK.EQ(L742,$L$2:$L$326,0),_xlfn.IFS(U742="FD",999,U742="FF",1000))),"")</f>
        <v/>
      </c>
    </row>
    <row r="743" spans="1:22" x14ac:dyDescent="0.25">
      <c r="A743" s="3"/>
      <c r="B743" s="3"/>
      <c r="C743" s="3"/>
      <c r="D743" s="3"/>
      <c r="E743" s="3"/>
      <c r="F743" s="3"/>
      <c r="G743" s="16">
        <f t="shared" si="158"/>
        <v>0</v>
      </c>
      <c r="H743" s="16">
        <f t="shared" si="159"/>
        <v>0</v>
      </c>
      <c r="I743" s="9">
        <f t="shared" si="157"/>
        <v>0</v>
      </c>
      <c r="J743" s="9">
        <f t="shared" si="160"/>
        <v>0</v>
      </c>
      <c r="K743" s="9">
        <f t="shared" si="169"/>
        <v>0</v>
      </c>
      <c r="L743" s="9">
        <f t="shared" si="170"/>
        <v>0</v>
      </c>
      <c r="M743" s="9" t="str">
        <f t="shared" si="161"/>
        <v/>
      </c>
      <c r="N743" s="9" t="str">
        <f t="shared" si="162"/>
        <v/>
      </c>
      <c r="O743" s="9" t="str">
        <f t="shared" si="163"/>
        <v/>
      </c>
      <c r="P743" s="9" t="str">
        <f t="shared" si="164"/>
        <v/>
      </c>
      <c r="Q743" s="9" t="str">
        <f t="shared" si="165"/>
        <v/>
      </c>
      <c r="R743" s="9" t="str">
        <f t="shared" si="166"/>
        <v/>
      </c>
      <c r="S743" s="9" t="str">
        <f t="shared" si="167"/>
        <v/>
      </c>
      <c r="T743" s="9" t="str">
        <f t="shared" si="168"/>
        <v/>
      </c>
      <c r="U743" s="9" t="str">
        <f t="array" ref="U743">IF(AND(F743&lt;&gt;"",F743&lt;&gt;"GR"),IF(COUNTIF($J$2:$J$1000,"&gt;=50")&gt;=10,IF(F743&lt;&gt;"GR",IF(AND(F743&gt;=55,J743&gt;=50),_xlfn.IFS(AND(J743&gt;=$AH$11,J743&gt;$AG$10,J743&gt;$AF$10,J743&gt;$AE$10,J743&gt;$AD$10,J743&gt;$AC$10,J743&gt;$AB$10),"AA",AND(J743&gt;=$AG$11,J743&gt;$AF$10,J743&gt;$AE$10,J743&gt;$AD$10,J743&gt;$AC$10,J743&gt;$AB$10),"BA",AND(J743&gt;=$AF$11,J743&gt;$AE$10,J743&gt;$AD$10,J743&gt;$AC$10,J743&gt;$AB$10),"BB",AND(J743&gt;=$AE$11,J743&gt;$AD$10,J743&gt;$AC$10,J743&gt;$AB$10),"CB",AND(J743&gt;=$AD$11,J743&gt;$AC$10,J743&gt;$AB$10),"CC",AND(J743&gt;=$AC$11,J743&gt;$AB$10),"DC",J743&gt;=50,"DD"),IF(J743&gt;=$AA$9,"FD","FF")),T743),IF(L743&gt;=$Z$32,$Z$30,IF(L743&gt;=$AA$32,$AA$30,IF(L743&gt;=$AB$32,$AB$30,IF(L743&gt;=$AC$32,$AC$30,IF(L743&gt;=$AD$32,$AD$30,IF(L743&gt;=$AE$32,$AE$30,IF(L743&gt;=$AF$32,$AF$30,IF(L743&gt;=$AG$32,$AG$30,$AH$30))))))))),T743)</f>
        <v/>
      </c>
      <c r="V743" s="9" t="str">
        <f t="array" ref="V743">IF(A743&lt;&gt;"",IF(_xlfn.BITOR(F743&lt;&gt;"GR",F743&lt;&gt;""),IF(AND(L743&gt;=50,F743&gt;=55),_xlfn.RANK.EQ(L743,$L$2:$L$1000,0),_xlfn.IFS(U743="FD",999,U743="FF",1000)),IF(AND(L743&gt;=50,H743&gt;=55),_xlfn.RANK.EQ(L743,$L$2:$L$326,0),_xlfn.IFS(U743="FD",999,U743="FF",1000))),"")</f>
        <v/>
      </c>
    </row>
    <row r="744" spans="1:22" x14ac:dyDescent="0.25">
      <c r="A744" s="3"/>
      <c r="B744" s="3"/>
      <c r="C744" s="3"/>
      <c r="D744" s="3"/>
      <c r="E744" s="3"/>
      <c r="F744" s="3"/>
      <c r="G744" s="16">
        <f t="shared" si="158"/>
        <v>0</v>
      </c>
      <c r="H744" s="16">
        <f t="shared" si="159"/>
        <v>0</v>
      </c>
      <c r="I744" s="9">
        <f t="shared" si="157"/>
        <v>0</v>
      </c>
      <c r="J744" s="9">
        <f t="shared" si="160"/>
        <v>0</v>
      </c>
      <c r="K744" s="9">
        <f t="shared" si="169"/>
        <v>0</v>
      </c>
      <c r="L744" s="9">
        <f t="shared" si="170"/>
        <v>0</v>
      </c>
      <c r="M744" s="9" t="str">
        <f t="shared" si="161"/>
        <v/>
      </c>
      <c r="N744" s="9" t="str">
        <f t="shared" si="162"/>
        <v/>
      </c>
      <c r="O744" s="9" t="str">
        <f t="shared" si="163"/>
        <v/>
      </c>
      <c r="P744" s="9" t="str">
        <f t="shared" si="164"/>
        <v/>
      </c>
      <c r="Q744" s="9" t="str">
        <f t="shared" si="165"/>
        <v/>
      </c>
      <c r="R744" s="9" t="str">
        <f t="shared" si="166"/>
        <v/>
      </c>
      <c r="S744" s="9" t="str">
        <f t="shared" si="167"/>
        <v/>
      </c>
      <c r="T744" s="9" t="str">
        <f t="shared" si="168"/>
        <v/>
      </c>
      <c r="U744" s="9" t="str">
        <f t="array" ref="U744">IF(AND(F744&lt;&gt;"",F744&lt;&gt;"GR"),IF(COUNTIF($J$2:$J$1000,"&gt;=50")&gt;=10,IF(F744&lt;&gt;"GR",IF(AND(F744&gt;=55,J744&gt;=50),_xlfn.IFS(AND(J744&gt;=$AH$11,J744&gt;$AG$10,J744&gt;$AF$10,J744&gt;$AE$10,J744&gt;$AD$10,J744&gt;$AC$10,J744&gt;$AB$10),"AA",AND(J744&gt;=$AG$11,J744&gt;$AF$10,J744&gt;$AE$10,J744&gt;$AD$10,J744&gt;$AC$10,J744&gt;$AB$10),"BA",AND(J744&gt;=$AF$11,J744&gt;$AE$10,J744&gt;$AD$10,J744&gt;$AC$10,J744&gt;$AB$10),"BB",AND(J744&gt;=$AE$11,J744&gt;$AD$10,J744&gt;$AC$10,J744&gt;$AB$10),"CB",AND(J744&gt;=$AD$11,J744&gt;$AC$10,J744&gt;$AB$10),"CC",AND(J744&gt;=$AC$11,J744&gt;$AB$10),"DC",J744&gt;=50,"DD"),IF(J744&gt;=$AA$9,"FD","FF")),T744),IF(L744&gt;=$Z$32,$Z$30,IF(L744&gt;=$AA$32,$AA$30,IF(L744&gt;=$AB$32,$AB$30,IF(L744&gt;=$AC$32,$AC$30,IF(L744&gt;=$AD$32,$AD$30,IF(L744&gt;=$AE$32,$AE$30,IF(L744&gt;=$AF$32,$AF$30,IF(L744&gt;=$AG$32,$AG$30,$AH$30))))))))),T744)</f>
        <v/>
      </c>
      <c r="V744" s="9" t="str">
        <f t="array" ref="V744">IF(A744&lt;&gt;"",IF(_xlfn.BITOR(F744&lt;&gt;"GR",F744&lt;&gt;""),IF(AND(L744&gt;=50,F744&gt;=55),_xlfn.RANK.EQ(L744,$L$2:$L$1000,0),_xlfn.IFS(U744="FD",999,U744="FF",1000)),IF(AND(L744&gt;=50,H744&gt;=55),_xlfn.RANK.EQ(L744,$L$2:$L$326,0),_xlfn.IFS(U744="FD",999,U744="FF",1000))),"")</f>
        <v/>
      </c>
    </row>
    <row r="745" spans="1:22" x14ac:dyDescent="0.25">
      <c r="A745" s="3"/>
      <c r="B745" s="3"/>
      <c r="C745" s="3"/>
      <c r="D745" s="3"/>
      <c r="E745" s="3"/>
      <c r="F745" s="3"/>
      <c r="G745" s="16">
        <f t="shared" si="158"/>
        <v>0</v>
      </c>
      <c r="H745" s="16">
        <f t="shared" si="159"/>
        <v>0</v>
      </c>
      <c r="I745" s="9">
        <f t="shared" si="157"/>
        <v>0</v>
      </c>
      <c r="J745" s="9">
        <f t="shared" si="160"/>
        <v>0</v>
      </c>
      <c r="K745" s="9">
        <f t="shared" si="169"/>
        <v>0</v>
      </c>
      <c r="L745" s="9">
        <f t="shared" si="170"/>
        <v>0</v>
      </c>
      <c r="M745" s="9" t="str">
        <f t="shared" si="161"/>
        <v/>
      </c>
      <c r="N745" s="9" t="str">
        <f t="shared" si="162"/>
        <v/>
      </c>
      <c r="O745" s="9" t="str">
        <f t="shared" si="163"/>
        <v/>
      </c>
      <c r="P745" s="9" t="str">
        <f t="shared" si="164"/>
        <v/>
      </c>
      <c r="Q745" s="9" t="str">
        <f t="shared" si="165"/>
        <v/>
      </c>
      <c r="R745" s="9" t="str">
        <f t="shared" si="166"/>
        <v/>
      </c>
      <c r="S745" s="9" t="str">
        <f t="shared" si="167"/>
        <v/>
      </c>
      <c r="T745" s="9" t="str">
        <f t="shared" si="168"/>
        <v/>
      </c>
      <c r="U745" s="9" t="str">
        <f t="array" ref="U745">IF(AND(F745&lt;&gt;"",F745&lt;&gt;"GR"),IF(COUNTIF($J$2:$J$1000,"&gt;=50")&gt;=10,IF(F745&lt;&gt;"GR",IF(AND(F745&gt;=55,J745&gt;=50),_xlfn.IFS(AND(J745&gt;=$AH$11,J745&gt;$AG$10,J745&gt;$AF$10,J745&gt;$AE$10,J745&gt;$AD$10,J745&gt;$AC$10,J745&gt;$AB$10),"AA",AND(J745&gt;=$AG$11,J745&gt;$AF$10,J745&gt;$AE$10,J745&gt;$AD$10,J745&gt;$AC$10,J745&gt;$AB$10),"BA",AND(J745&gt;=$AF$11,J745&gt;$AE$10,J745&gt;$AD$10,J745&gt;$AC$10,J745&gt;$AB$10),"BB",AND(J745&gt;=$AE$11,J745&gt;$AD$10,J745&gt;$AC$10,J745&gt;$AB$10),"CB",AND(J745&gt;=$AD$11,J745&gt;$AC$10,J745&gt;$AB$10),"CC",AND(J745&gt;=$AC$11,J745&gt;$AB$10),"DC",J745&gt;=50,"DD"),IF(J745&gt;=$AA$9,"FD","FF")),T745),IF(L745&gt;=$Z$32,$Z$30,IF(L745&gt;=$AA$32,$AA$30,IF(L745&gt;=$AB$32,$AB$30,IF(L745&gt;=$AC$32,$AC$30,IF(L745&gt;=$AD$32,$AD$30,IF(L745&gt;=$AE$32,$AE$30,IF(L745&gt;=$AF$32,$AF$30,IF(L745&gt;=$AG$32,$AG$30,$AH$30))))))))),T745)</f>
        <v/>
      </c>
      <c r="V745" s="9" t="str">
        <f t="array" ref="V745">IF(A745&lt;&gt;"",IF(_xlfn.BITOR(F745&lt;&gt;"GR",F745&lt;&gt;""),IF(AND(L745&gt;=50,F745&gt;=55),_xlfn.RANK.EQ(L745,$L$2:$L$1000,0),_xlfn.IFS(U745="FD",999,U745="FF",1000)),IF(AND(L745&gt;=50,H745&gt;=55),_xlfn.RANK.EQ(L745,$L$2:$L$326,0),_xlfn.IFS(U745="FD",999,U745="FF",1000))),"")</f>
        <v/>
      </c>
    </row>
    <row r="746" spans="1:22" x14ac:dyDescent="0.25">
      <c r="A746" s="3"/>
      <c r="B746" s="3"/>
      <c r="C746" s="3"/>
      <c r="D746" s="3"/>
      <c r="E746" s="3"/>
      <c r="F746" s="3"/>
      <c r="G746" s="16">
        <f t="shared" si="158"/>
        <v>0</v>
      </c>
      <c r="H746" s="16">
        <f t="shared" si="159"/>
        <v>0</v>
      </c>
      <c r="I746" s="9">
        <f t="shared" si="157"/>
        <v>0</v>
      </c>
      <c r="J746" s="9">
        <f t="shared" si="160"/>
        <v>0</v>
      </c>
      <c r="K746" s="9">
        <f t="shared" si="169"/>
        <v>0</v>
      </c>
      <c r="L746" s="9">
        <f t="shared" si="170"/>
        <v>0</v>
      </c>
      <c r="M746" s="9" t="str">
        <f t="shared" si="161"/>
        <v/>
      </c>
      <c r="N746" s="9" t="str">
        <f t="shared" si="162"/>
        <v/>
      </c>
      <c r="O746" s="9" t="str">
        <f t="shared" si="163"/>
        <v/>
      </c>
      <c r="P746" s="9" t="str">
        <f t="shared" si="164"/>
        <v/>
      </c>
      <c r="Q746" s="9" t="str">
        <f t="shared" si="165"/>
        <v/>
      </c>
      <c r="R746" s="9" t="str">
        <f t="shared" si="166"/>
        <v/>
      </c>
      <c r="S746" s="9" t="str">
        <f t="shared" si="167"/>
        <v/>
      </c>
      <c r="T746" s="9" t="str">
        <f t="shared" si="168"/>
        <v/>
      </c>
      <c r="U746" s="9" t="str">
        <f t="array" ref="U746">IF(AND(F746&lt;&gt;"",F746&lt;&gt;"GR"),IF(COUNTIF($J$2:$J$1000,"&gt;=50")&gt;=10,IF(F746&lt;&gt;"GR",IF(AND(F746&gt;=55,J746&gt;=50),_xlfn.IFS(AND(J746&gt;=$AH$11,J746&gt;$AG$10,J746&gt;$AF$10,J746&gt;$AE$10,J746&gt;$AD$10,J746&gt;$AC$10,J746&gt;$AB$10),"AA",AND(J746&gt;=$AG$11,J746&gt;$AF$10,J746&gt;$AE$10,J746&gt;$AD$10,J746&gt;$AC$10,J746&gt;$AB$10),"BA",AND(J746&gt;=$AF$11,J746&gt;$AE$10,J746&gt;$AD$10,J746&gt;$AC$10,J746&gt;$AB$10),"BB",AND(J746&gt;=$AE$11,J746&gt;$AD$10,J746&gt;$AC$10,J746&gt;$AB$10),"CB",AND(J746&gt;=$AD$11,J746&gt;$AC$10,J746&gt;$AB$10),"CC",AND(J746&gt;=$AC$11,J746&gt;$AB$10),"DC",J746&gt;=50,"DD"),IF(J746&gt;=$AA$9,"FD","FF")),T746),IF(L746&gt;=$Z$32,$Z$30,IF(L746&gt;=$AA$32,$AA$30,IF(L746&gt;=$AB$32,$AB$30,IF(L746&gt;=$AC$32,$AC$30,IF(L746&gt;=$AD$32,$AD$30,IF(L746&gt;=$AE$32,$AE$30,IF(L746&gt;=$AF$32,$AF$30,IF(L746&gt;=$AG$32,$AG$30,$AH$30))))))))),T746)</f>
        <v/>
      </c>
      <c r="V746" s="9" t="str">
        <f t="array" ref="V746">IF(A746&lt;&gt;"",IF(_xlfn.BITOR(F746&lt;&gt;"GR",F746&lt;&gt;""),IF(AND(L746&gt;=50,F746&gt;=55),_xlfn.RANK.EQ(L746,$L$2:$L$1000,0),_xlfn.IFS(U746="FD",999,U746="FF",1000)),IF(AND(L746&gt;=50,H746&gt;=55),_xlfn.RANK.EQ(L746,$L$2:$L$326,0),_xlfn.IFS(U746="FD",999,U746="FF",1000))),"")</f>
        <v/>
      </c>
    </row>
    <row r="747" spans="1:22" x14ac:dyDescent="0.25">
      <c r="A747" s="3"/>
      <c r="B747" s="3"/>
      <c r="C747" s="3"/>
      <c r="D747" s="3"/>
      <c r="E747" s="3"/>
      <c r="F747" s="3"/>
      <c r="G747" s="16">
        <f t="shared" si="158"/>
        <v>0</v>
      </c>
      <c r="H747" s="16">
        <f t="shared" si="159"/>
        <v>0</v>
      </c>
      <c r="I747" s="9">
        <f t="shared" si="157"/>
        <v>0</v>
      </c>
      <c r="J747" s="9">
        <f t="shared" si="160"/>
        <v>0</v>
      </c>
      <c r="K747" s="9">
        <f t="shared" si="169"/>
        <v>0</v>
      </c>
      <c r="L747" s="9">
        <f t="shared" si="170"/>
        <v>0</v>
      </c>
      <c r="M747" s="9" t="str">
        <f t="shared" si="161"/>
        <v/>
      </c>
      <c r="N747" s="9" t="str">
        <f t="shared" si="162"/>
        <v/>
      </c>
      <c r="O747" s="9" t="str">
        <f t="shared" si="163"/>
        <v/>
      </c>
      <c r="P747" s="9" t="str">
        <f t="shared" si="164"/>
        <v/>
      </c>
      <c r="Q747" s="9" t="str">
        <f t="shared" si="165"/>
        <v/>
      </c>
      <c r="R747" s="9" t="str">
        <f t="shared" si="166"/>
        <v/>
      </c>
      <c r="S747" s="9" t="str">
        <f t="shared" si="167"/>
        <v/>
      </c>
      <c r="T747" s="9" t="str">
        <f t="shared" si="168"/>
        <v/>
      </c>
      <c r="U747" s="9" t="str">
        <f t="array" ref="U747">IF(AND(F747&lt;&gt;"",F747&lt;&gt;"GR"),IF(COUNTIF($J$2:$J$1000,"&gt;=50")&gt;=10,IF(F747&lt;&gt;"GR",IF(AND(F747&gt;=55,J747&gt;=50),_xlfn.IFS(AND(J747&gt;=$AH$11,J747&gt;$AG$10,J747&gt;$AF$10,J747&gt;$AE$10,J747&gt;$AD$10,J747&gt;$AC$10,J747&gt;$AB$10),"AA",AND(J747&gt;=$AG$11,J747&gt;$AF$10,J747&gt;$AE$10,J747&gt;$AD$10,J747&gt;$AC$10,J747&gt;$AB$10),"BA",AND(J747&gt;=$AF$11,J747&gt;$AE$10,J747&gt;$AD$10,J747&gt;$AC$10,J747&gt;$AB$10),"BB",AND(J747&gt;=$AE$11,J747&gt;$AD$10,J747&gt;$AC$10,J747&gt;$AB$10),"CB",AND(J747&gt;=$AD$11,J747&gt;$AC$10,J747&gt;$AB$10),"CC",AND(J747&gt;=$AC$11,J747&gt;$AB$10),"DC",J747&gt;=50,"DD"),IF(J747&gt;=$AA$9,"FD","FF")),T747),IF(L747&gt;=$Z$32,$Z$30,IF(L747&gt;=$AA$32,$AA$30,IF(L747&gt;=$AB$32,$AB$30,IF(L747&gt;=$AC$32,$AC$30,IF(L747&gt;=$AD$32,$AD$30,IF(L747&gt;=$AE$32,$AE$30,IF(L747&gt;=$AF$32,$AF$30,IF(L747&gt;=$AG$32,$AG$30,$AH$30))))))))),T747)</f>
        <v/>
      </c>
      <c r="V747" s="9" t="str">
        <f t="array" ref="V747">IF(A747&lt;&gt;"",IF(_xlfn.BITOR(F747&lt;&gt;"GR",F747&lt;&gt;""),IF(AND(L747&gt;=50,F747&gt;=55),_xlfn.RANK.EQ(L747,$L$2:$L$1000,0),_xlfn.IFS(U747="FD",999,U747="FF",1000)),IF(AND(L747&gt;=50,H747&gt;=55),_xlfn.RANK.EQ(L747,$L$2:$L$326,0),_xlfn.IFS(U747="FD",999,U747="FF",1000))),"")</f>
        <v/>
      </c>
    </row>
    <row r="748" spans="1:22" x14ac:dyDescent="0.25">
      <c r="A748" s="3"/>
      <c r="B748" s="3"/>
      <c r="C748" s="3"/>
      <c r="D748" s="3"/>
      <c r="E748" s="3"/>
      <c r="F748" s="3"/>
      <c r="G748" s="16">
        <f t="shared" si="158"/>
        <v>0</v>
      </c>
      <c r="H748" s="16">
        <f t="shared" si="159"/>
        <v>0</v>
      </c>
      <c r="I748" s="9">
        <f t="shared" si="157"/>
        <v>0</v>
      </c>
      <c r="J748" s="9">
        <f t="shared" si="160"/>
        <v>0</v>
      </c>
      <c r="K748" s="9">
        <f t="shared" si="169"/>
        <v>0</v>
      </c>
      <c r="L748" s="9">
        <f t="shared" si="170"/>
        <v>0</v>
      </c>
      <c r="M748" s="9" t="str">
        <f t="shared" si="161"/>
        <v/>
      </c>
      <c r="N748" s="9" t="str">
        <f t="shared" si="162"/>
        <v/>
      </c>
      <c r="O748" s="9" t="str">
        <f t="shared" si="163"/>
        <v/>
      </c>
      <c r="P748" s="9" t="str">
        <f t="shared" si="164"/>
        <v/>
      </c>
      <c r="Q748" s="9" t="str">
        <f t="shared" si="165"/>
        <v/>
      </c>
      <c r="R748" s="9" t="str">
        <f t="shared" si="166"/>
        <v/>
      </c>
      <c r="S748" s="9" t="str">
        <f t="shared" si="167"/>
        <v/>
      </c>
      <c r="T748" s="9" t="str">
        <f t="shared" si="168"/>
        <v/>
      </c>
      <c r="U748" s="9" t="str">
        <f t="array" ref="U748">IF(AND(F748&lt;&gt;"",F748&lt;&gt;"GR"),IF(COUNTIF($J$2:$J$1000,"&gt;=50")&gt;=10,IF(F748&lt;&gt;"GR",IF(AND(F748&gt;=55,J748&gt;=50),_xlfn.IFS(AND(J748&gt;=$AH$11,J748&gt;$AG$10,J748&gt;$AF$10,J748&gt;$AE$10,J748&gt;$AD$10,J748&gt;$AC$10,J748&gt;$AB$10),"AA",AND(J748&gt;=$AG$11,J748&gt;$AF$10,J748&gt;$AE$10,J748&gt;$AD$10,J748&gt;$AC$10,J748&gt;$AB$10),"BA",AND(J748&gt;=$AF$11,J748&gt;$AE$10,J748&gt;$AD$10,J748&gt;$AC$10,J748&gt;$AB$10),"BB",AND(J748&gt;=$AE$11,J748&gt;$AD$10,J748&gt;$AC$10,J748&gt;$AB$10),"CB",AND(J748&gt;=$AD$11,J748&gt;$AC$10,J748&gt;$AB$10),"CC",AND(J748&gt;=$AC$11,J748&gt;$AB$10),"DC",J748&gt;=50,"DD"),IF(J748&gt;=$AA$9,"FD","FF")),T748),IF(L748&gt;=$Z$32,$Z$30,IF(L748&gt;=$AA$32,$AA$30,IF(L748&gt;=$AB$32,$AB$30,IF(L748&gt;=$AC$32,$AC$30,IF(L748&gt;=$AD$32,$AD$30,IF(L748&gt;=$AE$32,$AE$30,IF(L748&gt;=$AF$32,$AF$30,IF(L748&gt;=$AG$32,$AG$30,$AH$30))))))))),T748)</f>
        <v/>
      </c>
      <c r="V748" s="9" t="str">
        <f t="array" ref="V748">IF(A748&lt;&gt;"",IF(_xlfn.BITOR(F748&lt;&gt;"GR",F748&lt;&gt;""),IF(AND(L748&gt;=50,F748&gt;=55),_xlfn.RANK.EQ(L748,$L$2:$L$1000,0),_xlfn.IFS(U748="FD",999,U748="FF",1000)),IF(AND(L748&gt;=50,H748&gt;=55),_xlfn.RANK.EQ(L748,$L$2:$L$326,0),_xlfn.IFS(U748="FD",999,U748="FF",1000))),"")</f>
        <v/>
      </c>
    </row>
    <row r="749" spans="1:22" x14ac:dyDescent="0.25">
      <c r="A749" s="3"/>
      <c r="B749" s="3"/>
      <c r="C749" s="3"/>
      <c r="D749" s="3"/>
      <c r="E749" s="3"/>
      <c r="F749" s="3"/>
      <c r="G749" s="16">
        <f t="shared" si="158"/>
        <v>0</v>
      </c>
      <c r="H749" s="16">
        <f t="shared" si="159"/>
        <v>0</v>
      </c>
      <c r="I749" s="9">
        <f t="shared" si="157"/>
        <v>0</v>
      </c>
      <c r="J749" s="9">
        <f t="shared" si="160"/>
        <v>0</v>
      </c>
      <c r="K749" s="9">
        <f t="shared" si="169"/>
        <v>0</v>
      </c>
      <c r="L749" s="9">
        <f t="shared" si="170"/>
        <v>0</v>
      </c>
      <c r="M749" s="9" t="str">
        <f t="shared" si="161"/>
        <v/>
      </c>
      <c r="N749" s="9" t="str">
        <f t="shared" si="162"/>
        <v/>
      </c>
      <c r="O749" s="9" t="str">
        <f t="shared" si="163"/>
        <v/>
      </c>
      <c r="P749" s="9" t="str">
        <f t="shared" si="164"/>
        <v/>
      </c>
      <c r="Q749" s="9" t="str">
        <f t="shared" si="165"/>
        <v/>
      </c>
      <c r="R749" s="9" t="str">
        <f t="shared" si="166"/>
        <v/>
      </c>
      <c r="S749" s="9" t="str">
        <f t="shared" si="167"/>
        <v/>
      </c>
      <c r="T749" s="9" t="str">
        <f t="shared" si="168"/>
        <v/>
      </c>
      <c r="U749" s="9" t="str">
        <f t="array" ref="U749">IF(AND(F749&lt;&gt;"",F749&lt;&gt;"GR"),IF(COUNTIF($J$2:$J$1000,"&gt;=50")&gt;=10,IF(F749&lt;&gt;"GR",IF(AND(F749&gt;=55,J749&gt;=50),_xlfn.IFS(AND(J749&gt;=$AH$11,J749&gt;$AG$10,J749&gt;$AF$10,J749&gt;$AE$10,J749&gt;$AD$10,J749&gt;$AC$10,J749&gt;$AB$10),"AA",AND(J749&gt;=$AG$11,J749&gt;$AF$10,J749&gt;$AE$10,J749&gt;$AD$10,J749&gt;$AC$10,J749&gt;$AB$10),"BA",AND(J749&gt;=$AF$11,J749&gt;$AE$10,J749&gt;$AD$10,J749&gt;$AC$10,J749&gt;$AB$10),"BB",AND(J749&gt;=$AE$11,J749&gt;$AD$10,J749&gt;$AC$10,J749&gt;$AB$10),"CB",AND(J749&gt;=$AD$11,J749&gt;$AC$10,J749&gt;$AB$10),"CC",AND(J749&gt;=$AC$11,J749&gt;$AB$10),"DC",J749&gt;=50,"DD"),IF(J749&gt;=$AA$9,"FD","FF")),T749),IF(L749&gt;=$Z$32,$Z$30,IF(L749&gt;=$AA$32,$AA$30,IF(L749&gt;=$AB$32,$AB$30,IF(L749&gt;=$AC$32,$AC$30,IF(L749&gt;=$AD$32,$AD$30,IF(L749&gt;=$AE$32,$AE$30,IF(L749&gt;=$AF$32,$AF$30,IF(L749&gt;=$AG$32,$AG$30,$AH$30))))))))),T749)</f>
        <v/>
      </c>
      <c r="V749" s="9" t="str">
        <f t="array" ref="V749">IF(A749&lt;&gt;"",IF(_xlfn.BITOR(F749&lt;&gt;"GR",F749&lt;&gt;""),IF(AND(L749&gt;=50,F749&gt;=55),_xlfn.RANK.EQ(L749,$L$2:$L$1000,0),_xlfn.IFS(U749="FD",999,U749="FF",1000)),IF(AND(L749&gt;=50,H749&gt;=55),_xlfn.RANK.EQ(L749,$L$2:$L$326,0),_xlfn.IFS(U749="FD",999,U749="FF",1000))),"")</f>
        <v/>
      </c>
    </row>
    <row r="750" spans="1:22" x14ac:dyDescent="0.25">
      <c r="A750" s="3"/>
      <c r="B750" s="3"/>
      <c r="C750" s="3"/>
      <c r="D750" s="3"/>
      <c r="E750" s="3"/>
      <c r="F750" s="3"/>
      <c r="G750" s="16">
        <f t="shared" si="158"/>
        <v>0</v>
      </c>
      <c r="H750" s="16">
        <f t="shared" si="159"/>
        <v>0</v>
      </c>
      <c r="I750" s="9">
        <f t="shared" si="157"/>
        <v>0</v>
      </c>
      <c r="J750" s="9">
        <f t="shared" si="160"/>
        <v>0</v>
      </c>
      <c r="K750" s="9">
        <f t="shared" si="169"/>
        <v>0</v>
      </c>
      <c r="L750" s="9">
        <f t="shared" si="170"/>
        <v>0</v>
      </c>
      <c r="M750" s="9" t="str">
        <f t="shared" si="161"/>
        <v/>
      </c>
      <c r="N750" s="9" t="str">
        <f t="shared" si="162"/>
        <v/>
      </c>
      <c r="O750" s="9" t="str">
        <f t="shared" si="163"/>
        <v/>
      </c>
      <c r="P750" s="9" t="str">
        <f t="shared" si="164"/>
        <v/>
      </c>
      <c r="Q750" s="9" t="str">
        <f t="shared" si="165"/>
        <v/>
      </c>
      <c r="R750" s="9" t="str">
        <f t="shared" si="166"/>
        <v/>
      </c>
      <c r="S750" s="9" t="str">
        <f t="shared" si="167"/>
        <v/>
      </c>
      <c r="T750" s="9" t="str">
        <f t="shared" si="168"/>
        <v/>
      </c>
      <c r="U750" s="9" t="str">
        <f t="array" ref="U750">IF(AND(F750&lt;&gt;"",F750&lt;&gt;"GR"),IF(COUNTIF($J$2:$J$1000,"&gt;=50")&gt;=10,IF(F750&lt;&gt;"GR",IF(AND(F750&gt;=55,J750&gt;=50),_xlfn.IFS(AND(J750&gt;=$AH$11,J750&gt;$AG$10,J750&gt;$AF$10,J750&gt;$AE$10,J750&gt;$AD$10,J750&gt;$AC$10,J750&gt;$AB$10),"AA",AND(J750&gt;=$AG$11,J750&gt;$AF$10,J750&gt;$AE$10,J750&gt;$AD$10,J750&gt;$AC$10,J750&gt;$AB$10),"BA",AND(J750&gt;=$AF$11,J750&gt;$AE$10,J750&gt;$AD$10,J750&gt;$AC$10,J750&gt;$AB$10),"BB",AND(J750&gt;=$AE$11,J750&gt;$AD$10,J750&gt;$AC$10,J750&gt;$AB$10),"CB",AND(J750&gt;=$AD$11,J750&gt;$AC$10,J750&gt;$AB$10),"CC",AND(J750&gt;=$AC$11,J750&gt;$AB$10),"DC",J750&gt;=50,"DD"),IF(J750&gt;=$AA$9,"FD","FF")),T750),IF(L750&gt;=$Z$32,$Z$30,IF(L750&gt;=$AA$32,$AA$30,IF(L750&gt;=$AB$32,$AB$30,IF(L750&gt;=$AC$32,$AC$30,IF(L750&gt;=$AD$32,$AD$30,IF(L750&gt;=$AE$32,$AE$30,IF(L750&gt;=$AF$32,$AF$30,IF(L750&gt;=$AG$32,$AG$30,$AH$30))))))))),T750)</f>
        <v/>
      </c>
      <c r="V750" s="9" t="str">
        <f t="array" ref="V750">IF(A750&lt;&gt;"",IF(_xlfn.BITOR(F750&lt;&gt;"GR",F750&lt;&gt;""),IF(AND(L750&gt;=50,F750&gt;=55),_xlfn.RANK.EQ(L750,$L$2:$L$1000,0),_xlfn.IFS(U750="FD",999,U750="FF",1000)),IF(AND(L750&gt;=50,H750&gt;=55),_xlfn.RANK.EQ(L750,$L$2:$L$326,0),_xlfn.IFS(U750="FD",999,U750="FF",1000))),"")</f>
        <v/>
      </c>
    </row>
    <row r="751" spans="1:22" x14ac:dyDescent="0.25">
      <c r="A751" s="3"/>
      <c r="B751" s="3"/>
      <c r="C751" s="3"/>
      <c r="D751" s="3"/>
      <c r="E751" s="3"/>
      <c r="F751" s="3"/>
      <c r="G751" s="16">
        <f t="shared" si="158"/>
        <v>0</v>
      </c>
      <c r="H751" s="16">
        <f t="shared" si="159"/>
        <v>0</v>
      </c>
      <c r="I751" s="9">
        <f t="shared" si="157"/>
        <v>0</v>
      </c>
      <c r="J751" s="9">
        <f t="shared" si="160"/>
        <v>0</v>
      </c>
      <c r="K751" s="9">
        <f t="shared" si="169"/>
        <v>0</v>
      </c>
      <c r="L751" s="9">
        <f t="shared" si="170"/>
        <v>0</v>
      </c>
      <c r="M751" s="9" t="str">
        <f t="shared" si="161"/>
        <v/>
      </c>
      <c r="N751" s="9" t="str">
        <f t="shared" si="162"/>
        <v/>
      </c>
      <c r="O751" s="9" t="str">
        <f t="shared" si="163"/>
        <v/>
      </c>
      <c r="P751" s="9" t="str">
        <f t="shared" si="164"/>
        <v/>
      </c>
      <c r="Q751" s="9" t="str">
        <f t="shared" si="165"/>
        <v/>
      </c>
      <c r="R751" s="9" t="str">
        <f t="shared" si="166"/>
        <v/>
      </c>
      <c r="S751" s="9" t="str">
        <f t="shared" si="167"/>
        <v/>
      </c>
      <c r="T751" s="9" t="str">
        <f t="shared" si="168"/>
        <v/>
      </c>
      <c r="U751" s="9" t="str">
        <f t="array" ref="U751">IF(AND(F751&lt;&gt;"",F751&lt;&gt;"GR"),IF(COUNTIF($J$2:$J$1000,"&gt;=50")&gt;=10,IF(F751&lt;&gt;"GR",IF(AND(F751&gt;=55,J751&gt;=50),_xlfn.IFS(AND(J751&gt;=$AH$11,J751&gt;$AG$10,J751&gt;$AF$10,J751&gt;$AE$10,J751&gt;$AD$10,J751&gt;$AC$10,J751&gt;$AB$10),"AA",AND(J751&gt;=$AG$11,J751&gt;$AF$10,J751&gt;$AE$10,J751&gt;$AD$10,J751&gt;$AC$10,J751&gt;$AB$10),"BA",AND(J751&gt;=$AF$11,J751&gt;$AE$10,J751&gt;$AD$10,J751&gt;$AC$10,J751&gt;$AB$10),"BB",AND(J751&gt;=$AE$11,J751&gt;$AD$10,J751&gt;$AC$10,J751&gt;$AB$10),"CB",AND(J751&gt;=$AD$11,J751&gt;$AC$10,J751&gt;$AB$10),"CC",AND(J751&gt;=$AC$11,J751&gt;$AB$10),"DC",J751&gt;=50,"DD"),IF(J751&gt;=$AA$9,"FD","FF")),T751),IF(L751&gt;=$Z$32,$Z$30,IF(L751&gt;=$AA$32,$AA$30,IF(L751&gt;=$AB$32,$AB$30,IF(L751&gt;=$AC$32,$AC$30,IF(L751&gt;=$AD$32,$AD$30,IF(L751&gt;=$AE$32,$AE$30,IF(L751&gt;=$AF$32,$AF$30,IF(L751&gt;=$AG$32,$AG$30,$AH$30))))))))),T751)</f>
        <v/>
      </c>
      <c r="V751" s="9" t="str">
        <f t="array" ref="V751">IF(A751&lt;&gt;"",IF(_xlfn.BITOR(F751&lt;&gt;"GR",F751&lt;&gt;""),IF(AND(L751&gt;=50,F751&gt;=55),_xlfn.RANK.EQ(L751,$L$2:$L$1000,0),_xlfn.IFS(U751="FD",999,U751="FF",1000)),IF(AND(L751&gt;=50,H751&gt;=55),_xlfn.RANK.EQ(L751,$L$2:$L$326,0),_xlfn.IFS(U751="FD",999,U751="FF",1000))),"")</f>
        <v/>
      </c>
    </row>
    <row r="752" spans="1:22" x14ac:dyDescent="0.25">
      <c r="A752" s="3"/>
      <c r="B752" s="3"/>
      <c r="C752" s="3"/>
      <c r="D752" s="3"/>
      <c r="E752" s="3"/>
      <c r="F752" s="3"/>
      <c r="G752" s="16">
        <f t="shared" si="158"/>
        <v>0</v>
      </c>
      <c r="H752" s="16">
        <f t="shared" si="159"/>
        <v>0</v>
      </c>
      <c r="I752" s="9">
        <f t="shared" si="157"/>
        <v>0</v>
      </c>
      <c r="J752" s="9">
        <f t="shared" si="160"/>
        <v>0</v>
      </c>
      <c r="K752" s="9">
        <f t="shared" si="169"/>
        <v>0</v>
      </c>
      <c r="L752" s="9">
        <f t="shared" si="170"/>
        <v>0</v>
      </c>
      <c r="M752" s="9" t="str">
        <f t="shared" si="161"/>
        <v/>
      </c>
      <c r="N752" s="9" t="str">
        <f t="shared" si="162"/>
        <v/>
      </c>
      <c r="O752" s="9" t="str">
        <f t="shared" si="163"/>
        <v/>
      </c>
      <c r="P752" s="9" t="str">
        <f t="shared" si="164"/>
        <v/>
      </c>
      <c r="Q752" s="9" t="str">
        <f t="shared" si="165"/>
        <v/>
      </c>
      <c r="R752" s="9" t="str">
        <f t="shared" si="166"/>
        <v/>
      </c>
      <c r="S752" s="9" t="str">
        <f t="shared" si="167"/>
        <v/>
      </c>
      <c r="T752" s="9" t="str">
        <f t="shared" si="168"/>
        <v/>
      </c>
      <c r="U752" s="9" t="str">
        <f t="array" ref="U752">IF(AND(F752&lt;&gt;"",F752&lt;&gt;"GR"),IF(COUNTIF($J$2:$J$1000,"&gt;=50")&gt;=10,IF(F752&lt;&gt;"GR",IF(AND(F752&gt;=55,J752&gt;=50),_xlfn.IFS(AND(J752&gt;=$AH$11,J752&gt;$AG$10,J752&gt;$AF$10,J752&gt;$AE$10,J752&gt;$AD$10,J752&gt;$AC$10,J752&gt;$AB$10),"AA",AND(J752&gt;=$AG$11,J752&gt;$AF$10,J752&gt;$AE$10,J752&gt;$AD$10,J752&gt;$AC$10,J752&gt;$AB$10),"BA",AND(J752&gt;=$AF$11,J752&gt;$AE$10,J752&gt;$AD$10,J752&gt;$AC$10,J752&gt;$AB$10),"BB",AND(J752&gt;=$AE$11,J752&gt;$AD$10,J752&gt;$AC$10,J752&gt;$AB$10),"CB",AND(J752&gt;=$AD$11,J752&gt;$AC$10,J752&gt;$AB$10),"CC",AND(J752&gt;=$AC$11,J752&gt;$AB$10),"DC",J752&gt;=50,"DD"),IF(J752&gt;=$AA$9,"FD","FF")),T752),IF(L752&gt;=$Z$32,$Z$30,IF(L752&gt;=$AA$32,$AA$30,IF(L752&gt;=$AB$32,$AB$30,IF(L752&gt;=$AC$32,$AC$30,IF(L752&gt;=$AD$32,$AD$30,IF(L752&gt;=$AE$32,$AE$30,IF(L752&gt;=$AF$32,$AF$30,IF(L752&gt;=$AG$32,$AG$30,$AH$30))))))))),T752)</f>
        <v/>
      </c>
      <c r="V752" s="9" t="str">
        <f t="array" ref="V752">IF(A752&lt;&gt;"",IF(_xlfn.BITOR(F752&lt;&gt;"GR",F752&lt;&gt;""),IF(AND(L752&gt;=50,F752&gt;=55),_xlfn.RANK.EQ(L752,$L$2:$L$1000,0),_xlfn.IFS(U752="FD",999,U752="FF",1000)),IF(AND(L752&gt;=50,H752&gt;=55),_xlfn.RANK.EQ(L752,$L$2:$L$326,0),_xlfn.IFS(U752="FD",999,U752="FF",1000))),"")</f>
        <v/>
      </c>
    </row>
    <row r="753" spans="1:22" x14ac:dyDescent="0.25">
      <c r="A753" s="3"/>
      <c r="B753" s="3"/>
      <c r="C753" s="3"/>
      <c r="D753" s="3"/>
      <c r="E753" s="3"/>
      <c r="F753" s="3"/>
      <c r="G753" s="16">
        <f t="shared" si="158"/>
        <v>0</v>
      </c>
      <c r="H753" s="16">
        <f t="shared" si="159"/>
        <v>0</v>
      </c>
      <c r="I753" s="9">
        <f t="shared" si="157"/>
        <v>0</v>
      </c>
      <c r="J753" s="9">
        <f t="shared" si="160"/>
        <v>0</v>
      </c>
      <c r="K753" s="9">
        <f t="shared" si="169"/>
        <v>0</v>
      </c>
      <c r="L753" s="9">
        <f t="shared" si="170"/>
        <v>0</v>
      </c>
      <c r="M753" s="9" t="str">
        <f t="shared" si="161"/>
        <v/>
      </c>
      <c r="N753" s="9" t="str">
        <f t="shared" si="162"/>
        <v/>
      </c>
      <c r="O753" s="9" t="str">
        <f t="shared" si="163"/>
        <v/>
      </c>
      <c r="P753" s="9" t="str">
        <f t="shared" si="164"/>
        <v/>
      </c>
      <c r="Q753" s="9" t="str">
        <f t="shared" si="165"/>
        <v/>
      </c>
      <c r="R753" s="9" t="str">
        <f t="shared" si="166"/>
        <v/>
      </c>
      <c r="S753" s="9" t="str">
        <f t="shared" si="167"/>
        <v/>
      </c>
      <c r="T753" s="9" t="str">
        <f t="shared" si="168"/>
        <v/>
      </c>
      <c r="U753" s="9" t="str">
        <f t="array" ref="U753">IF(AND(F753&lt;&gt;"",F753&lt;&gt;"GR"),IF(COUNTIF($J$2:$J$1000,"&gt;=50")&gt;=10,IF(F753&lt;&gt;"GR",IF(AND(F753&gt;=55,J753&gt;=50),_xlfn.IFS(AND(J753&gt;=$AH$11,J753&gt;$AG$10,J753&gt;$AF$10,J753&gt;$AE$10,J753&gt;$AD$10,J753&gt;$AC$10,J753&gt;$AB$10),"AA",AND(J753&gt;=$AG$11,J753&gt;$AF$10,J753&gt;$AE$10,J753&gt;$AD$10,J753&gt;$AC$10,J753&gt;$AB$10),"BA",AND(J753&gt;=$AF$11,J753&gt;$AE$10,J753&gt;$AD$10,J753&gt;$AC$10,J753&gt;$AB$10),"BB",AND(J753&gt;=$AE$11,J753&gt;$AD$10,J753&gt;$AC$10,J753&gt;$AB$10),"CB",AND(J753&gt;=$AD$11,J753&gt;$AC$10,J753&gt;$AB$10),"CC",AND(J753&gt;=$AC$11,J753&gt;$AB$10),"DC",J753&gt;=50,"DD"),IF(J753&gt;=$AA$9,"FD","FF")),T753),IF(L753&gt;=$Z$32,$Z$30,IF(L753&gt;=$AA$32,$AA$30,IF(L753&gt;=$AB$32,$AB$30,IF(L753&gt;=$AC$32,$AC$30,IF(L753&gt;=$AD$32,$AD$30,IF(L753&gt;=$AE$32,$AE$30,IF(L753&gt;=$AF$32,$AF$30,IF(L753&gt;=$AG$32,$AG$30,$AH$30))))))))),T753)</f>
        <v/>
      </c>
      <c r="V753" s="9" t="str">
        <f t="array" ref="V753">IF(A753&lt;&gt;"",IF(_xlfn.BITOR(F753&lt;&gt;"GR",F753&lt;&gt;""),IF(AND(L753&gt;=50,F753&gt;=55),_xlfn.RANK.EQ(L753,$L$2:$L$1000,0),_xlfn.IFS(U753="FD",999,U753="FF",1000)),IF(AND(L753&gt;=50,H753&gt;=55),_xlfn.RANK.EQ(L753,$L$2:$L$326,0),_xlfn.IFS(U753="FD",999,U753="FF",1000))),"")</f>
        <v/>
      </c>
    </row>
    <row r="754" spans="1:22" x14ac:dyDescent="0.25">
      <c r="A754" s="3"/>
      <c r="B754" s="3"/>
      <c r="C754" s="3"/>
      <c r="D754" s="3"/>
      <c r="E754" s="3"/>
      <c r="F754" s="3"/>
      <c r="G754" s="16">
        <f t="shared" si="158"/>
        <v>0</v>
      </c>
      <c r="H754" s="16">
        <f t="shared" si="159"/>
        <v>0</v>
      </c>
      <c r="I754" s="9">
        <f t="shared" si="157"/>
        <v>0</v>
      </c>
      <c r="J754" s="9">
        <f t="shared" si="160"/>
        <v>0</v>
      </c>
      <c r="K754" s="9">
        <f t="shared" si="169"/>
        <v>0</v>
      </c>
      <c r="L754" s="9">
        <f t="shared" si="170"/>
        <v>0</v>
      </c>
      <c r="M754" s="9" t="str">
        <f t="shared" si="161"/>
        <v/>
      </c>
      <c r="N754" s="9" t="str">
        <f t="shared" si="162"/>
        <v/>
      </c>
      <c r="O754" s="9" t="str">
        <f t="shared" si="163"/>
        <v/>
      </c>
      <c r="P754" s="9" t="str">
        <f t="shared" si="164"/>
        <v/>
      </c>
      <c r="Q754" s="9" t="str">
        <f t="shared" si="165"/>
        <v/>
      </c>
      <c r="R754" s="9" t="str">
        <f t="shared" si="166"/>
        <v/>
      </c>
      <c r="S754" s="9" t="str">
        <f t="shared" si="167"/>
        <v/>
      </c>
      <c r="T754" s="9" t="str">
        <f t="shared" si="168"/>
        <v/>
      </c>
      <c r="U754" s="9" t="str">
        <f t="array" ref="U754">IF(AND(F754&lt;&gt;"",F754&lt;&gt;"GR"),IF(COUNTIF($J$2:$J$1000,"&gt;=50")&gt;=10,IF(F754&lt;&gt;"GR",IF(AND(F754&gt;=55,J754&gt;=50),_xlfn.IFS(AND(J754&gt;=$AH$11,J754&gt;$AG$10,J754&gt;$AF$10,J754&gt;$AE$10,J754&gt;$AD$10,J754&gt;$AC$10,J754&gt;$AB$10),"AA",AND(J754&gt;=$AG$11,J754&gt;$AF$10,J754&gt;$AE$10,J754&gt;$AD$10,J754&gt;$AC$10,J754&gt;$AB$10),"BA",AND(J754&gt;=$AF$11,J754&gt;$AE$10,J754&gt;$AD$10,J754&gt;$AC$10,J754&gt;$AB$10),"BB",AND(J754&gt;=$AE$11,J754&gt;$AD$10,J754&gt;$AC$10,J754&gt;$AB$10),"CB",AND(J754&gt;=$AD$11,J754&gt;$AC$10,J754&gt;$AB$10),"CC",AND(J754&gt;=$AC$11,J754&gt;$AB$10),"DC",J754&gt;=50,"DD"),IF(J754&gt;=$AA$9,"FD","FF")),T754),IF(L754&gt;=$Z$32,$Z$30,IF(L754&gt;=$AA$32,$AA$30,IF(L754&gt;=$AB$32,$AB$30,IF(L754&gt;=$AC$32,$AC$30,IF(L754&gt;=$AD$32,$AD$30,IF(L754&gt;=$AE$32,$AE$30,IF(L754&gt;=$AF$32,$AF$30,IF(L754&gt;=$AG$32,$AG$30,$AH$30))))))))),T754)</f>
        <v/>
      </c>
      <c r="V754" s="9" t="str">
        <f t="array" ref="V754">IF(A754&lt;&gt;"",IF(_xlfn.BITOR(F754&lt;&gt;"GR",F754&lt;&gt;""),IF(AND(L754&gt;=50,F754&gt;=55),_xlfn.RANK.EQ(L754,$L$2:$L$1000,0),_xlfn.IFS(U754="FD",999,U754="FF",1000)),IF(AND(L754&gt;=50,H754&gt;=55),_xlfn.RANK.EQ(L754,$L$2:$L$326,0),_xlfn.IFS(U754="FD",999,U754="FF",1000))),"")</f>
        <v/>
      </c>
    </row>
    <row r="755" spans="1:22" x14ac:dyDescent="0.25">
      <c r="A755" s="3"/>
      <c r="B755" s="3"/>
      <c r="C755" s="3"/>
      <c r="D755" s="3"/>
      <c r="E755" s="3"/>
      <c r="F755" s="3"/>
      <c r="G755" s="16">
        <f t="shared" si="158"/>
        <v>0</v>
      </c>
      <c r="H755" s="16">
        <f t="shared" si="159"/>
        <v>0</v>
      </c>
      <c r="I755" s="9">
        <f t="shared" si="157"/>
        <v>0</v>
      </c>
      <c r="J755" s="9">
        <f t="shared" si="160"/>
        <v>0</v>
      </c>
      <c r="K755" s="9">
        <f t="shared" si="169"/>
        <v>0</v>
      </c>
      <c r="L755" s="9">
        <f t="shared" si="170"/>
        <v>0</v>
      </c>
      <c r="M755" s="9" t="str">
        <f t="shared" si="161"/>
        <v/>
      </c>
      <c r="N755" s="9" t="str">
        <f t="shared" si="162"/>
        <v/>
      </c>
      <c r="O755" s="9" t="str">
        <f t="shared" si="163"/>
        <v/>
      </c>
      <c r="P755" s="9" t="str">
        <f t="shared" si="164"/>
        <v/>
      </c>
      <c r="Q755" s="9" t="str">
        <f t="shared" si="165"/>
        <v/>
      </c>
      <c r="R755" s="9" t="str">
        <f t="shared" si="166"/>
        <v/>
      </c>
      <c r="S755" s="9" t="str">
        <f t="shared" si="167"/>
        <v/>
      </c>
      <c r="T755" s="9" t="str">
        <f t="shared" si="168"/>
        <v/>
      </c>
      <c r="U755" s="9" t="str">
        <f t="array" ref="U755">IF(AND(F755&lt;&gt;"",F755&lt;&gt;"GR"),IF(COUNTIF($J$2:$J$1000,"&gt;=50")&gt;=10,IF(F755&lt;&gt;"GR",IF(AND(F755&gt;=55,J755&gt;=50),_xlfn.IFS(AND(J755&gt;=$AH$11,J755&gt;$AG$10,J755&gt;$AF$10,J755&gt;$AE$10,J755&gt;$AD$10,J755&gt;$AC$10,J755&gt;$AB$10),"AA",AND(J755&gt;=$AG$11,J755&gt;$AF$10,J755&gt;$AE$10,J755&gt;$AD$10,J755&gt;$AC$10,J755&gt;$AB$10),"BA",AND(J755&gt;=$AF$11,J755&gt;$AE$10,J755&gt;$AD$10,J755&gt;$AC$10,J755&gt;$AB$10),"BB",AND(J755&gt;=$AE$11,J755&gt;$AD$10,J755&gt;$AC$10,J755&gt;$AB$10),"CB",AND(J755&gt;=$AD$11,J755&gt;$AC$10,J755&gt;$AB$10),"CC",AND(J755&gt;=$AC$11,J755&gt;$AB$10),"DC",J755&gt;=50,"DD"),IF(J755&gt;=$AA$9,"FD","FF")),T755),IF(L755&gt;=$Z$32,$Z$30,IF(L755&gt;=$AA$32,$AA$30,IF(L755&gt;=$AB$32,$AB$30,IF(L755&gt;=$AC$32,$AC$30,IF(L755&gt;=$AD$32,$AD$30,IF(L755&gt;=$AE$32,$AE$30,IF(L755&gt;=$AF$32,$AF$30,IF(L755&gt;=$AG$32,$AG$30,$AH$30))))))))),T755)</f>
        <v/>
      </c>
      <c r="V755" s="9" t="str">
        <f t="array" ref="V755">IF(A755&lt;&gt;"",IF(_xlfn.BITOR(F755&lt;&gt;"GR",F755&lt;&gt;""),IF(AND(L755&gt;=50,F755&gt;=55),_xlfn.RANK.EQ(L755,$L$2:$L$1000,0),_xlfn.IFS(U755="FD",999,U755="FF",1000)),IF(AND(L755&gt;=50,H755&gt;=55),_xlfn.RANK.EQ(L755,$L$2:$L$326,0),_xlfn.IFS(U755="FD",999,U755="FF",1000))),"")</f>
        <v/>
      </c>
    </row>
    <row r="756" spans="1:22" x14ac:dyDescent="0.25">
      <c r="A756" s="3"/>
      <c r="B756" s="3"/>
      <c r="C756" s="3"/>
      <c r="D756" s="3"/>
      <c r="E756" s="3"/>
      <c r="F756" s="3"/>
      <c r="G756" s="16">
        <f t="shared" si="158"/>
        <v>0</v>
      </c>
      <c r="H756" s="16">
        <f t="shared" si="159"/>
        <v>0</v>
      </c>
      <c r="I756" s="9">
        <f t="shared" si="157"/>
        <v>0</v>
      </c>
      <c r="J756" s="9">
        <f t="shared" si="160"/>
        <v>0</v>
      </c>
      <c r="K756" s="9">
        <f t="shared" si="169"/>
        <v>0</v>
      </c>
      <c r="L756" s="9">
        <f t="shared" si="170"/>
        <v>0</v>
      </c>
      <c r="M756" s="9" t="str">
        <f t="shared" si="161"/>
        <v/>
      </c>
      <c r="N756" s="9" t="str">
        <f t="shared" si="162"/>
        <v/>
      </c>
      <c r="O756" s="9" t="str">
        <f t="shared" si="163"/>
        <v/>
      </c>
      <c r="P756" s="9" t="str">
        <f t="shared" si="164"/>
        <v/>
      </c>
      <c r="Q756" s="9" t="str">
        <f t="shared" si="165"/>
        <v/>
      </c>
      <c r="R756" s="9" t="str">
        <f t="shared" si="166"/>
        <v/>
      </c>
      <c r="S756" s="9" t="str">
        <f t="shared" si="167"/>
        <v/>
      </c>
      <c r="T756" s="9" t="str">
        <f t="shared" si="168"/>
        <v/>
      </c>
      <c r="U756" s="9" t="str">
        <f t="array" ref="U756">IF(AND(F756&lt;&gt;"",F756&lt;&gt;"GR"),IF(COUNTIF($J$2:$J$1000,"&gt;=50")&gt;=10,IF(F756&lt;&gt;"GR",IF(AND(F756&gt;=55,J756&gt;=50),_xlfn.IFS(AND(J756&gt;=$AH$11,J756&gt;$AG$10,J756&gt;$AF$10,J756&gt;$AE$10,J756&gt;$AD$10,J756&gt;$AC$10,J756&gt;$AB$10),"AA",AND(J756&gt;=$AG$11,J756&gt;$AF$10,J756&gt;$AE$10,J756&gt;$AD$10,J756&gt;$AC$10,J756&gt;$AB$10),"BA",AND(J756&gt;=$AF$11,J756&gt;$AE$10,J756&gt;$AD$10,J756&gt;$AC$10,J756&gt;$AB$10),"BB",AND(J756&gt;=$AE$11,J756&gt;$AD$10,J756&gt;$AC$10,J756&gt;$AB$10),"CB",AND(J756&gt;=$AD$11,J756&gt;$AC$10,J756&gt;$AB$10),"CC",AND(J756&gt;=$AC$11,J756&gt;$AB$10),"DC",J756&gt;=50,"DD"),IF(J756&gt;=$AA$9,"FD","FF")),T756),IF(L756&gt;=$Z$32,$Z$30,IF(L756&gt;=$AA$32,$AA$30,IF(L756&gt;=$AB$32,$AB$30,IF(L756&gt;=$AC$32,$AC$30,IF(L756&gt;=$AD$32,$AD$30,IF(L756&gt;=$AE$32,$AE$30,IF(L756&gt;=$AF$32,$AF$30,IF(L756&gt;=$AG$32,$AG$30,$AH$30))))))))),T756)</f>
        <v/>
      </c>
      <c r="V756" s="9" t="str">
        <f t="array" ref="V756">IF(A756&lt;&gt;"",IF(_xlfn.BITOR(F756&lt;&gt;"GR",F756&lt;&gt;""),IF(AND(L756&gt;=50,F756&gt;=55),_xlfn.RANK.EQ(L756,$L$2:$L$1000,0),_xlfn.IFS(U756="FD",999,U756="FF",1000)),IF(AND(L756&gt;=50,H756&gt;=55),_xlfn.RANK.EQ(L756,$L$2:$L$326,0),_xlfn.IFS(U756="FD",999,U756="FF",1000))),"")</f>
        <v/>
      </c>
    </row>
    <row r="757" spans="1:22" x14ac:dyDescent="0.25">
      <c r="A757" s="3"/>
      <c r="B757" s="3"/>
      <c r="C757" s="3"/>
      <c r="D757" s="3"/>
      <c r="E757" s="3"/>
      <c r="F757" s="3"/>
      <c r="G757" s="16">
        <f t="shared" si="158"/>
        <v>0</v>
      </c>
      <c r="H757" s="16">
        <f t="shared" si="159"/>
        <v>0</v>
      </c>
      <c r="I757" s="9">
        <f t="shared" si="157"/>
        <v>0</v>
      </c>
      <c r="J757" s="9">
        <f t="shared" si="160"/>
        <v>0</v>
      </c>
      <c r="K757" s="9">
        <f t="shared" si="169"/>
        <v>0</v>
      </c>
      <c r="L757" s="9">
        <f t="shared" si="170"/>
        <v>0</v>
      </c>
      <c r="M757" s="9" t="str">
        <f t="shared" si="161"/>
        <v/>
      </c>
      <c r="N757" s="9" t="str">
        <f t="shared" si="162"/>
        <v/>
      </c>
      <c r="O757" s="9" t="str">
        <f t="shared" si="163"/>
        <v/>
      </c>
      <c r="P757" s="9" t="str">
        <f t="shared" si="164"/>
        <v/>
      </c>
      <c r="Q757" s="9" t="str">
        <f t="shared" si="165"/>
        <v/>
      </c>
      <c r="R757" s="9" t="str">
        <f t="shared" si="166"/>
        <v/>
      </c>
      <c r="S757" s="9" t="str">
        <f t="shared" si="167"/>
        <v/>
      </c>
      <c r="T757" s="9" t="str">
        <f t="shared" si="168"/>
        <v/>
      </c>
      <c r="U757" s="9" t="str">
        <f t="array" ref="U757">IF(AND(F757&lt;&gt;"",F757&lt;&gt;"GR"),IF(COUNTIF($J$2:$J$1000,"&gt;=50")&gt;=10,IF(F757&lt;&gt;"GR",IF(AND(F757&gt;=55,J757&gt;=50),_xlfn.IFS(AND(J757&gt;=$AH$11,J757&gt;$AG$10,J757&gt;$AF$10,J757&gt;$AE$10,J757&gt;$AD$10,J757&gt;$AC$10,J757&gt;$AB$10),"AA",AND(J757&gt;=$AG$11,J757&gt;$AF$10,J757&gt;$AE$10,J757&gt;$AD$10,J757&gt;$AC$10,J757&gt;$AB$10),"BA",AND(J757&gt;=$AF$11,J757&gt;$AE$10,J757&gt;$AD$10,J757&gt;$AC$10,J757&gt;$AB$10),"BB",AND(J757&gt;=$AE$11,J757&gt;$AD$10,J757&gt;$AC$10,J757&gt;$AB$10),"CB",AND(J757&gt;=$AD$11,J757&gt;$AC$10,J757&gt;$AB$10),"CC",AND(J757&gt;=$AC$11,J757&gt;$AB$10),"DC",J757&gt;=50,"DD"),IF(J757&gt;=$AA$9,"FD","FF")),T757),IF(L757&gt;=$Z$32,$Z$30,IF(L757&gt;=$AA$32,$AA$30,IF(L757&gt;=$AB$32,$AB$30,IF(L757&gt;=$AC$32,$AC$30,IF(L757&gt;=$AD$32,$AD$30,IF(L757&gt;=$AE$32,$AE$30,IF(L757&gt;=$AF$32,$AF$30,IF(L757&gt;=$AG$32,$AG$30,$AH$30))))))))),T757)</f>
        <v/>
      </c>
      <c r="V757" s="9" t="str">
        <f t="array" ref="V757">IF(A757&lt;&gt;"",IF(_xlfn.BITOR(F757&lt;&gt;"GR",F757&lt;&gt;""),IF(AND(L757&gt;=50,F757&gt;=55),_xlfn.RANK.EQ(L757,$L$2:$L$1000,0),_xlfn.IFS(U757="FD",999,U757="FF",1000)),IF(AND(L757&gt;=50,H757&gt;=55),_xlfn.RANK.EQ(L757,$L$2:$L$326,0),_xlfn.IFS(U757="FD",999,U757="FF",1000))),"")</f>
        <v/>
      </c>
    </row>
    <row r="758" spans="1:22" x14ac:dyDescent="0.25">
      <c r="A758" s="3"/>
      <c r="B758" s="3"/>
      <c r="C758" s="3"/>
      <c r="D758" s="3"/>
      <c r="E758" s="3"/>
      <c r="F758" s="3"/>
      <c r="G758" s="16">
        <f t="shared" si="158"/>
        <v>0</v>
      </c>
      <c r="H758" s="16">
        <f t="shared" si="159"/>
        <v>0</v>
      </c>
      <c r="I758" s="9">
        <f t="shared" si="157"/>
        <v>0</v>
      </c>
      <c r="J758" s="9">
        <f t="shared" si="160"/>
        <v>0</v>
      </c>
      <c r="K758" s="9">
        <f t="shared" si="169"/>
        <v>0</v>
      </c>
      <c r="L758" s="9">
        <f t="shared" si="170"/>
        <v>0</v>
      </c>
      <c r="M758" s="9" t="str">
        <f t="shared" si="161"/>
        <v/>
      </c>
      <c r="N758" s="9" t="str">
        <f t="shared" si="162"/>
        <v/>
      </c>
      <c r="O758" s="9" t="str">
        <f t="shared" si="163"/>
        <v/>
      </c>
      <c r="P758" s="9" t="str">
        <f t="shared" si="164"/>
        <v/>
      </c>
      <c r="Q758" s="9" t="str">
        <f t="shared" si="165"/>
        <v/>
      </c>
      <c r="R758" s="9" t="str">
        <f t="shared" si="166"/>
        <v/>
      </c>
      <c r="S758" s="9" t="str">
        <f t="shared" si="167"/>
        <v/>
      </c>
      <c r="T758" s="9" t="str">
        <f t="shared" si="168"/>
        <v/>
      </c>
      <c r="U758" s="9" t="str">
        <f t="array" ref="U758">IF(AND(F758&lt;&gt;"",F758&lt;&gt;"GR"),IF(COUNTIF($J$2:$J$1000,"&gt;=50")&gt;=10,IF(F758&lt;&gt;"GR",IF(AND(F758&gt;=55,J758&gt;=50),_xlfn.IFS(AND(J758&gt;=$AH$11,J758&gt;$AG$10,J758&gt;$AF$10,J758&gt;$AE$10,J758&gt;$AD$10,J758&gt;$AC$10,J758&gt;$AB$10),"AA",AND(J758&gt;=$AG$11,J758&gt;$AF$10,J758&gt;$AE$10,J758&gt;$AD$10,J758&gt;$AC$10,J758&gt;$AB$10),"BA",AND(J758&gt;=$AF$11,J758&gt;$AE$10,J758&gt;$AD$10,J758&gt;$AC$10,J758&gt;$AB$10),"BB",AND(J758&gt;=$AE$11,J758&gt;$AD$10,J758&gt;$AC$10,J758&gt;$AB$10),"CB",AND(J758&gt;=$AD$11,J758&gt;$AC$10,J758&gt;$AB$10),"CC",AND(J758&gt;=$AC$11,J758&gt;$AB$10),"DC",J758&gt;=50,"DD"),IF(J758&gt;=$AA$9,"FD","FF")),T758),IF(L758&gt;=$Z$32,$Z$30,IF(L758&gt;=$AA$32,$AA$30,IF(L758&gt;=$AB$32,$AB$30,IF(L758&gt;=$AC$32,$AC$30,IF(L758&gt;=$AD$32,$AD$30,IF(L758&gt;=$AE$32,$AE$30,IF(L758&gt;=$AF$32,$AF$30,IF(L758&gt;=$AG$32,$AG$30,$AH$30))))))))),T758)</f>
        <v/>
      </c>
      <c r="V758" s="9" t="str">
        <f t="array" ref="V758">IF(A758&lt;&gt;"",IF(_xlfn.BITOR(F758&lt;&gt;"GR",F758&lt;&gt;""),IF(AND(L758&gt;=50,F758&gt;=55),_xlfn.RANK.EQ(L758,$L$2:$L$1000,0),_xlfn.IFS(U758="FD",999,U758="FF",1000)),IF(AND(L758&gt;=50,H758&gt;=55),_xlfn.RANK.EQ(L758,$L$2:$L$326,0),_xlfn.IFS(U758="FD",999,U758="FF",1000))),"")</f>
        <v/>
      </c>
    </row>
    <row r="759" spans="1:22" x14ac:dyDescent="0.25">
      <c r="A759" s="3"/>
      <c r="B759" s="3"/>
      <c r="C759" s="3"/>
      <c r="D759" s="3"/>
      <c r="E759" s="3"/>
      <c r="F759" s="3"/>
      <c r="G759" s="16">
        <f t="shared" si="158"/>
        <v>0</v>
      </c>
      <c r="H759" s="16">
        <f t="shared" si="159"/>
        <v>0</v>
      </c>
      <c r="I759" s="9">
        <f t="shared" si="157"/>
        <v>0</v>
      </c>
      <c r="J759" s="9">
        <f t="shared" si="160"/>
        <v>0</v>
      </c>
      <c r="K759" s="9">
        <f t="shared" si="169"/>
        <v>0</v>
      </c>
      <c r="L759" s="9">
        <f t="shared" si="170"/>
        <v>0</v>
      </c>
      <c r="M759" s="9" t="str">
        <f t="shared" si="161"/>
        <v/>
      </c>
      <c r="N759" s="9" t="str">
        <f t="shared" si="162"/>
        <v/>
      </c>
      <c r="O759" s="9" t="str">
        <f t="shared" si="163"/>
        <v/>
      </c>
      <c r="P759" s="9" t="str">
        <f t="shared" si="164"/>
        <v/>
      </c>
      <c r="Q759" s="9" t="str">
        <f t="shared" si="165"/>
        <v/>
      </c>
      <c r="R759" s="9" t="str">
        <f t="shared" si="166"/>
        <v/>
      </c>
      <c r="S759" s="9" t="str">
        <f t="shared" si="167"/>
        <v/>
      </c>
      <c r="T759" s="9" t="str">
        <f t="shared" si="168"/>
        <v/>
      </c>
      <c r="U759" s="9" t="str">
        <f t="array" ref="U759">IF(AND(F759&lt;&gt;"",F759&lt;&gt;"GR"),IF(COUNTIF($J$2:$J$1000,"&gt;=50")&gt;=10,IF(F759&lt;&gt;"GR",IF(AND(F759&gt;=55,J759&gt;=50),_xlfn.IFS(AND(J759&gt;=$AH$11,J759&gt;$AG$10,J759&gt;$AF$10,J759&gt;$AE$10,J759&gt;$AD$10,J759&gt;$AC$10,J759&gt;$AB$10),"AA",AND(J759&gt;=$AG$11,J759&gt;$AF$10,J759&gt;$AE$10,J759&gt;$AD$10,J759&gt;$AC$10,J759&gt;$AB$10),"BA",AND(J759&gt;=$AF$11,J759&gt;$AE$10,J759&gt;$AD$10,J759&gt;$AC$10,J759&gt;$AB$10),"BB",AND(J759&gt;=$AE$11,J759&gt;$AD$10,J759&gt;$AC$10,J759&gt;$AB$10),"CB",AND(J759&gt;=$AD$11,J759&gt;$AC$10,J759&gt;$AB$10),"CC",AND(J759&gt;=$AC$11,J759&gt;$AB$10),"DC",J759&gt;=50,"DD"),IF(J759&gt;=$AA$9,"FD","FF")),T759),IF(L759&gt;=$Z$32,$Z$30,IF(L759&gt;=$AA$32,$AA$30,IF(L759&gt;=$AB$32,$AB$30,IF(L759&gt;=$AC$32,$AC$30,IF(L759&gt;=$AD$32,$AD$30,IF(L759&gt;=$AE$32,$AE$30,IF(L759&gt;=$AF$32,$AF$30,IF(L759&gt;=$AG$32,$AG$30,$AH$30))))))))),T759)</f>
        <v/>
      </c>
      <c r="V759" s="9" t="str">
        <f t="array" ref="V759">IF(A759&lt;&gt;"",IF(_xlfn.BITOR(F759&lt;&gt;"GR",F759&lt;&gt;""),IF(AND(L759&gt;=50,F759&gt;=55),_xlfn.RANK.EQ(L759,$L$2:$L$1000,0),_xlfn.IFS(U759="FD",999,U759="FF",1000)),IF(AND(L759&gt;=50,H759&gt;=55),_xlfn.RANK.EQ(L759,$L$2:$L$326,0),_xlfn.IFS(U759="FD",999,U759="FF",1000))),"")</f>
        <v/>
      </c>
    </row>
    <row r="760" spans="1:22" x14ac:dyDescent="0.25">
      <c r="A760" s="3"/>
      <c r="B760" s="3"/>
      <c r="C760" s="3"/>
      <c r="D760" s="3"/>
      <c r="E760" s="3"/>
      <c r="F760" s="3"/>
      <c r="G760" s="16">
        <f t="shared" si="158"/>
        <v>0</v>
      </c>
      <c r="H760" s="16">
        <f t="shared" si="159"/>
        <v>0</v>
      </c>
      <c r="I760" s="9">
        <f t="shared" si="157"/>
        <v>0</v>
      </c>
      <c r="J760" s="9">
        <f t="shared" si="160"/>
        <v>0</v>
      </c>
      <c r="K760" s="9">
        <f t="shared" si="169"/>
        <v>0</v>
      </c>
      <c r="L760" s="9">
        <f t="shared" si="170"/>
        <v>0</v>
      </c>
      <c r="M760" s="9" t="str">
        <f t="shared" si="161"/>
        <v/>
      </c>
      <c r="N760" s="9" t="str">
        <f t="shared" si="162"/>
        <v/>
      </c>
      <c r="O760" s="9" t="str">
        <f t="shared" si="163"/>
        <v/>
      </c>
      <c r="P760" s="9" t="str">
        <f t="shared" si="164"/>
        <v/>
      </c>
      <c r="Q760" s="9" t="str">
        <f t="shared" si="165"/>
        <v/>
      </c>
      <c r="R760" s="9" t="str">
        <f t="shared" si="166"/>
        <v/>
      </c>
      <c r="S760" s="9" t="str">
        <f t="shared" si="167"/>
        <v/>
      </c>
      <c r="T760" s="9" t="str">
        <f t="shared" si="168"/>
        <v/>
      </c>
      <c r="U760" s="9" t="str">
        <f t="array" ref="U760">IF(AND(F760&lt;&gt;"",F760&lt;&gt;"GR"),IF(COUNTIF($J$2:$J$1000,"&gt;=50")&gt;=10,IF(F760&lt;&gt;"GR",IF(AND(F760&gt;=55,J760&gt;=50),_xlfn.IFS(AND(J760&gt;=$AH$11,J760&gt;$AG$10,J760&gt;$AF$10,J760&gt;$AE$10,J760&gt;$AD$10,J760&gt;$AC$10,J760&gt;$AB$10),"AA",AND(J760&gt;=$AG$11,J760&gt;$AF$10,J760&gt;$AE$10,J760&gt;$AD$10,J760&gt;$AC$10,J760&gt;$AB$10),"BA",AND(J760&gt;=$AF$11,J760&gt;$AE$10,J760&gt;$AD$10,J760&gt;$AC$10,J760&gt;$AB$10),"BB",AND(J760&gt;=$AE$11,J760&gt;$AD$10,J760&gt;$AC$10,J760&gt;$AB$10),"CB",AND(J760&gt;=$AD$11,J760&gt;$AC$10,J760&gt;$AB$10),"CC",AND(J760&gt;=$AC$11,J760&gt;$AB$10),"DC",J760&gt;=50,"DD"),IF(J760&gt;=$AA$9,"FD","FF")),T760),IF(L760&gt;=$Z$32,$Z$30,IF(L760&gt;=$AA$32,$AA$30,IF(L760&gt;=$AB$32,$AB$30,IF(L760&gt;=$AC$32,$AC$30,IF(L760&gt;=$AD$32,$AD$30,IF(L760&gt;=$AE$32,$AE$30,IF(L760&gt;=$AF$32,$AF$30,IF(L760&gt;=$AG$32,$AG$30,$AH$30))))))))),T760)</f>
        <v/>
      </c>
      <c r="V760" s="9" t="str">
        <f t="array" ref="V760">IF(A760&lt;&gt;"",IF(_xlfn.BITOR(F760&lt;&gt;"GR",F760&lt;&gt;""),IF(AND(L760&gt;=50,F760&gt;=55),_xlfn.RANK.EQ(L760,$L$2:$L$1000,0),_xlfn.IFS(U760="FD",999,U760="FF",1000)),IF(AND(L760&gt;=50,H760&gt;=55),_xlfn.RANK.EQ(L760,$L$2:$L$326,0),_xlfn.IFS(U760="FD",999,U760="FF",1000))),"")</f>
        <v/>
      </c>
    </row>
    <row r="761" spans="1:22" x14ac:dyDescent="0.25">
      <c r="A761" s="3"/>
      <c r="B761" s="3"/>
      <c r="C761" s="3"/>
      <c r="D761" s="3"/>
      <c r="E761" s="3"/>
      <c r="F761" s="3"/>
      <c r="G761" s="16">
        <f t="shared" si="158"/>
        <v>0</v>
      </c>
      <c r="H761" s="16">
        <f t="shared" si="159"/>
        <v>0</v>
      </c>
      <c r="I761" s="9">
        <f t="shared" si="157"/>
        <v>0</v>
      </c>
      <c r="J761" s="9">
        <f t="shared" si="160"/>
        <v>0</v>
      </c>
      <c r="K761" s="9">
        <f t="shared" si="169"/>
        <v>0</v>
      </c>
      <c r="L761" s="9">
        <f t="shared" si="170"/>
        <v>0</v>
      </c>
      <c r="M761" s="9" t="str">
        <f t="shared" si="161"/>
        <v/>
      </c>
      <c r="N761" s="9" t="str">
        <f t="shared" si="162"/>
        <v/>
      </c>
      <c r="O761" s="9" t="str">
        <f t="shared" si="163"/>
        <v/>
      </c>
      <c r="P761" s="9" t="str">
        <f t="shared" si="164"/>
        <v/>
      </c>
      <c r="Q761" s="9" t="str">
        <f t="shared" si="165"/>
        <v/>
      </c>
      <c r="R761" s="9" t="str">
        <f t="shared" si="166"/>
        <v/>
      </c>
      <c r="S761" s="9" t="str">
        <f t="shared" si="167"/>
        <v/>
      </c>
      <c r="T761" s="9" t="str">
        <f t="shared" si="168"/>
        <v/>
      </c>
      <c r="U761" s="9" t="str">
        <f t="array" ref="U761">IF(AND(F761&lt;&gt;"",F761&lt;&gt;"GR"),IF(COUNTIF($J$2:$J$1000,"&gt;=50")&gt;=10,IF(F761&lt;&gt;"GR",IF(AND(F761&gt;=55,J761&gt;=50),_xlfn.IFS(AND(J761&gt;=$AH$11,J761&gt;$AG$10,J761&gt;$AF$10,J761&gt;$AE$10,J761&gt;$AD$10,J761&gt;$AC$10,J761&gt;$AB$10),"AA",AND(J761&gt;=$AG$11,J761&gt;$AF$10,J761&gt;$AE$10,J761&gt;$AD$10,J761&gt;$AC$10,J761&gt;$AB$10),"BA",AND(J761&gt;=$AF$11,J761&gt;$AE$10,J761&gt;$AD$10,J761&gt;$AC$10,J761&gt;$AB$10),"BB",AND(J761&gt;=$AE$11,J761&gt;$AD$10,J761&gt;$AC$10,J761&gt;$AB$10),"CB",AND(J761&gt;=$AD$11,J761&gt;$AC$10,J761&gt;$AB$10),"CC",AND(J761&gt;=$AC$11,J761&gt;$AB$10),"DC",J761&gt;=50,"DD"),IF(J761&gt;=$AA$9,"FD","FF")),T761),IF(L761&gt;=$Z$32,$Z$30,IF(L761&gt;=$AA$32,$AA$30,IF(L761&gt;=$AB$32,$AB$30,IF(L761&gt;=$AC$32,$AC$30,IF(L761&gt;=$AD$32,$AD$30,IF(L761&gt;=$AE$32,$AE$30,IF(L761&gt;=$AF$32,$AF$30,IF(L761&gt;=$AG$32,$AG$30,$AH$30))))))))),T761)</f>
        <v/>
      </c>
      <c r="V761" s="9" t="str">
        <f t="array" ref="V761">IF(A761&lt;&gt;"",IF(_xlfn.BITOR(F761&lt;&gt;"GR",F761&lt;&gt;""),IF(AND(L761&gt;=50,F761&gt;=55),_xlfn.RANK.EQ(L761,$L$2:$L$1000,0),_xlfn.IFS(U761="FD",999,U761="FF",1000)),IF(AND(L761&gt;=50,H761&gt;=55),_xlfn.RANK.EQ(L761,$L$2:$L$326,0),_xlfn.IFS(U761="FD",999,U761="FF",1000))),"")</f>
        <v/>
      </c>
    </row>
    <row r="762" spans="1:22" x14ac:dyDescent="0.25">
      <c r="A762" s="3"/>
      <c r="B762" s="3"/>
      <c r="C762" s="3"/>
      <c r="D762" s="3"/>
      <c r="E762" s="3"/>
      <c r="F762" s="3"/>
      <c r="G762" s="16">
        <f t="shared" si="158"/>
        <v>0</v>
      </c>
      <c r="H762" s="16">
        <f t="shared" si="159"/>
        <v>0</v>
      </c>
      <c r="I762" s="9">
        <f t="shared" si="157"/>
        <v>0</v>
      </c>
      <c r="J762" s="9">
        <f t="shared" si="160"/>
        <v>0</v>
      </c>
      <c r="K762" s="9">
        <f t="shared" si="169"/>
        <v>0</v>
      </c>
      <c r="L762" s="9">
        <f t="shared" si="170"/>
        <v>0</v>
      </c>
      <c r="M762" s="9" t="str">
        <f t="shared" si="161"/>
        <v/>
      </c>
      <c r="N762" s="9" t="str">
        <f t="shared" si="162"/>
        <v/>
      </c>
      <c r="O762" s="9" t="str">
        <f t="shared" si="163"/>
        <v/>
      </c>
      <c r="P762" s="9" t="str">
        <f t="shared" si="164"/>
        <v/>
      </c>
      <c r="Q762" s="9" t="str">
        <f t="shared" si="165"/>
        <v/>
      </c>
      <c r="R762" s="9" t="str">
        <f t="shared" si="166"/>
        <v/>
      </c>
      <c r="S762" s="9" t="str">
        <f t="shared" si="167"/>
        <v/>
      </c>
      <c r="T762" s="9" t="str">
        <f t="shared" si="168"/>
        <v/>
      </c>
      <c r="U762" s="9" t="str">
        <f t="array" ref="U762">IF(AND(F762&lt;&gt;"",F762&lt;&gt;"GR"),IF(COUNTIF($J$2:$J$1000,"&gt;=50")&gt;=10,IF(F762&lt;&gt;"GR",IF(AND(F762&gt;=55,J762&gt;=50),_xlfn.IFS(AND(J762&gt;=$AH$11,J762&gt;$AG$10,J762&gt;$AF$10,J762&gt;$AE$10,J762&gt;$AD$10,J762&gt;$AC$10,J762&gt;$AB$10),"AA",AND(J762&gt;=$AG$11,J762&gt;$AF$10,J762&gt;$AE$10,J762&gt;$AD$10,J762&gt;$AC$10,J762&gt;$AB$10),"BA",AND(J762&gt;=$AF$11,J762&gt;$AE$10,J762&gt;$AD$10,J762&gt;$AC$10,J762&gt;$AB$10),"BB",AND(J762&gt;=$AE$11,J762&gt;$AD$10,J762&gt;$AC$10,J762&gt;$AB$10),"CB",AND(J762&gt;=$AD$11,J762&gt;$AC$10,J762&gt;$AB$10),"CC",AND(J762&gt;=$AC$11,J762&gt;$AB$10),"DC",J762&gt;=50,"DD"),IF(J762&gt;=$AA$9,"FD","FF")),T762),IF(L762&gt;=$Z$32,$Z$30,IF(L762&gt;=$AA$32,$AA$30,IF(L762&gt;=$AB$32,$AB$30,IF(L762&gt;=$AC$32,$AC$30,IF(L762&gt;=$AD$32,$AD$30,IF(L762&gt;=$AE$32,$AE$30,IF(L762&gt;=$AF$32,$AF$30,IF(L762&gt;=$AG$32,$AG$30,$AH$30))))))))),T762)</f>
        <v/>
      </c>
      <c r="V762" s="9" t="str">
        <f t="array" ref="V762">IF(A762&lt;&gt;"",IF(_xlfn.BITOR(F762&lt;&gt;"GR",F762&lt;&gt;""),IF(AND(L762&gt;=50,F762&gt;=55),_xlfn.RANK.EQ(L762,$L$2:$L$1000,0),_xlfn.IFS(U762="FD",999,U762="FF",1000)),IF(AND(L762&gt;=50,H762&gt;=55),_xlfn.RANK.EQ(L762,$L$2:$L$326,0),_xlfn.IFS(U762="FD",999,U762="FF",1000))),"")</f>
        <v/>
      </c>
    </row>
    <row r="763" spans="1:22" x14ac:dyDescent="0.25">
      <c r="A763" s="3"/>
      <c r="B763" s="3"/>
      <c r="C763" s="3"/>
      <c r="D763" s="3"/>
      <c r="E763" s="3"/>
      <c r="F763" s="3"/>
      <c r="G763" s="16">
        <f t="shared" si="158"/>
        <v>0</v>
      </c>
      <c r="H763" s="16">
        <f t="shared" si="159"/>
        <v>0</v>
      </c>
      <c r="I763" s="9">
        <f t="shared" si="157"/>
        <v>0</v>
      </c>
      <c r="J763" s="9">
        <f t="shared" si="160"/>
        <v>0</v>
      </c>
      <c r="K763" s="9">
        <f t="shared" si="169"/>
        <v>0</v>
      </c>
      <c r="L763" s="9">
        <f t="shared" si="170"/>
        <v>0</v>
      </c>
      <c r="M763" s="9" t="str">
        <f t="shared" si="161"/>
        <v/>
      </c>
      <c r="N763" s="9" t="str">
        <f t="shared" si="162"/>
        <v/>
      </c>
      <c r="O763" s="9" t="str">
        <f t="shared" si="163"/>
        <v/>
      </c>
      <c r="P763" s="9" t="str">
        <f t="shared" si="164"/>
        <v/>
      </c>
      <c r="Q763" s="9" t="str">
        <f t="shared" si="165"/>
        <v/>
      </c>
      <c r="R763" s="9" t="str">
        <f t="shared" si="166"/>
        <v/>
      </c>
      <c r="S763" s="9" t="str">
        <f t="shared" si="167"/>
        <v/>
      </c>
      <c r="T763" s="9" t="str">
        <f t="shared" si="168"/>
        <v/>
      </c>
      <c r="U763" s="9" t="str">
        <f t="array" ref="U763">IF(AND(F763&lt;&gt;"",F763&lt;&gt;"GR"),IF(COUNTIF($J$2:$J$1000,"&gt;=50")&gt;=10,IF(F763&lt;&gt;"GR",IF(AND(F763&gt;=55,J763&gt;=50),_xlfn.IFS(AND(J763&gt;=$AH$11,J763&gt;$AG$10,J763&gt;$AF$10,J763&gt;$AE$10,J763&gt;$AD$10,J763&gt;$AC$10,J763&gt;$AB$10),"AA",AND(J763&gt;=$AG$11,J763&gt;$AF$10,J763&gt;$AE$10,J763&gt;$AD$10,J763&gt;$AC$10,J763&gt;$AB$10),"BA",AND(J763&gt;=$AF$11,J763&gt;$AE$10,J763&gt;$AD$10,J763&gt;$AC$10,J763&gt;$AB$10),"BB",AND(J763&gt;=$AE$11,J763&gt;$AD$10,J763&gt;$AC$10,J763&gt;$AB$10),"CB",AND(J763&gt;=$AD$11,J763&gt;$AC$10,J763&gt;$AB$10),"CC",AND(J763&gt;=$AC$11,J763&gt;$AB$10),"DC",J763&gt;=50,"DD"),IF(J763&gt;=$AA$9,"FD","FF")),T763),IF(L763&gt;=$Z$32,$Z$30,IF(L763&gt;=$AA$32,$AA$30,IF(L763&gt;=$AB$32,$AB$30,IF(L763&gt;=$AC$32,$AC$30,IF(L763&gt;=$AD$32,$AD$30,IF(L763&gt;=$AE$32,$AE$30,IF(L763&gt;=$AF$32,$AF$30,IF(L763&gt;=$AG$32,$AG$30,$AH$30))))))))),T763)</f>
        <v/>
      </c>
      <c r="V763" s="9" t="str">
        <f t="array" ref="V763">IF(A763&lt;&gt;"",IF(_xlfn.BITOR(F763&lt;&gt;"GR",F763&lt;&gt;""),IF(AND(L763&gt;=50,F763&gt;=55),_xlfn.RANK.EQ(L763,$L$2:$L$1000,0),_xlfn.IFS(U763="FD",999,U763="FF",1000)),IF(AND(L763&gt;=50,H763&gt;=55),_xlfn.RANK.EQ(L763,$L$2:$L$326,0),_xlfn.IFS(U763="FD",999,U763="FF",1000))),"")</f>
        <v/>
      </c>
    </row>
    <row r="764" spans="1:22" x14ac:dyDescent="0.25">
      <c r="A764" s="3"/>
      <c r="B764" s="3"/>
      <c r="C764" s="3"/>
      <c r="D764" s="3"/>
      <c r="E764" s="3"/>
      <c r="F764" s="3"/>
      <c r="G764" s="16">
        <f t="shared" si="158"/>
        <v>0</v>
      </c>
      <c r="H764" s="16">
        <f t="shared" si="159"/>
        <v>0</v>
      </c>
      <c r="I764" s="9">
        <f t="shared" si="157"/>
        <v>0</v>
      </c>
      <c r="J764" s="9">
        <f t="shared" si="160"/>
        <v>0</v>
      </c>
      <c r="K764" s="9">
        <f t="shared" si="169"/>
        <v>0</v>
      </c>
      <c r="L764" s="9">
        <f t="shared" si="170"/>
        <v>0</v>
      </c>
      <c r="M764" s="9" t="str">
        <f t="shared" si="161"/>
        <v/>
      </c>
      <c r="N764" s="9" t="str">
        <f t="shared" si="162"/>
        <v/>
      </c>
      <c r="O764" s="9" t="str">
        <f t="shared" si="163"/>
        <v/>
      </c>
      <c r="P764" s="9" t="str">
        <f t="shared" si="164"/>
        <v/>
      </c>
      <c r="Q764" s="9" t="str">
        <f t="shared" si="165"/>
        <v/>
      </c>
      <c r="R764" s="9" t="str">
        <f t="shared" si="166"/>
        <v/>
      </c>
      <c r="S764" s="9" t="str">
        <f t="shared" si="167"/>
        <v/>
      </c>
      <c r="T764" s="9" t="str">
        <f t="shared" si="168"/>
        <v/>
      </c>
      <c r="U764" s="9" t="str">
        <f t="array" ref="U764">IF(AND(F764&lt;&gt;"",F764&lt;&gt;"GR"),IF(COUNTIF($J$2:$J$1000,"&gt;=50")&gt;=10,IF(F764&lt;&gt;"GR",IF(AND(F764&gt;=55,J764&gt;=50),_xlfn.IFS(AND(J764&gt;=$AH$11,J764&gt;$AG$10,J764&gt;$AF$10,J764&gt;$AE$10,J764&gt;$AD$10,J764&gt;$AC$10,J764&gt;$AB$10),"AA",AND(J764&gt;=$AG$11,J764&gt;$AF$10,J764&gt;$AE$10,J764&gt;$AD$10,J764&gt;$AC$10,J764&gt;$AB$10),"BA",AND(J764&gt;=$AF$11,J764&gt;$AE$10,J764&gt;$AD$10,J764&gt;$AC$10,J764&gt;$AB$10),"BB",AND(J764&gt;=$AE$11,J764&gt;$AD$10,J764&gt;$AC$10,J764&gt;$AB$10),"CB",AND(J764&gt;=$AD$11,J764&gt;$AC$10,J764&gt;$AB$10),"CC",AND(J764&gt;=$AC$11,J764&gt;$AB$10),"DC",J764&gt;=50,"DD"),IF(J764&gt;=$AA$9,"FD","FF")),T764),IF(L764&gt;=$Z$32,$Z$30,IF(L764&gt;=$AA$32,$AA$30,IF(L764&gt;=$AB$32,$AB$30,IF(L764&gt;=$AC$32,$AC$30,IF(L764&gt;=$AD$32,$AD$30,IF(L764&gt;=$AE$32,$AE$30,IF(L764&gt;=$AF$32,$AF$30,IF(L764&gt;=$AG$32,$AG$30,$AH$30))))))))),T764)</f>
        <v/>
      </c>
      <c r="V764" s="9" t="str">
        <f t="array" ref="V764">IF(A764&lt;&gt;"",IF(_xlfn.BITOR(F764&lt;&gt;"GR",F764&lt;&gt;""),IF(AND(L764&gt;=50,F764&gt;=55),_xlfn.RANK.EQ(L764,$L$2:$L$1000,0),_xlfn.IFS(U764="FD",999,U764="FF",1000)),IF(AND(L764&gt;=50,H764&gt;=55),_xlfn.RANK.EQ(L764,$L$2:$L$326,0),_xlfn.IFS(U764="FD",999,U764="FF",1000))),"")</f>
        <v/>
      </c>
    </row>
    <row r="765" spans="1:22" x14ac:dyDescent="0.25">
      <c r="A765" s="3"/>
      <c r="B765" s="3"/>
      <c r="C765" s="3"/>
      <c r="D765" s="3"/>
      <c r="E765" s="3"/>
      <c r="F765" s="3"/>
      <c r="G765" s="16">
        <f t="shared" si="158"/>
        <v>0</v>
      </c>
      <c r="H765" s="16">
        <f t="shared" si="159"/>
        <v>0</v>
      </c>
      <c r="I765" s="9">
        <f t="shared" si="157"/>
        <v>0</v>
      </c>
      <c r="J765" s="9">
        <f t="shared" si="160"/>
        <v>0</v>
      </c>
      <c r="K765" s="9">
        <f t="shared" si="169"/>
        <v>0</v>
      </c>
      <c r="L765" s="9">
        <f t="shared" si="170"/>
        <v>0</v>
      </c>
      <c r="M765" s="9" t="str">
        <f t="shared" si="161"/>
        <v/>
      </c>
      <c r="N765" s="9" t="str">
        <f t="shared" si="162"/>
        <v/>
      </c>
      <c r="O765" s="9" t="str">
        <f t="shared" si="163"/>
        <v/>
      </c>
      <c r="P765" s="9" t="str">
        <f t="shared" si="164"/>
        <v/>
      </c>
      <c r="Q765" s="9" t="str">
        <f t="shared" si="165"/>
        <v/>
      </c>
      <c r="R765" s="9" t="str">
        <f t="shared" si="166"/>
        <v/>
      </c>
      <c r="S765" s="9" t="str">
        <f t="shared" si="167"/>
        <v/>
      </c>
      <c r="T765" s="9" t="str">
        <f t="shared" si="168"/>
        <v/>
      </c>
      <c r="U765" s="9" t="str">
        <f t="array" ref="U765">IF(AND(F765&lt;&gt;"",F765&lt;&gt;"GR"),IF(COUNTIF($J$2:$J$1000,"&gt;=50")&gt;=10,IF(F765&lt;&gt;"GR",IF(AND(F765&gt;=55,J765&gt;=50),_xlfn.IFS(AND(J765&gt;=$AH$11,J765&gt;$AG$10,J765&gt;$AF$10,J765&gt;$AE$10,J765&gt;$AD$10,J765&gt;$AC$10,J765&gt;$AB$10),"AA",AND(J765&gt;=$AG$11,J765&gt;$AF$10,J765&gt;$AE$10,J765&gt;$AD$10,J765&gt;$AC$10,J765&gt;$AB$10),"BA",AND(J765&gt;=$AF$11,J765&gt;$AE$10,J765&gt;$AD$10,J765&gt;$AC$10,J765&gt;$AB$10),"BB",AND(J765&gt;=$AE$11,J765&gt;$AD$10,J765&gt;$AC$10,J765&gt;$AB$10),"CB",AND(J765&gt;=$AD$11,J765&gt;$AC$10,J765&gt;$AB$10),"CC",AND(J765&gt;=$AC$11,J765&gt;$AB$10),"DC",J765&gt;=50,"DD"),IF(J765&gt;=$AA$9,"FD","FF")),T765),IF(L765&gt;=$Z$32,$Z$30,IF(L765&gt;=$AA$32,$AA$30,IF(L765&gt;=$AB$32,$AB$30,IF(L765&gt;=$AC$32,$AC$30,IF(L765&gt;=$AD$32,$AD$30,IF(L765&gt;=$AE$32,$AE$30,IF(L765&gt;=$AF$32,$AF$30,IF(L765&gt;=$AG$32,$AG$30,$AH$30))))))))),T765)</f>
        <v/>
      </c>
      <c r="V765" s="9" t="str">
        <f t="array" ref="V765">IF(A765&lt;&gt;"",IF(_xlfn.BITOR(F765&lt;&gt;"GR",F765&lt;&gt;""),IF(AND(L765&gt;=50,F765&gt;=55),_xlfn.RANK.EQ(L765,$L$2:$L$1000,0),_xlfn.IFS(U765="FD",999,U765="FF",1000)),IF(AND(L765&gt;=50,H765&gt;=55),_xlfn.RANK.EQ(L765,$L$2:$L$326,0),_xlfn.IFS(U765="FD",999,U765="FF",1000))),"")</f>
        <v/>
      </c>
    </row>
    <row r="766" spans="1:22" x14ac:dyDescent="0.25">
      <c r="A766" s="3"/>
      <c r="B766" s="3"/>
      <c r="C766" s="3"/>
      <c r="D766" s="3"/>
      <c r="E766" s="3"/>
      <c r="F766" s="3"/>
      <c r="G766" s="16">
        <f t="shared" si="158"/>
        <v>0</v>
      </c>
      <c r="H766" s="16">
        <f t="shared" si="159"/>
        <v>0</v>
      </c>
      <c r="I766" s="9">
        <f t="shared" si="157"/>
        <v>0</v>
      </c>
      <c r="J766" s="9">
        <f t="shared" si="160"/>
        <v>0</v>
      </c>
      <c r="K766" s="9">
        <f t="shared" si="169"/>
        <v>0</v>
      </c>
      <c r="L766" s="9">
        <f t="shared" si="170"/>
        <v>0</v>
      </c>
      <c r="M766" s="9" t="str">
        <f t="shared" si="161"/>
        <v/>
      </c>
      <c r="N766" s="9" t="str">
        <f t="shared" si="162"/>
        <v/>
      </c>
      <c r="O766" s="9" t="str">
        <f t="shared" si="163"/>
        <v/>
      </c>
      <c r="P766" s="9" t="str">
        <f t="shared" si="164"/>
        <v/>
      </c>
      <c r="Q766" s="9" t="str">
        <f t="shared" si="165"/>
        <v/>
      </c>
      <c r="R766" s="9" t="str">
        <f t="shared" si="166"/>
        <v/>
      </c>
      <c r="S766" s="9" t="str">
        <f t="shared" si="167"/>
        <v/>
      </c>
      <c r="T766" s="9" t="str">
        <f t="shared" si="168"/>
        <v/>
      </c>
      <c r="U766" s="9" t="str">
        <f t="array" ref="U766">IF(AND(F766&lt;&gt;"",F766&lt;&gt;"GR"),IF(COUNTIF($J$2:$J$1000,"&gt;=50")&gt;=10,IF(F766&lt;&gt;"GR",IF(AND(F766&gt;=55,J766&gt;=50),_xlfn.IFS(AND(J766&gt;=$AH$11,J766&gt;$AG$10,J766&gt;$AF$10,J766&gt;$AE$10,J766&gt;$AD$10,J766&gt;$AC$10,J766&gt;$AB$10),"AA",AND(J766&gt;=$AG$11,J766&gt;$AF$10,J766&gt;$AE$10,J766&gt;$AD$10,J766&gt;$AC$10,J766&gt;$AB$10),"BA",AND(J766&gt;=$AF$11,J766&gt;$AE$10,J766&gt;$AD$10,J766&gt;$AC$10,J766&gt;$AB$10),"BB",AND(J766&gt;=$AE$11,J766&gt;$AD$10,J766&gt;$AC$10,J766&gt;$AB$10),"CB",AND(J766&gt;=$AD$11,J766&gt;$AC$10,J766&gt;$AB$10),"CC",AND(J766&gt;=$AC$11,J766&gt;$AB$10),"DC",J766&gt;=50,"DD"),IF(J766&gt;=$AA$9,"FD","FF")),T766),IF(L766&gt;=$Z$32,$Z$30,IF(L766&gt;=$AA$32,$AA$30,IF(L766&gt;=$AB$32,$AB$30,IF(L766&gt;=$AC$32,$AC$30,IF(L766&gt;=$AD$32,$AD$30,IF(L766&gt;=$AE$32,$AE$30,IF(L766&gt;=$AF$32,$AF$30,IF(L766&gt;=$AG$32,$AG$30,$AH$30))))))))),T766)</f>
        <v/>
      </c>
      <c r="V766" s="9" t="str">
        <f t="array" ref="V766">IF(A766&lt;&gt;"",IF(_xlfn.BITOR(F766&lt;&gt;"GR",F766&lt;&gt;""),IF(AND(L766&gt;=50,F766&gt;=55),_xlfn.RANK.EQ(L766,$L$2:$L$1000,0),_xlfn.IFS(U766="FD",999,U766="FF",1000)),IF(AND(L766&gt;=50,H766&gt;=55),_xlfn.RANK.EQ(L766,$L$2:$L$326,0),_xlfn.IFS(U766="FD",999,U766="FF",1000))),"")</f>
        <v/>
      </c>
    </row>
    <row r="767" spans="1:22" x14ac:dyDescent="0.25">
      <c r="A767" s="3"/>
      <c r="B767" s="3"/>
      <c r="C767" s="3"/>
      <c r="D767" s="3"/>
      <c r="E767" s="3"/>
      <c r="F767" s="3"/>
      <c r="G767" s="16">
        <f t="shared" si="158"/>
        <v>0</v>
      </c>
      <c r="H767" s="16">
        <f t="shared" si="159"/>
        <v>0</v>
      </c>
      <c r="I767" s="9">
        <f t="shared" si="157"/>
        <v>0</v>
      </c>
      <c r="J767" s="9">
        <f t="shared" si="160"/>
        <v>0</v>
      </c>
      <c r="K767" s="9">
        <f t="shared" si="169"/>
        <v>0</v>
      </c>
      <c r="L767" s="9">
        <f t="shared" si="170"/>
        <v>0</v>
      </c>
      <c r="M767" s="9" t="str">
        <f t="shared" si="161"/>
        <v/>
      </c>
      <c r="N767" s="9" t="str">
        <f t="shared" si="162"/>
        <v/>
      </c>
      <c r="O767" s="9" t="str">
        <f t="shared" si="163"/>
        <v/>
      </c>
      <c r="P767" s="9" t="str">
        <f t="shared" si="164"/>
        <v/>
      </c>
      <c r="Q767" s="9" t="str">
        <f t="shared" si="165"/>
        <v/>
      </c>
      <c r="R767" s="9" t="str">
        <f t="shared" si="166"/>
        <v/>
      </c>
      <c r="S767" s="9" t="str">
        <f t="shared" si="167"/>
        <v/>
      </c>
      <c r="T767" s="9" t="str">
        <f t="shared" si="168"/>
        <v/>
      </c>
      <c r="U767" s="9" t="str">
        <f t="array" ref="U767">IF(AND(F767&lt;&gt;"",F767&lt;&gt;"GR"),IF(COUNTIF($J$2:$J$1000,"&gt;=50")&gt;=10,IF(F767&lt;&gt;"GR",IF(AND(F767&gt;=55,J767&gt;=50),_xlfn.IFS(AND(J767&gt;=$AH$11,J767&gt;$AG$10,J767&gt;$AF$10,J767&gt;$AE$10,J767&gt;$AD$10,J767&gt;$AC$10,J767&gt;$AB$10),"AA",AND(J767&gt;=$AG$11,J767&gt;$AF$10,J767&gt;$AE$10,J767&gt;$AD$10,J767&gt;$AC$10,J767&gt;$AB$10),"BA",AND(J767&gt;=$AF$11,J767&gt;$AE$10,J767&gt;$AD$10,J767&gt;$AC$10,J767&gt;$AB$10),"BB",AND(J767&gt;=$AE$11,J767&gt;$AD$10,J767&gt;$AC$10,J767&gt;$AB$10),"CB",AND(J767&gt;=$AD$11,J767&gt;$AC$10,J767&gt;$AB$10),"CC",AND(J767&gt;=$AC$11,J767&gt;$AB$10),"DC",J767&gt;=50,"DD"),IF(J767&gt;=$AA$9,"FD","FF")),T767),IF(L767&gt;=$Z$32,$Z$30,IF(L767&gt;=$AA$32,$AA$30,IF(L767&gt;=$AB$32,$AB$30,IF(L767&gt;=$AC$32,$AC$30,IF(L767&gt;=$AD$32,$AD$30,IF(L767&gt;=$AE$32,$AE$30,IF(L767&gt;=$AF$32,$AF$30,IF(L767&gt;=$AG$32,$AG$30,$AH$30))))))))),T767)</f>
        <v/>
      </c>
      <c r="V767" s="9" t="str">
        <f t="array" ref="V767">IF(A767&lt;&gt;"",IF(_xlfn.BITOR(F767&lt;&gt;"GR",F767&lt;&gt;""),IF(AND(L767&gt;=50,F767&gt;=55),_xlfn.RANK.EQ(L767,$L$2:$L$1000,0),_xlfn.IFS(U767="FD",999,U767="FF",1000)),IF(AND(L767&gt;=50,H767&gt;=55),_xlfn.RANK.EQ(L767,$L$2:$L$326,0),_xlfn.IFS(U767="FD",999,U767="FF",1000))),"")</f>
        <v/>
      </c>
    </row>
    <row r="768" spans="1:22" x14ac:dyDescent="0.25">
      <c r="A768" s="3"/>
      <c r="B768" s="3"/>
      <c r="C768" s="3"/>
      <c r="D768" s="3"/>
      <c r="E768" s="3"/>
      <c r="F768" s="3"/>
      <c r="G768" s="16">
        <f t="shared" si="158"/>
        <v>0</v>
      </c>
      <c r="H768" s="16">
        <f t="shared" si="159"/>
        <v>0</v>
      </c>
      <c r="I768" s="9">
        <f t="shared" si="157"/>
        <v>0</v>
      </c>
      <c r="J768" s="9">
        <f t="shared" si="160"/>
        <v>0</v>
      </c>
      <c r="K768" s="9">
        <f t="shared" si="169"/>
        <v>0</v>
      </c>
      <c r="L768" s="9">
        <f t="shared" si="170"/>
        <v>0</v>
      </c>
      <c r="M768" s="9" t="str">
        <f t="shared" si="161"/>
        <v/>
      </c>
      <c r="N768" s="9" t="str">
        <f t="shared" si="162"/>
        <v/>
      </c>
      <c r="O768" s="9" t="str">
        <f t="shared" si="163"/>
        <v/>
      </c>
      <c r="P768" s="9" t="str">
        <f t="shared" si="164"/>
        <v/>
      </c>
      <c r="Q768" s="9" t="str">
        <f t="shared" si="165"/>
        <v/>
      </c>
      <c r="R768" s="9" t="str">
        <f t="shared" si="166"/>
        <v/>
      </c>
      <c r="S768" s="9" t="str">
        <f t="shared" si="167"/>
        <v/>
      </c>
      <c r="T768" s="9" t="str">
        <f t="shared" si="168"/>
        <v/>
      </c>
      <c r="U768" s="9" t="str">
        <f t="array" ref="U768">IF(AND(F768&lt;&gt;"",F768&lt;&gt;"GR"),IF(COUNTIF($J$2:$J$1000,"&gt;=50")&gt;=10,IF(F768&lt;&gt;"GR",IF(AND(F768&gt;=55,J768&gt;=50),_xlfn.IFS(AND(J768&gt;=$AH$11,J768&gt;$AG$10,J768&gt;$AF$10,J768&gt;$AE$10,J768&gt;$AD$10,J768&gt;$AC$10,J768&gt;$AB$10),"AA",AND(J768&gt;=$AG$11,J768&gt;$AF$10,J768&gt;$AE$10,J768&gt;$AD$10,J768&gt;$AC$10,J768&gt;$AB$10),"BA",AND(J768&gt;=$AF$11,J768&gt;$AE$10,J768&gt;$AD$10,J768&gt;$AC$10,J768&gt;$AB$10),"BB",AND(J768&gt;=$AE$11,J768&gt;$AD$10,J768&gt;$AC$10,J768&gt;$AB$10),"CB",AND(J768&gt;=$AD$11,J768&gt;$AC$10,J768&gt;$AB$10),"CC",AND(J768&gt;=$AC$11,J768&gt;$AB$10),"DC",J768&gt;=50,"DD"),IF(J768&gt;=$AA$9,"FD","FF")),T768),IF(L768&gt;=$Z$32,$Z$30,IF(L768&gt;=$AA$32,$AA$30,IF(L768&gt;=$AB$32,$AB$30,IF(L768&gt;=$AC$32,$AC$30,IF(L768&gt;=$AD$32,$AD$30,IF(L768&gt;=$AE$32,$AE$30,IF(L768&gt;=$AF$32,$AF$30,IF(L768&gt;=$AG$32,$AG$30,$AH$30))))))))),T768)</f>
        <v/>
      </c>
      <c r="V768" s="9" t="str">
        <f t="array" ref="V768">IF(A768&lt;&gt;"",IF(_xlfn.BITOR(F768&lt;&gt;"GR",F768&lt;&gt;""),IF(AND(L768&gt;=50,F768&gt;=55),_xlfn.RANK.EQ(L768,$L$2:$L$1000,0),_xlfn.IFS(U768="FD",999,U768="FF",1000)),IF(AND(L768&gt;=50,H768&gt;=55),_xlfn.RANK.EQ(L768,$L$2:$L$326,0),_xlfn.IFS(U768="FD",999,U768="FF",1000))),"")</f>
        <v/>
      </c>
    </row>
    <row r="769" spans="1:22" x14ac:dyDescent="0.25">
      <c r="A769" s="3"/>
      <c r="B769" s="3"/>
      <c r="C769" s="3"/>
      <c r="D769" s="3"/>
      <c r="E769" s="3"/>
      <c r="F769" s="3"/>
      <c r="G769" s="16">
        <f t="shared" si="158"/>
        <v>0</v>
      </c>
      <c r="H769" s="16">
        <f t="shared" si="159"/>
        <v>0</v>
      </c>
      <c r="I769" s="9">
        <f t="shared" si="157"/>
        <v>0</v>
      </c>
      <c r="J769" s="9">
        <f t="shared" si="160"/>
        <v>0</v>
      </c>
      <c r="K769" s="9">
        <f t="shared" si="169"/>
        <v>0</v>
      </c>
      <c r="L769" s="9">
        <f t="shared" si="170"/>
        <v>0</v>
      </c>
      <c r="M769" s="9" t="str">
        <f t="shared" si="161"/>
        <v/>
      </c>
      <c r="N769" s="9" t="str">
        <f t="shared" si="162"/>
        <v/>
      </c>
      <c r="O769" s="9" t="str">
        <f t="shared" si="163"/>
        <v/>
      </c>
      <c r="P769" s="9" t="str">
        <f t="shared" si="164"/>
        <v/>
      </c>
      <c r="Q769" s="9" t="str">
        <f t="shared" si="165"/>
        <v/>
      </c>
      <c r="R769" s="9" t="str">
        <f t="shared" si="166"/>
        <v/>
      </c>
      <c r="S769" s="9" t="str">
        <f t="shared" si="167"/>
        <v/>
      </c>
      <c r="T769" s="9" t="str">
        <f t="shared" si="168"/>
        <v/>
      </c>
      <c r="U769" s="9" t="str">
        <f t="array" ref="U769">IF(AND(F769&lt;&gt;"",F769&lt;&gt;"GR"),IF(COUNTIF($J$2:$J$1000,"&gt;=50")&gt;=10,IF(F769&lt;&gt;"GR",IF(AND(F769&gt;=55,J769&gt;=50),_xlfn.IFS(AND(J769&gt;=$AH$11,J769&gt;$AG$10,J769&gt;$AF$10,J769&gt;$AE$10,J769&gt;$AD$10,J769&gt;$AC$10,J769&gt;$AB$10),"AA",AND(J769&gt;=$AG$11,J769&gt;$AF$10,J769&gt;$AE$10,J769&gt;$AD$10,J769&gt;$AC$10,J769&gt;$AB$10),"BA",AND(J769&gt;=$AF$11,J769&gt;$AE$10,J769&gt;$AD$10,J769&gt;$AC$10,J769&gt;$AB$10),"BB",AND(J769&gt;=$AE$11,J769&gt;$AD$10,J769&gt;$AC$10,J769&gt;$AB$10),"CB",AND(J769&gt;=$AD$11,J769&gt;$AC$10,J769&gt;$AB$10),"CC",AND(J769&gt;=$AC$11,J769&gt;$AB$10),"DC",J769&gt;=50,"DD"),IF(J769&gt;=$AA$9,"FD","FF")),T769),IF(L769&gt;=$Z$32,$Z$30,IF(L769&gt;=$AA$32,$AA$30,IF(L769&gt;=$AB$32,$AB$30,IF(L769&gt;=$AC$32,$AC$30,IF(L769&gt;=$AD$32,$AD$30,IF(L769&gt;=$AE$32,$AE$30,IF(L769&gt;=$AF$32,$AF$30,IF(L769&gt;=$AG$32,$AG$30,$AH$30))))))))),T769)</f>
        <v/>
      </c>
      <c r="V769" s="9" t="str">
        <f t="array" ref="V769">IF(A769&lt;&gt;"",IF(_xlfn.BITOR(F769&lt;&gt;"GR",F769&lt;&gt;""),IF(AND(L769&gt;=50,F769&gt;=55),_xlfn.RANK.EQ(L769,$L$2:$L$1000,0),_xlfn.IFS(U769="FD",999,U769="FF",1000)),IF(AND(L769&gt;=50,H769&gt;=55),_xlfn.RANK.EQ(L769,$L$2:$L$326,0),_xlfn.IFS(U769="FD",999,U769="FF",1000))),"")</f>
        <v/>
      </c>
    </row>
    <row r="770" spans="1:22" x14ac:dyDescent="0.25">
      <c r="A770" s="3"/>
      <c r="B770" s="3"/>
      <c r="C770" s="3"/>
      <c r="D770" s="3"/>
      <c r="E770" s="3"/>
      <c r="F770" s="3"/>
      <c r="G770" s="16">
        <f t="shared" si="158"/>
        <v>0</v>
      </c>
      <c r="H770" s="16">
        <f t="shared" si="159"/>
        <v>0</v>
      </c>
      <c r="I770" s="9">
        <f t="shared" ref="I770:I833" si="171">(G770*0.4)+(H770*0.6)</f>
        <v>0</v>
      </c>
      <c r="J770" s="9">
        <f t="shared" si="160"/>
        <v>0</v>
      </c>
      <c r="K770" s="9">
        <f t="shared" si="169"/>
        <v>0</v>
      </c>
      <c r="L770" s="9">
        <f t="shared" si="170"/>
        <v>0</v>
      </c>
      <c r="M770" s="9" t="str">
        <f t="shared" si="161"/>
        <v/>
      </c>
      <c r="N770" s="9" t="str">
        <f t="shared" si="162"/>
        <v/>
      </c>
      <c r="O770" s="9" t="str">
        <f t="shared" si="163"/>
        <v/>
      </c>
      <c r="P770" s="9" t="str">
        <f t="shared" si="164"/>
        <v/>
      </c>
      <c r="Q770" s="9" t="str">
        <f t="shared" si="165"/>
        <v/>
      </c>
      <c r="R770" s="9" t="str">
        <f t="shared" si="166"/>
        <v/>
      </c>
      <c r="S770" s="9" t="str">
        <f t="shared" si="167"/>
        <v/>
      </c>
      <c r="T770" s="9" t="str">
        <f t="shared" si="168"/>
        <v/>
      </c>
      <c r="U770" s="9" t="str">
        <f t="array" ref="U770">IF(AND(F770&lt;&gt;"",F770&lt;&gt;"GR"),IF(COUNTIF($J$2:$J$1000,"&gt;=50")&gt;=10,IF(F770&lt;&gt;"GR",IF(AND(F770&gt;=55,J770&gt;=50),_xlfn.IFS(AND(J770&gt;=$AH$11,J770&gt;$AG$10,J770&gt;$AF$10,J770&gt;$AE$10,J770&gt;$AD$10,J770&gt;$AC$10,J770&gt;$AB$10),"AA",AND(J770&gt;=$AG$11,J770&gt;$AF$10,J770&gt;$AE$10,J770&gt;$AD$10,J770&gt;$AC$10,J770&gt;$AB$10),"BA",AND(J770&gt;=$AF$11,J770&gt;$AE$10,J770&gt;$AD$10,J770&gt;$AC$10,J770&gt;$AB$10),"BB",AND(J770&gt;=$AE$11,J770&gt;$AD$10,J770&gt;$AC$10,J770&gt;$AB$10),"CB",AND(J770&gt;=$AD$11,J770&gt;$AC$10,J770&gt;$AB$10),"CC",AND(J770&gt;=$AC$11,J770&gt;$AB$10),"DC",J770&gt;=50,"DD"),IF(J770&gt;=$AA$9,"FD","FF")),T770),IF(L770&gt;=$Z$32,$Z$30,IF(L770&gt;=$AA$32,$AA$30,IF(L770&gt;=$AB$32,$AB$30,IF(L770&gt;=$AC$32,$AC$30,IF(L770&gt;=$AD$32,$AD$30,IF(L770&gt;=$AE$32,$AE$30,IF(L770&gt;=$AF$32,$AF$30,IF(L770&gt;=$AG$32,$AG$30,$AH$30))))))))),T770)</f>
        <v/>
      </c>
      <c r="V770" s="9" t="str">
        <f t="array" ref="V770">IF(A770&lt;&gt;"",IF(_xlfn.BITOR(F770&lt;&gt;"GR",F770&lt;&gt;""),IF(AND(L770&gt;=50,F770&gt;=55),_xlfn.RANK.EQ(L770,$L$2:$L$1000,0),_xlfn.IFS(U770="FD",999,U770="FF",1000)),IF(AND(L770&gt;=50,H770&gt;=55),_xlfn.RANK.EQ(L770,$L$2:$L$326,0),_xlfn.IFS(U770="FD",999,U770="FF",1000))),"")</f>
        <v/>
      </c>
    </row>
    <row r="771" spans="1:22" x14ac:dyDescent="0.25">
      <c r="A771" s="3"/>
      <c r="B771" s="3"/>
      <c r="C771" s="3"/>
      <c r="D771" s="3"/>
      <c r="E771" s="3"/>
      <c r="F771" s="3"/>
      <c r="G771" s="16">
        <f t="shared" ref="G771:G834" si="172">IF(_xlfn.BITOR(D771="GR",D771=""),0,D771)</f>
        <v>0</v>
      </c>
      <c r="H771" s="16">
        <f t="shared" ref="H771:H834" si="173">IF(_xlfn.BITOR(E771="",E771="GR"),0,E771)</f>
        <v>0</v>
      </c>
      <c r="I771" s="9">
        <f t="shared" si="171"/>
        <v>0</v>
      </c>
      <c r="J771" s="9">
        <f t="shared" ref="J771:J834" si="174">IF(AND(F771&lt;&gt;"",F771&lt;&gt;"GR"),(G771*0.4)+(F771*0.6),I771)</f>
        <v>0</v>
      </c>
      <c r="K771" s="9">
        <f t="shared" si="169"/>
        <v>0</v>
      </c>
      <c r="L771" s="9">
        <f t="shared" si="170"/>
        <v>0</v>
      </c>
      <c r="M771" s="9" t="str">
        <f t="shared" ref="M771:M834" si="175">IF(AND(I771&gt;=50,H771&gt;=55),I771,"")</f>
        <v/>
      </c>
      <c r="N771" s="9" t="str">
        <f t="shared" ref="N771:N834" si="176">IF(M771&lt;&gt;"",IF(_xlfn.RANK.EQ(M771,$M$2:$M$326,0)&lt;=ROUND(COUNTIFS($I$2:$I$326,"&gt;=50",$H$2:$H$326,"&gt;=55")/100*$AH$9,0),"",I771),"")</f>
        <v/>
      </c>
      <c r="O771" s="9" t="str">
        <f t="shared" ref="O771:O834" si="177">IF(N771&lt;&gt;"",IF(_xlfn.RANK.EQ(N771,$N$2:$N$326,0)&lt;=ROUND(COUNTIFS($I$2:$I$326,"&gt;=50",$H$2:$H$326,"&gt;=55")/100*$AG$9,0),"",I771),"")</f>
        <v/>
      </c>
      <c r="P771" s="9" t="str">
        <f t="shared" ref="P771:P834" si="178">IF(O771&lt;&gt;"",IF(_xlfn.RANK.EQ(O771,$O$2:$O$326,0)&lt;=ROUND(COUNTIFS($I$2:$I$326,"&gt;=50",$H$2:$H$326,"&gt;=55")/100*$AF$9,0),"",I771),"")</f>
        <v/>
      </c>
      <c r="Q771" s="9" t="str">
        <f t="shared" ref="Q771:Q834" si="179">IF(P771&lt;&gt;"",IF(_xlfn.RANK.EQ(P771,$P$2:$P$326,0)&lt;=ROUND(COUNTIFS($I$2:$I$326,"&gt;=50",$H$2:$H$326,"&gt;=55")/100*$AE$9,0),"",I771),"")</f>
        <v/>
      </c>
      <c r="R771" s="9" t="str">
        <f t="shared" ref="R771:R834" si="180">IF(Q771&lt;&gt;"",IF(_xlfn.RANK.EQ(Q771,$Q$2:$Q$326,0)&lt;=ROUND(COUNTIFS($I$2:$I$326,"&gt;=50",$H$2:$H$326,"&gt;=55")/100*$AD$9,0),"",I771),"")</f>
        <v/>
      </c>
      <c r="S771" s="9" t="str">
        <f t="shared" ref="S771:S834" si="181">IF(R771&lt;&gt;"",IF(_xlfn.RANK.EQ(R771,$R$2:$R$326,0)&lt;=ROUND(COUNTIFS($I$2:$I$326,"&gt;=50",$H$2:$H$326,"&gt;=55")/100*$AC$9,0),"",I771),"")</f>
        <v/>
      </c>
      <c r="T771" s="9" t="str">
        <f t="shared" ref="T771:T834" si="182">IF(A771&lt;&gt;"",IF(COUNTIF($I$2:$I$1000,"&gt;=50")&gt;=10,IF(AND(H771&gt;=55,I771&gt;=50),IF(_xlfn.RANK.EQ(M771,$M$2:$M$1000,0)&lt;=ROUND(COUNTIFS($I$2:$I$1000,"&gt;=50",$H$2:$H$1000,"&gt;=55")/100*$AH$9,0),$AH$8,IF(_xlfn.RANK.EQ(N771,$N$2:$N$1000,0)&lt;=ROUND(COUNTIFS($I$2:$I$1000,"&gt;=50",$H$2:$H$1000,"&gt;=55")/100*$AG$9,0),$AG$8,IF(_xlfn.RANK.EQ(O771,$O$2:$O$1000,0)&lt;=ROUND(COUNTIFS($I$2:$I$1000,"&gt;=50",$H$2:$H$1000,"&gt;=55")/100*$AF$9,0),$AF$8,IF(_xlfn.RANK.EQ(P771,$P$2:$P$1000,0)&lt;=ROUND(COUNTIFS($I$2:$I$1000,"&gt;=50",$H$2:$H$1000,"&gt;=55")/100*$AE$9,0),$AE$8,IF(_xlfn.RANK.EQ(Q771,$Q$2:$Q$1000,0)&lt;=ROUND(COUNTIFS($I$2:$I$1000,"&gt;=50",$H$2:$H$1000,"&gt;=55")/100*$AD$9,0),$AD$8,IF(_xlfn.RANK.EQ(R771,$R$2:$R$1000,0)&lt;=ROUND(COUNTIFS($I$2:$I$1000,"&gt;=50",$H$2:$H$1000,"&gt;=55")/100*$AC$9,0),$AC$8,$AB$8)))))),IF(K771&gt;=$AA$9,$AA$8,$Z$8)),IF(K771&gt;=$Z$32,$Z$30,IF(K771&gt;=$AA$32,$AA$30,IF(K771&gt;=$AB$32,$AB$30,IF(K771&gt;=$AC$32,$AC$30,IF(K771&gt;=$AD$32,$AD$30,IF(K771&gt;=$AE$32,$AE$30,IF(K771&gt;=$AF$32,$AF$30,IF(K771&gt;=$AG$32,$AG$30,$AH$30))))))))),"")</f>
        <v/>
      </c>
      <c r="U771" s="9" t="str">
        <f t="array" ref="U771">IF(AND(F771&lt;&gt;"",F771&lt;&gt;"GR"),IF(COUNTIF($J$2:$J$1000,"&gt;=50")&gt;=10,IF(F771&lt;&gt;"GR",IF(AND(F771&gt;=55,J771&gt;=50),_xlfn.IFS(AND(J771&gt;=$AH$11,J771&gt;$AG$10,J771&gt;$AF$10,J771&gt;$AE$10,J771&gt;$AD$10,J771&gt;$AC$10,J771&gt;$AB$10),"AA",AND(J771&gt;=$AG$11,J771&gt;$AF$10,J771&gt;$AE$10,J771&gt;$AD$10,J771&gt;$AC$10,J771&gt;$AB$10),"BA",AND(J771&gt;=$AF$11,J771&gt;$AE$10,J771&gt;$AD$10,J771&gt;$AC$10,J771&gt;$AB$10),"BB",AND(J771&gt;=$AE$11,J771&gt;$AD$10,J771&gt;$AC$10,J771&gt;$AB$10),"CB",AND(J771&gt;=$AD$11,J771&gt;$AC$10,J771&gt;$AB$10),"CC",AND(J771&gt;=$AC$11,J771&gt;$AB$10),"DC",J771&gt;=50,"DD"),IF(J771&gt;=$AA$9,"FD","FF")),T771),IF(L771&gt;=$Z$32,$Z$30,IF(L771&gt;=$AA$32,$AA$30,IF(L771&gt;=$AB$32,$AB$30,IF(L771&gt;=$AC$32,$AC$30,IF(L771&gt;=$AD$32,$AD$30,IF(L771&gt;=$AE$32,$AE$30,IF(L771&gt;=$AF$32,$AF$30,IF(L771&gt;=$AG$32,$AG$30,$AH$30))))))))),T771)</f>
        <v/>
      </c>
      <c r="V771" s="9" t="str">
        <f t="array" ref="V771">IF(A771&lt;&gt;"",IF(_xlfn.BITOR(F771&lt;&gt;"GR",F771&lt;&gt;""),IF(AND(L771&gt;=50,F771&gt;=55),_xlfn.RANK.EQ(L771,$L$2:$L$1000,0),_xlfn.IFS(U771="FD",999,U771="FF",1000)),IF(AND(L771&gt;=50,H771&gt;=55),_xlfn.RANK.EQ(L771,$L$2:$L$326,0),_xlfn.IFS(U771="FD",999,U771="FF",1000))),"")</f>
        <v/>
      </c>
    </row>
    <row r="772" spans="1:22" x14ac:dyDescent="0.25">
      <c r="A772" s="3"/>
      <c r="B772" s="3"/>
      <c r="C772" s="3"/>
      <c r="D772" s="3"/>
      <c r="E772" s="3"/>
      <c r="F772" s="3"/>
      <c r="G772" s="16">
        <f t="shared" si="172"/>
        <v>0</v>
      </c>
      <c r="H772" s="16">
        <f t="shared" si="173"/>
        <v>0</v>
      </c>
      <c r="I772" s="9">
        <f t="shared" si="171"/>
        <v>0</v>
      </c>
      <c r="J772" s="9">
        <f t="shared" si="174"/>
        <v>0</v>
      </c>
      <c r="K772" s="9">
        <f t="shared" si="169"/>
        <v>0</v>
      </c>
      <c r="L772" s="9">
        <f t="shared" si="170"/>
        <v>0</v>
      </c>
      <c r="M772" s="9" t="str">
        <f t="shared" si="175"/>
        <v/>
      </c>
      <c r="N772" s="9" t="str">
        <f t="shared" si="176"/>
        <v/>
      </c>
      <c r="O772" s="9" t="str">
        <f t="shared" si="177"/>
        <v/>
      </c>
      <c r="P772" s="9" t="str">
        <f t="shared" si="178"/>
        <v/>
      </c>
      <c r="Q772" s="9" t="str">
        <f t="shared" si="179"/>
        <v/>
      </c>
      <c r="R772" s="9" t="str">
        <f t="shared" si="180"/>
        <v/>
      </c>
      <c r="S772" s="9" t="str">
        <f t="shared" si="181"/>
        <v/>
      </c>
      <c r="T772" s="9" t="str">
        <f t="shared" si="182"/>
        <v/>
      </c>
      <c r="U772" s="9" t="str">
        <f t="array" ref="U772">IF(AND(F772&lt;&gt;"",F772&lt;&gt;"GR"),IF(COUNTIF($J$2:$J$1000,"&gt;=50")&gt;=10,IF(F772&lt;&gt;"GR",IF(AND(F772&gt;=55,J772&gt;=50),_xlfn.IFS(AND(J772&gt;=$AH$11,J772&gt;$AG$10,J772&gt;$AF$10,J772&gt;$AE$10,J772&gt;$AD$10,J772&gt;$AC$10,J772&gt;$AB$10),"AA",AND(J772&gt;=$AG$11,J772&gt;$AF$10,J772&gt;$AE$10,J772&gt;$AD$10,J772&gt;$AC$10,J772&gt;$AB$10),"BA",AND(J772&gt;=$AF$11,J772&gt;$AE$10,J772&gt;$AD$10,J772&gt;$AC$10,J772&gt;$AB$10),"BB",AND(J772&gt;=$AE$11,J772&gt;$AD$10,J772&gt;$AC$10,J772&gt;$AB$10),"CB",AND(J772&gt;=$AD$11,J772&gt;$AC$10,J772&gt;$AB$10),"CC",AND(J772&gt;=$AC$11,J772&gt;$AB$10),"DC",J772&gt;=50,"DD"),IF(J772&gt;=$AA$9,"FD","FF")),T772),IF(L772&gt;=$Z$32,$Z$30,IF(L772&gt;=$AA$32,$AA$30,IF(L772&gt;=$AB$32,$AB$30,IF(L772&gt;=$AC$32,$AC$30,IF(L772&gt;=$AD$32,$AD$30,IF(L772&gt;=$AE$32,$AE$30,IF(L772&gt;=$AF$32,$AF$30,IF(L772&gt;=$AG$32,$AG$30,$AH$30))))))))),T772)</f>
        <v/>
      </c>
      <c r="V772" s="9" t="str">
        <f t="array" ref="V772">IF(A772&lt;&gt;"",IF(_xlfn.BITOR(F772&lt;&gt;"GR",F772&lt;&gt;""),IF(AND(L772&gt;=50,F772&gt;=55),_xlfn.RANK.EQ(L772,$L$2:$L$1000,0),_xlfn.IFS(U772="FD",999,U772="FF",1000)),IF(AND(L772&gt;=50,H772&gt;=55),_xlfn.RANK.EQ(L772,$L$2:$L$326,0),_xlfn.IFS(U772="FD",999,U772="FF",1000))),"")</f>
        <v/>
      </c>
    </row>
    <row r="773" spans="1:22" x14ac:dyDescent="0.25">
      <c r="A773" s="3"/>
      <c r="B773" s="3"/>
      <c r="C773" s="3"/>
      <c r="D773" s="3"/>
      <c r="E773" s="3"/>
      <c r="F773" s="3"/>
      <c r="G773" s="16">
        <f t="shared" si="172"/>
        <v>0</v>
      </c>
      <c r="H773" s="16">
        <f t="shared" si="173"/>
        <v>0</v>
      </c>
      <c r="I773" s="9">
        <f t="shared" si="171"/>
        <v>0</v>
      </c>
      <c r="J773" s="9">
        <f t="shared" si="174"/>
        <v>0</v>
      </c>
      <c r="K773" s="9">
        <f t="shared" si="169"/>
        <v>0</v>
      </c>
      <c r="L773" s="9">
        <f t="shared" si="170"/>
        <v>0</v>
      </c>
      <c r="M773" s="9" t="str">
        <f t="shared" si="175"/>
        <v/>
      </c>
      <c r="N773" s="9" t="str">
        <f t="shared" si="176"/>
        <v/>
      </c>
      <c r="O773" s="9" t="str">
        <f t="shared" si="177"/>
        <v/>
      </c>
      <c r="P773" s="9" t="str">
        <f t="shared" si="178"/>
        <v/>
      </c>
      <c r="Q773" s="9" t="str">
        <f t="shared" si="179"/>
        <v/>
      </c>
      <c r="R773" s="9" t="str">
        <f t="shared" si="180"/>
        <v/>
      </c>
      <c r="S773" s="9" t="str">
        <f t="shared" si="181"/>
        <v/>
      </c>
      <c r="T773" s="9" t="str">
        <f t="shared" si="182"/>
        <v/>
      </c>
      <c r="U773" s="9" t="str">
        <f t="array" ref="U773">IF(AND(F773&lt;&gt;"",F773&lt;&gt;"GR"),IF(COUNTIF($J$2:$J$1000,"&gt;=50")&gt;=10,IF(F773&lt;&gt;"GR",IF(AND(F773&gt;=55,J773&gt;=50),_xlfn.IFS(AND(J773&gt;=$AH$11,J773&gt;$AG$10,J773&gt;$AF$10,J773&gt;$AE$10,J773&gt;$AD$10,J773&gt;$AC$10,J773&gt;$AB$10),"AA",AND(J773&gt;=$AG$11,J773&gt;$AF$10,J773&gt;$AE$10,J773&gt;$AD$10,J773&gt;$AC$10,J773&gt;$AB$10),"BA",AND(J773&gt;=$AF$11,J773&gt;$AE$10,J773&gt;$AD$10,J773&gt;$AC$10,J773&gt;$AB$10),"BB",AND(J773&gt;=$AE$11,J773&gt;$AD$10,J773&gt;$AC$10,J773&gt;$AB$10),"CB",AND(J773&gt;=$AD$11,J773&gt;$AC$10,J773&gt;$AB$10),"CC",AND(J773&gt;=$AC$11,J773&gt;$AB$10),"DC",J773&gt;=50,"DD"),IF(J773&gt;=$AA$9,"FD","FF")),T773),IF(L773&gt;=$Z$32,$Z$30,IF(L773&gt;=$AA$32,$AA$30,IF(L773&gt;=$AB$32,$AB$30,IF(L773&gt;=$AC$32,$AC$30,IF(L773&gt;=$AD$32,$AD$30,IF(L773&gt;=$AE$32,$AE$30,IF(L773&gt;=$AF$32,$AF$30,IF(L773&gt;=$AG$32,$AG$30,$AH$30))))))))),T773)</f>
        <v/>
      </c>
      <c r="V773" s="9" t="str">
        <f t="array" ref="V773">IF(A773&lt;&gt;"",IF(_xlfn.BITOR(F773&lt;&gt;"GR",F773&lt;&gt;""),IF(AND(L773&gt;=50,F773&gt;=55),_xlfn.RANK.EQ(L773,$L$2:$L$1000,0),_xlfn.IFS(U773="FD",999,U773="FF",1000)),IF(AND(L773&gt;=50,H773&gt;=55),_xlfn.RANK.EQ(L773,$L$2:$L$326,0),_xlfn.IFS(U773="FD",999,U773="FF",1000))),"")</f>
        <v/>
      </c>
    </row>
    <row r="774" spans="1:22" x14ac:dyDescent="0.25">
      <c r="A774" s="3"/>
      <c r="B774" s="3"/>
      <c r="C774" s="3"/>
      <c r="D774" s="3"/>
      <c r="E774" s="3"/>
      <c r="F774" s="3"/>
      <c r="G774" s="16">
        <f t="shared" si="172"/>
        <v>0</v>
      </c>
      <c r="H774" s="16">
        <f t="shared" si="173"/>
        <v>0</v>
      </c>
      <c r="I774" s="9">
        <f t="shared" si="171"/>
        <v>0</v>
      </c>
      <c r="J774" s="9">
        <f t="shared" si="174"/>
        <v>0</v>
      </c>
      <c r="K774" s="9">
        <f t="shared" si="169"/>
        <v>0</v>
      </c>
      <c r="L774" s="9">
        <f t="shared" si="170"/>
        <v>0</v>
      </c>
      <c r="M774" s="9" t="str">
        <f t="shared" si="175"/>
        <v/>
      </c>
      <c r="N774" s="9" t="str">
        <f t="shared" si="176"/>
        <v/>
      </c>
      <c r="O774" s="9" t="str">
        <f t="shared" si="177"/>
        <v/>
      </c>
      <c r="P774" s="9" t="str">
        <f t="shared" si="178"/>
        <v/>
      </c>
      <c r="Q774" s="9" t="str">
        <f t="shared" si="179"/>
        <v/>
      </c>
      <c r="R774" s="9" t="str">
        <f t="shared" si="180"/>
        <v/>
      </c>
      <c r="S774" s="9" t="str">
        <f t="shared" si="181"/>
        <v/>
      </c>
      <c r="T774" s="9" t="str">
        <f t="shared" si="182"/>
        <v/>
      </c>
      <c r="U774" s="9" t="str">
        <f t="array" ref="U774">IF(AND(F774&lt;&gt;"",F774&lt;&gt;"GR"),IF(COUNTIF($J$2:$J$1000,"&gt;=50")&gt;=10,IF(F774&lt;&gt;"GR",IF(AND(F774&gt;=55,J774&gt;=50),_xlfn.IFS(AND(J774&gt;=$AH$11,J774&gt;$AG$10,J774&gt;$AF$10,J774&gt;$AE$10,J774&gt;$AD$10,J774&gt;$AC$10,J774&gt;$AB$10),"AA",AND(J774&gt;=$AG$11,J774&gt;$AF$10,J774&gt;$AE$10,J774&gt;$AD$10,J774&gt;$AC$10,J774&gt;$AB$10),"BA",AND(J774&gt;=$AF$11,J774&gt;$AE$10,J774&gt;$AD$10,J774&gt;$AC$10,J774&gt;$AB$10),"BB",AND(J774&gt;=$AE$11,J774&gt;$AD$10,J774&gt;$AC$10,J774&gt;$AB$10),"CB",AND(J774&gt;=$AD$11,J774&gt;$AC$10,J774&gt;$AB$10),"CC",AND(J774&gt;=$AC$11,J774&gt;$AB$10),"DC",J774&gt;=50,"DD"),IF(J774&gt;=$AA$9,"FD","FF")),T774),IF(L774&gt;=$Z$32,$Z$30,IF(L774&gt;=$AA$32,$AA$30,IF(L774&gt;=$AB$32,$AB$30,IF(L774&gt;=$AC$32,$AC$30,IF(L774&gt;=$AD$32,$AD$30,IF(L774&gt;=$AE$32,$AE$30,IF(L774&gt;=$AF$32,$AF$30,IF(L774&gt;=$AG$32,$AG$30,$AH$30))))))))),T774)</f>
        <v/>
      </c>
      <c r="V774" s="9" t="str">
        <f t="array" ref="V774">IF(A774&lt;&gt;"",IF(_xlfn.BITOR(F774&lt;&gt;"GR",F774&lt;&gt;""),IF(AND(L774&gt;=50,F774&gt;=55),_xlfn.RANK.EQ(L774,$L$2:$L$1000,0),_xlfn.IFS(U774="FD",999,U774="FF",1000)),IF(AND(L774&gt;=50,H774&gt;=55),_xlfn.RANK.EQ(L774,$L$2:$L$326,0),_xlfn.IFS(U774="FD",999,U774="FF",1000))),"")</f>
        <v/>
      </c>
    </row>
    <row r="775" spans="1:22" x14ac:dyDescent="0.25">
      <c r="A775" s="3"/>
      <c r="B775" s="3"/>
      <c r="C775" s="3"/>
      <c r="D775" s="3"/>
      <c r="E775" s="3"/>
      <c r="F775" s="3"/>
      <c r="G775" s="16">
        <f t="shared" si="172"/>
        <v>0</v>
      </c>
      <c r="H775" s="16">
        <f t="shared" si="173"/>
        <v>0</v>
      </c>
      <c r="I775" s="9">
        <f t="shared" si="171"/>
        <v>0</v>
      </c>
      <c r="J775" s="9">
        <f t="shared" si="174"/>
        <v>0</v>
      </c>
      <c r="K775" s="9">
        <f t="shared" ref="K775:K838" si="183">ROUND(I775,0)</f>
        <v>0</v>
      </c>
      <c r="L775" s="9">
        <f t="shared" ref="L775:L838" si="184">ROUND(J775,0)</f>
        <v>0</v>
      </c>
      <c r="M775" s="9" t="str">
        <f t="shared" si="175"/>
        <v/>
      </c>
      <c r="N775" s="9" t="str">
        <f t="shared" si="176"/>
        <v/>
      </c>
      <c r="O775" s="9" t="str">
        <f t="shared" si="177"/>
        <v/>
      </c>
      <c r="P775" s="9" t="str">
        <f t="shared" si="178"/>
        <v/>
      </c>
      <c r="Q775" s="9" t="str">
        <f t="shared" si="179"/>
        <v/>
      </c>
      <c r="R775" s="9" t="str">
        <f t="shared" si="180"/>
        <v/>
      </c>
      <c r="S775" s="9" t="str">
        <f t="shared" si="181"/>
        <v/>
      </c>
      <c r="T775" s="9" t="str">
        <f t="shared" si="182"/>
        <v/>
      </c>
      <c r="U775" s="9" t="str">
        <f t="array" ref="U775">IF(AND(F775&lt;&gt;"",F775&lt;&gt;"GR"),IF(COUNTIF($J$2:$J$1000,"&gt;=50")&gt;=10,IF(F775&lt;&gt;"GR",IF(AND(F775&gt;=55,J775&gt;=50),_xlfn.IFS(AND(J775&gt;=$AH$11,J775&gt;$AG$10,J775&gt;$AF$10,J775&gt;$AE$10,J775&gt;$AD$10,J775&gt;$AC$10,J775&gt;$AB$10),"AA",AND(J775&gt;=$AG$11,J775&gt;$AF$10,J775&gt;$AE$10,J775&gt;$AD$10,J775&gt;$AC$10,J775&gt;$AB$10),"BA",AND(J775&gt;=$AF$11,J775&gt;$AE$10,J775&gt;$AD$10,J775&gt;$AC$10,J775&gt;$AB$10),"BB",AND(J775&gt;=$AE$11,J775&gt;$AD$10,J775&gt;$AC$10,J775&gt;$AB$10),"CB",AND(J775&gt;=$AD$11,J775&gt;$AC$10,J775&gt;$AB$10),"CC",AND(J775&gt;=$AC$11,J775&gt;$AB$10),"DC",J775&gt;=50,"DD"),IF(J775&gt;=$AA$9,"FD","FF")),T775),IF(L775&gt;=$Z$32,$Z$30,IF(L775&gt;=$AA$32,$AA$30,IF(L775&gt;=$AB$32,$AB$30,IF(L775&gt;=$AC$32,$AC$30,IF(L775&gt;=$AD$32,$AD$30,IF(L775&gt;=$AE$32,$AE$30,IF(L775&gt;=$AF$32,$AF$30,IF(L775&gt;=$AG$32,$AG$30,$AH$30))))))))),T775)</f>
        <v/>
      </c>
      <c r="V775" s="9" t="str">
        <f t="array" ref="V775">IF(A775&lt;&gt;"",IF(_xlfn.BITOR(F775&lt;&gt;"GR",F775&lt;&gt;""),IF(AND(L775&gt;=50,F775&gt;=55),_xlfn.RANK.EQ(L775,$L$2:$L$1000,0),_xlfn.IFS(U775="FD",999,U775="FF",1000)),IF(AND(L775&gt;=50,H775&gt;=55),_xlfn.RANK.EQ(L775,$L$2:$L$326,0),_xlfn.IFS(U775="FD",999,U775="FF",1000))),"")</f>
        <v/>
      </c>
    </row>
    <row r="776" spans="1:22" x14ac:dyDescent="0.25">
      <c r="A776" s="3"/>
      <c r="B776" s="3"/>
      <c r="C776" s="3"/>
      <c r="D776" s="3"/>
      <c r="E776" s="3"/>
      <c r="F776" s="3"/>
      <c r="G776" s="16">
        <f t="shared" si="172"/>
        <v>0</v>
      </c>
      <c r="H776" s="16">
        <f t="shared" si="173"/>
        <v>0</v>
      </c>
      <c r="I776" s="9">
        <f t="shared" si="171"/>
        <v>0</v>
      </c>
      <c r="J776" s="9">
        <f t="shared" si="174"/>
        <v>0</v>
      </c>
      <c r="K776" s="9">
        <f t="shared" si="183"/>
        <v>0</v>
      </c>
      <c r="L776" s="9">
        <f t="shared" si="184"/>
        <v>0</v>
      </c>
      <c r="M776" s="9" t="str">
        <f t="shared" si="175"/>
        <v/>
      </c>
      <c r="N776" s="9" t="str">
        <f t="shared" si="176"/>
        <v/>
      </c>
      <c r="O776" s="9" t="str">
        <f t="shared" si="177"/>
        <v/>
      </c>
      <c r="P776" s="9" t="str">
        <f t="shared" si="178"/>
        <v/>
      </c>
      <c r="Q776" s="9" t="str">
        <f t="shared" si="179"/>
        <v/>
      </c>
      <c r="R776" s="9" t="str">
        <f t="shared" si="180"/>
        <v/>
      </c>
      <c r="S776" s="9" t="str">
        <f t="shared" si="181"/>
        <v/>
      </c>
      <c r="T776" s="9" t="str">
        <f t="shared" si="182"/>
        <v/>
      </c>
      <c r="U776" s="9" t="str">
        <f t="array" ref="U776">IF(AND(F776&lt;&gt;"",F776&lt;&gt;"GR"),IF(COUNTIF($J$2:$J$1000,"&gt;=50")&gt;=10,IF(F776&lt;&gt;"GR",IF(AND(F776&gt;=55,J776&gt;=50),_xlfn.IFS(AND(J776&gt;=$AH$11,J776&gt;$AG$10,J776&gt;$AF$10,J776&gt;$AE$10,J776&gt;$AD$10,J776&gt;$AC$10,J776&gt;$AB$10),"AA",AND(J776&gt;=$AG$11,J776&gt;$AF$10,J776&gt;$AE$10,J776&gt;$AD$10,J776&gt;$AC$10,J776&gt;$AB$10),"BA",AND(J776&gt;=$AF$11,J776&gt;$AE$10,J776&gt;$AD$10,J776&gt;$AC$10,J776&gt;$AB$10),"BB",AND(J776&gt;=$AE$11,J776&gt;$AD$10,J776&gt;$AC$10,J776&gt;$AB$10),"CB",AND(J776&gt;=$AD$11,J776&gt;$AC$10,J776&gt;$AB$10),"CC",AND(J776&gt;=$AC$11,J776&gt;$AB$10),"DC",J776&gt;=50,"DD"),IF(J776&gt;=$AA$9,"FD","FF")),T776),IF(L776&gt;=$Z$32,$Z$30,IF(L776&gt;=$AA$32,$AA$30,IF(L776&gt;=$AB$32,$AB$30,IF(L776&gt;=$AC$32,$AC$30,IF(L776&gt;=$AD$32,$AD$30,IF(L776&gt;=$AE$32,$AE$30,IF(L776&gt;=$AF$32,$AF$30,IF(L776&gt;=$AG$32,$AG$30,$AH$30))))))))),T776)</f>
        <v/>
      </c>
      <c r="V776" s="9" t="str">
        <f t="array" ref="V776">IF(A776&lt;&gt;"",IF(_xlfn.BITOR(F776&lt;&gt;"GR",F776&lt;&gt;""),IF(AND(L776&gt;=50,F776&gt;=55),_xlfn.RANK.EQ(L776,$L$2:$L$1000,0),_xlfn.IFS(U776="FD",999,U776="FF",1000)),IF(AND(L776&gt;=50,H776&gt;=55),_xlfn.RANK.EQ(L776,$L$2:$L$326,0),_xlfn.IFS(U776="FD",999,U776="FF",1000))),"")</f>
        <v/>
      </c>
    </row>
    <row r="777" spans="1:22" x14ac:dyDescent="0.25">
      <c r="A777" s="3"/>
      <c r="B777" s="3"/>
      <c r="C777" s="3"/>
      <c r="D777" s="3"/>
      <c r="E777" s="3"/>
      <c r="F777" s="3"/>
      <c r="G777" s="16">
        <f t="shared" si="172"/>
        <v>0</v>
      </c>
      <c r="H777" s="16">
        <f t="shared" si="173"/>
        <v>0</v>
      </c>
      <c r="I777" s="9">
        <f t="shared" si="171"/>
        <v>0</v>
      </c>
      <c r="J777" s="9">
        <f t="shared" si="174"/>
        <v>0</v>
      </c>
      <c r="K777" s="9">
        <f t="shared" si="183"/>
        <v>0</v>
      </c>
      <c r="L777" s="9">
        <f t="shared" si="184"/>
        <v>0</v>
      </c>
      <c r="M777" s="9" t="str">
        <f t="shared" si="175"/>
        <v/>
      </c>
      <c r="N777" s="9" t="str">
        <f t="shared" si="176"/>
        <v/>
      </c>
      <c r="O777" s="9" t="str">
        <f t="shared" si="177"/>
        <v/>
      </c>
      <c r="P777" s="9" t="str">
        <f t="shared" si="178"/>
        <v/>
      </c>
      <c r="Q777" s="9" t="str">
        <f t="shared" si="179"/>
        <v/>
      </c>
      <c r="R777" s="9" t="str">
        <f t="shared" si="180"/>
        <v/>
      </c>
      <c r="S777" s="9" t="str">
        <f t="shared" si="181"/>
        <v/>
      </c>
      <c r="T777" s="9" t="str">
        <f t="shared" si="182"/>
        <v/>
      </c>
      <c r="U777" s="9" t="str">
        <f t="array" ref="U777">IF(AND(F777&lt;&gt;"",F777&lt;&gt;"GR"),IF(COUNTIF($J$2:$J$1000,"&gt;=50")&gt;=10,IF(F777&lt;&gt;"GR",IF(AND(F777&gt;=55,J777&gt;=50),_xlfn.IFS(AND(J777&gt;=$AH$11,J777&gt;$AG$10,J777&gt;$AF$10,J777&gt;$AE$10,J777&gt;$AD$10,J777&gt;$AC$10,J777&gt;$AB$10),"AA",AND(J777&gt;=$AG$11,J777&gt;$AF$10,J777&gt;$AE$10,J777&gt;$AD$10,J777&gt;$AC$10,J777&gt;$AB$10),"BA",AND(J777&gt;=$AF$11,J777&gt;$AE$10,J777&gt;$AD$10,J777&gt;$AC$10,J777&gt;$AB$10),"BB",AND(J777&gt;=$AE$11,J777&gt;$AD$10,J777&gt;$AC$10,J777&gt;$AB$10),"CB",AND(J777&gt;=$AD$11,J777&gt;$AC$10,J777&gt;$AB$10),"CC",AND(J777&gt;=$AC$11,J777&gt;$AB$10),"DC",J777&gt;=50,"DD"),IF(J777&gt;=$AA$9,"FD","FF")),T777),IF(L777&gt;=$Z$32,$Z$30,IF(L777&gt;=$AA$32,$AA$30,IF(L777&gt;=$AB$32,$AB$30,IF(L777&gt;=$AC$32,$AC$30,IF(L777&gt;=$AD$32,$AD$30,IF(L777&gt;=$AE$32,$AE$30,IF(L777&gt;=$AF$32,$AF$30,IF(L777&gt;=$AG$32,$AG$30,$AH$30))))))))),T777)</f>
        <v/>
      </c>
      <c r="V777" s="9" t="str">
        <f t="array" ref="V777">IF(A777&lt;&gt;"",IF(_xlfn.BITOR(F777&lt;&gt;"GR",F777&lt;&gt;""),IF(AND(L777&gt;=50,F777&gt;=55),_xlfn.RANK.EQ(L777,$L$2:$L$1000,0),_xlfn.IFS(U777="FD",999,U777="FF",1000)),IF(AND(L777&gt;=50,H777&gt;=55),_xlfn.RANK.EQ(L777,$L$2:$L$326,0),_xlfn.IFS(U777="FD",999,U777="FF",1000))),"")</f>
        <v/>
      </c>
    </row>
    <row r="778" spans="1:22" x14ac:dyDescent="0.25">
      <c r="A778" s="3"/>
      <c r="B778" s="3"/>
      <c r="C778" s="3"/>
      <c r="D778" s="3"/>
      <c r="E778" s="3"/>
      <c r="F778" s="3"/>
      <c r="G778" s="16">
        <f t="shared" si="172"/>
        <v>0</v>
      </c>
      <c r="H778" s="16">
        <f t="shared" si="173"/>
        <v>0</v>
      </c>
      <c r="I778" s="9">
        <f t="shared" si="171"/>
        <v>0</v>
      </c>
      <c r="J778" s="9">
        <f t="shared" si="174"/>
        <v>0</v>
      </c>
      <c r="K778" s="9">
        <f t="shared" si="183"/>
        <v>0</v>
      </c>
      <c r="L778" s="9">
        <f t="shared" si="184"/>
        <v>0</v>
      </c>
      <c r="M778" s="9" t="str">
        <f t="shared" si="175"/>
        <v/>
      </c>
      <c r="N778" s="9" t="str">
        <f t="shared" si="176"/>
        <v/>
      </c>
      <c r="O778" s="9" t="str">
        <f t="shared" si="177"/>
        <v/>
      </c>
      <c r="P778" s="9" t="str">
        <f t="shared" si="178"/>
        <v/>
      </c>
      <c r="Q778" s="9" t="str">
        <f t="shared" si="179"/>
        <v/>
      </c>
      <c r="R778" s="9" t="str">
        <f t="shared" si="180"/>
        <v/>
      </c>
      <c r="S778" s="9" t="str">
        <f t="shared" si="181"/>
        <v/>
      </c>
      <c r="T778" s="9" t="str">
        <f t="shared" si="182"/>
        <v/>
      </c>
      <c r="U778" s="9" t="str">
        <f t="array" ref="U778">IF(AND(F778&lt;&gt;"",F778&lt;&gt;"GR"),IF(COUNTIF($J$2:$J$1000,"&gt;=50")&gt;=10,IF(F778&lt;&gt;"GR",IF(AND(F778&gt;=55,J778&gt;=50),_xlfn.IFS(AND(J778&gt;=$AH$11,J778&gt;$AG$10,J778&gt;$AF$10,J778&gt;$AE$10,J778&gt;$AD$10,J778&gt;$AC$10,J778&gt;$AB$10),"AA",AND(J778&gt;=$AG$11,J778&gt;$AF$10,J778&gt;$AE$10,J778&gt;$AD$10,J778&gt;$AC$10,J778&gt;$AB$10),"BA",AND(J778&gt;=$AF$11,J778&gt;$AE$10,J778&gt;$AD$10,J778&gt;$AC$10,J778&gt;$AB$10),"BB",AND(J778&gt;=$AE$11,J778&gt;$AD$10,J778&gt;$AC$10,J778&gt;$AB$10),"CB",AND(J778&gt;=$AD$11,J778&gt;$AC$10,J778&gt;$AB$10),"CC",AND(J778&gt;=$AC$11,J778&gt;$AB$10),"DC",J778&gt;=50,"DD"),IF(J778&gt;=$AA$9,"FD","FF")),T778),IF(L778&gt;=$Z$32,$Z$30,IF(L778&gt;=$AA$32,$AA$30,IF(L778&gt;=$AB$32,$AB$30,IF(L778&gt;=$AC$32,$AC$30,IF(L778&gt;=$AD$32,$AD$30,IF(L778&gt;=$AE$32,$AE$30,IF(L778&gt;=$AF$32,$AF$30,IF(L778&gt;=$AG$32,$AG$30,$AH$30))))))))),T778)</f>
        <v/>
      </c>
      <c r="V778" s="9" t="str">
        <f t="array" ref="V778">IF(A778&lt;&gt;"",IF(_xlfn.BITOR(F778&lt;&gt;"GR",F778&lt;&gt;""),IF(AND(L778&gt;=50,F778&gt;=55),_xlfn.RANK.EQ(L778,$L$2:$L$1000,0),_xlfn.IFS(U778="FD",999,U778="FF",1000)),IF(AND(L778&gt;=50,H778&gt;=55),_xlfn.RANK.EQ(L778,$L$2:$L$326,0),_xlfn.IFS(U778="FD",999,U778="FF",1000))),"")</f>
        <v/>
      </c>
    </row>
    <row r="779" spans="1:22" x14ac:dyDescent="0.25">
      <c r="A779" s="3"/>
      <c r="B779" s="3"/>
      <c r="C779" s="3"/>
      <c r="D779" s="3"/>
      <c r="E779" s="3"/>
      <c r="F779" s="3"/>
      <c r="G779" s="16">
        <f t="shared" si="172"/>
        <v>0</v>
      </c>
      <c r="H779" s="16">
        <f t="shared" si="173"/>
        <v>0</v>
      </c>
      <c r="I779" s="9">
        <f t="shared" si="171"/>
        <v>0</v>
      </c>
      <c r="J779" s="9">
        <f t="shared" si="174"/>
        <v>0</v>
      </c>
      <c r="K779" s="9">
        <f t="shared" si="183"/>
        <v>0</v>
      </c>
      <c r="L779" s="9">
        <f t="shared" si="184"/>
        <v>0</v>
      </c>
      <c r="M779" s="9" t="str">
        <f t="shared" si="175"/>
        <v/>
      </c>
      <c r="N779" s="9" t="str">
        <f t="shared" si="176"/>
        <v/>
      </c>
      <c r="O779" s="9" t="str">
        <f t="shared" si="177"/>
        <v/>
      </c>
      <c r="P779" s="9" t="str">
        <f t="shared" si="178"/>
        <v/>
      </c>
      <c r="Q779" s="9" t="str">
        <f t="shared" si="179"/>
        <v/>
      </c>
      <c r="R779" s="9" t="str">
        <f t="shared" si="180"/>
        <v/>
      </c>
      <c r="S779" s="9" t="str">
        <f t="shared" si="181"/>
        <v/>
      </c>
      <c r="T779" s="9" t="str">
        <f t="shared" si="182"/>
        <v/>
      </c>
      <c r="U779" s="9" t="str">
        <f t="array" ref="U779">IF(AND(F779&lt;&gt;"",F779&lt;&gt;"GR"),IF(COUNTIF($J$2:$J$1000,"&gt;=50")&gt;=10,IF(F779&lt;&gt;"GR",IF(AND(F779&gt;=55,J779&gt;=50),_xlfn.IFS(AND(J779&gt;=$AH$11,J779&gt;$AG$10,J779&gt;$AF$10,J779&gt;$AE$10,J779&gt;$AD$10,J779&gt;$AC$10,J779&gt;$AB$10),"AA",AND(J779&gt;=$AG$11,J779&gt;$AF$10,J779&gt;$AE$10,J779&gt;$AD$10,J779&gt;$AC$10,J779&gt;$AB$10),"BA",AND(J779&gt;=$AF$11,J779&gt;$AE$10,J779&gt;$AD$10,J779&gt;$AC$10,J779&gt;$AB$10),"BB",AND(J779&gt;=$AE$11,J779&gt;$AD$10,J779&gt;$AC$10,J779&gt;$AB$10),"CB",AND(J779&gt;=$AD$11,J779&gt;$AC$10,J779&gt;$AB$10),"CC",AND(J779&gt;=$AC$11,J779&gt;$AB$10),"DC",J779&gt;=50,"DD"),IF(J779&gt;=$AA$9,"FD","FF")),T779),IF(L779&gt;=$Z$32,$Z$30,IF(L779&gt;=$AA$32,$AA$30,IF(L779&gt;=$AB$32,$AB$30,IF(L779&gt;=$AC$32,$AC$30,IF(L779&gt;=$AD$32,$AD$30,IF(L779&gt;=$AE$32,$AE$30,IF(L779&gt;=$AF$32,$AF$30,IF(L779&gt;=$AG$32,$AG$30,$AH$30))))))))),T779)</f>
        <v/>
      </c>
      <c r="V779" s="9" t="str">
        <f t="array" ref="V779">IF(A779&lt;&gt;"",IF(_xlfn.BITOR(F779&lt;&gt;"GR",F779&lt;&gt;""),IF(AND(L779&gt;=50,F779&gt;=55),_xlfn.RANK.EQ(L779,$L$2:$L$1000,0),_xlfn.IFS(U779="FD",999,U779="FF",1000)),IF(AND(L779&gt;=50,H779&gt;=55),_xlfn.RANK.EQ(L779,$L$2:$L$326,0),_xlfn.IFS(U779="FD",999,U779="FF",1000))),"")</f>
        <v/>
      </c>
    </row>
    <row r="780" spans="1:22" x14ac:dyDescent="0.25">
      <c r="A780" s="3"/>
      <c r="B780" s="3"/>
      <c r="C780" s="3"/>
      <c r="D780" s="3"/>
      <c r="E780" s="3"/>
      <c r="F780" s="3"/>
      <c r="G780" s="16">
        <f t="shared" si="172"/>
        <v>0</v>
      </c>
      <c r="H780" s="16">
        <f t="shared" si="173"/>
        <v>0</v>
      </c>
      <c r="I780" s="9">
        <f t="shared" si="171"/>
        <v>0</v>
      </c>
      <c r="J780" s="9">
        <f t="shared" si="174"/>
        <v>0</v>
      </c>
      <c r="K780" s="9">
        <f t="shared" si="183"/>
        <v>0</v>
      </c>
      <c r="L780" s="9">
        <f t="shared" si="184"/>
        <v>0</v>
      </c>
      <c r="M780" s="9" t="str">
        <f t="shared" si="175"/>
        <v/>
      </c>
      <c r="N780" s="9" t="str">
        <f t="shared" si="176"/>
        <v/>
      </c>
      <c r="O780" s="9" t="str">
        <f t="shared" si="177"/>
        <v/>
      </c>
      <c r="P780" s="9" t="str">
        <f t="shared" si="178"/>
        <v/>
      </c>
      <c r="Q780" s="9" t="str">
        <f t="shared" si="179"/>
        <v/>
      </c>
      <c r="R780" s="9" t="str">
        <f t="shared" si="180"/>
        <v/>
      </c>
      <c r="S780" s="9" t="str">
        <f t="shared" si="181"/>
        <v/>
      </c>
      <c r="T780" s="9" t="str">
        <f t="shared" si="182"/>
        <v/>
      </c>
      <c r="U780" s="9" t="str">
        <f t="array" ref="U780">IF(AND(F780&lt;&gt;"",F780&lt;&gt;"GR"),IF(COUNTIF($J$2:$J$1000,"&gt;=50")&gt;=10,IF(F780&lt;&gt;"GR",IF(AND(F780&gt;=55,J780&gt;=50),_xlfn.IFS(AND(J780&gt;=$AH$11,J780&gt;$AG$10,J780&gt;$AF$10,J780&gt;$AE$10,J780&gt;$AD$10,J780&gt;$AC$10,J780&gt;$AB$10),"AA",AND(J780&gt;=$AG$11,J780&gt;$AF$10,J780&gt;$AE$10,J780&gt;$AD$10,J780&gt;$AC$10,J780&gt;$AB$10),"BA",AND(J780&gt;=$AF$11,J780&gt;$AE$10,J780&gt;$AD$10,J780&gt;$AC$10,J780&gt;$AB$10),"BB",AND(J780&gt;=$AE$11,J780&gt;$AD$10,J780&gt;$AC$10,J780&gt;$AB$10),"CB",AND(J780&gt;=$AD$11,J780&gt;$AC$10,J780&gt;$AB$10),"CC",AND(J780&gt;=$AC$11,J780&gt;$AB$10),"DC",J780&gt;=50,"DD"),IF(J780&gt;=$AA$9,"FD","FF")),T780),IF(L780&gt;=$Z$32,$Z$30,IF(L780&gt;=$AA$32,$AA$30,IF(L780&gt;=$AB$32,$AB$30,IF(L780&gt;=$AC$32,$AC$30,IF(L780&gt;=$AD$32,$AD$30,IF(L780&gt;=$AE$32,$AE$30,IF(L780&gt;=$AF$32,$AF$30,IF(L780&gt;=$AG$32,$AG$30,$AH$30))))))))),T780)</f>
        <v/>
      </c>
      <c r="V780" s="9" t="str">
        <f t="array" ref="V780">IF(A780&lt;&gt;"",IF(_xlfn.BITOR(F780&lt;&gt;"GR",F780&lt;&gt;""),IF(AND(L780&gt;=50,F780&gt;=55),_xlfn.RANK.EQ(L780,$L$2:$L$1000,0),_xlfn.IFS(U780="FD",999,U780="FF",1000)),IF(AND(L780&gt;=50,H780&gt;=55),_xlfn.RANK.EQ(L780,$L$2:$L$326,0),_xlfn.IFS(U780="FD",999,U780="FF",1000))),"")</f>
        <v/>
      </c>
    </row>
    <row r="781" spans="1:22" x14ac:dyDescent="0.25">
      <c r="A781" s="3"/>
      <c r="B781" s="3"/>
      <c r="C781" s="3"/>
      <c r="D781" s="3"/>
      <c r="E781" s="3"/>
      <c r="F781" s="3"/>
      <c r="G781" s="16">
        <f t="shared" si="172"/>
        <v>0</v>
      </c>
      <c r="H781" s="16">
        <f t="shared" si="173"/>
        <v>0</v>
      </c>
      <c r="I781" s="9">
        <f t="shared" si="171"/>
        <v>0</v>
      </c>
      <c r="J781" s="9">
        <f t="shared" si="174"/>
        <v>0</v>
      </c>
      <c r="K781" s="9">
        <f t="shared" si="183"/>
        <v>0</v>
      </c>
      <c r="L781" s="9">
        <f t="shared" si="184"/>
        <v>0</v>
      </c>
      <c r="M781" s="9" t="str">
        <f t="shared" si="175"/>
        <v/>
      </c>
      <c r="N781" s="9" t="str">
        <f t="shared" si="176"/>
        <v/>
      </c>
      <c r="O781" s="9" t="str">
        <f t="shared" si="177"/>
        <v/>
      </c>
      <c r="P781" s="9" t="str">
        <f t="shared" si="178"/>
        <v/>
      </c>
      <c r="Q781" s="9" t="str">
        <f t="shared" si="179"/>
        <v/>
      </c>
      <c r="R781" s="9" t="str">
        <f t="shared" si="180"/>
        <v/>
      </c>
      <c r="S781" s="9" t="str">
        <f t="shared" si="181"/>
        <v/>
      </c>
      <c r="T781" s="9" t="str">
        <f t="shared" si="182"/>
        <v/>
      </c>
      <c r="U781" s="9" t="str">
        <f t="array" ref="U781">IF(AND(F781&lt;&gt;"",F781&lt;&gt;"GR"),IF(COUNTIF($J$2:$J$1000,"&gt;=50")&gt;=10,IF(F781&lt;&gt;"GR",IF(AND(F781&gt;=55,J781&gt;=50),_xlfn.IFS(AND(J781&gt;=$AH$11,J781&gt;$AG$10,J781&gt;$AF$10,J781&gt;$AE$10,J781&gt;$AD$10,J781&gt;$AC$10,J781&gt;$AB$10),"AA",AND(J781&gt;=$AG$11,J781&gt;$AF$10,J781&gt;$AE$10,J781&gt;$AD$10,J781&gt;$AC$10,J781&gt;$AB$10),"BA",AND(J781&gt;=$AF$11,J781&gt;$AE$10,J781&gt;$AD$10,J781&gt;$AC$10,J781&gt;$AB$10),"BB",AND(J781&gt;=$AE$11,J781&gt;$AD$10,J781&gt;$AC$10,J781&gt;$AB$10),"CB",AND(J781&gt;=$AD$11,J781&gt;$AC$10,J781&gt;$AB$10),"CC",AND(J781&gt;=$AC$11,J781&gt;$AB$10),"DC",J781&gt;=50,"DD"),IF(J781&gt;=$AA$9,"FD","FF")),T781),IF(L781&gt;=$Z$32,$Z$30,IF(L781&gt;=$AA$32,$AA$30,IF(L781&gt;=$AB$32,$AB$30,IF(L781&gt;=$AC$32,$AC$30,IF(L781&gt;=$AD$32,$AD$30,IF(L781&gt;=$AE$32,$AE$30,IF(L781&gt;=$AF$32,$AF$30,IF(L781&gt;=$AG$32,$AG$30,$AH$30))))))))),T781)</f>
        <v/>
      </c>
      <c r="V781" s="9" t="str">
        <f t="array" ref="V781">IF(A781&lt;&gt;"",IF(_xlfn.BITOR(F781&lt;&gt;"GR",F781&lt;&gt;""),IF(AND(L781&gt;=50,F781&gt;=55),_xlfn.RANK.EQ(L781,$L$2:$L$1000,0),_xlfn.IFS(U781="FD",999,U781="FF",1000)),IF(AND(L781&gt;=50,H781&gt;=55),_xlfn.RANK.EQ(L781,$L$2:$L$326,0),_xlfn.IFS(U781="FD",999,U781="FF",1000))),"")</f>
        <v/>
      </c>
    </row>
    <row r="782" spans="1:22" x14ac:dyDescent="0.25">
      <c r="A782" s="3"/>
      <c r="B782" s="3"/>
      <c r="C782" s="3"/>
      <c r="D782" s="3"/>
      <c r="E782" s="3"/>
      <c r="F782" s="3"/>
      <c r="G782" s="16">
        <f t="shared" si="172"/>
        <v>0</v>
      </c>
      <c r="H782" s="16">
        <f t="shared" si="173"/>
        <v>0</v>
      </c>
      <c r="I782" s="9">
        <f t="shared" si="171"/>
        <v>0</v>
      </c>
      <c r="J782" s="9">
        <f t="shared" si="174"/>
        <v>0</v>
      </c>
      <c r="K782" s="9">
        <f t="shared" si="183"/>
        <v>0</v>
      </c>
      <c r="L782" s="9">
        <f t="shared" si="184"/>
        <v>0</v>
      </c>
      <c r="M782" s="9" t="str">
        <f t="shared" si="175"/>
        <v/>
      </c>
      <c r="N782" s="9" t="str">
        <f t="shared" si="176"/>
        <v/>
      </c>
      <c r="O782" s="9" t="str">
        <f t="shared" si="177"/>
        <v/>
      </c>
      <c r="P782" s="9" t="str">
        <f t="shared" si="178"/>
        <v/>
      </c>
      <c r="Q782" s="9" t="str">
        <f t="shared" si="179"/>
        <v/>
      </c>
      <c r="R782" s="9" t="str">
        <f t="shared" si="180"/>
        <v/>
      </c>
      <c r="S782" s="9" t="str">
        <f t="shared" si="181"/>
        <v/>
      </c>
      <c r="T782" s="9" t="str">
        <f t="shared" si="182"/>
        <v/>
      </c>
      <c r="U782" s="9" t="str">
        <f t="array" ref="U782">IF(AND(F782&lt;&gt;"",F782&lt;&gt;"GR"),IF(COUNTIF($J$2:$J$1000,"&gt;=50")&gt;=10,IF(F782&lt;&gt;"GR",IF(AND(F782&gt;=55,J782&gt;=50),_xlfn.IFS(AND(J782&gt;=$AH$11,J782&gt;$AG$10,J782&gt;$AF$10,J782&gt;$AE$10,J782&gt;$AD$10,J782&gt;$AC$10,J782&gt;$AB$10),"AA",AND(J782&gt;=$AG$11,J782&gt;$AF$10,J782&gt;$AE$10,J782&gt;$AD$10,J782&gt;$AC$10,J782&gt;$AB$10),"BA",AND(J782&gt;=$AF$11,J782&gt;$AE$10,J782&gt;$AD$10,J782&gt;$AC$10,J782&gt;$AB$10),"BB",AND(J782&gt;=$AE$11,J782&gt;$AD$10,J782&gt;$AC$10,J782&gt;$AB$10),"CB",AND(J782&gt;=$AD$11,J782&gt;$AC$10,J782&gt;$AB$10),"CC",AND(J782&gt;=$AC$11,J782&gt;$AB$10),"DC",J782&gt;=50,"DD"),IF(J782&gt;=$AA$9,"FD","FF")),T782),IF(L782&gt;=$Z$32,$Z$30,IF(L782&gt;=$AA$32,$AA$30,IF(L782&gt;=$AB$32,$AB$30,IF(L782&gt;=$AC$32,$AC$30,IF(L782&gt;=$AD$32,$AD$30,IF(L782&gt;=$AE$32,$AE$30,IF(L782&gt;=$AF$32,$AF$30,IF(L782&gt;=$AG$32,$AG$30,$AH$30))))))))),T782)</f>
        <v/>
      </c>
      <c r="V782" s="9" t="str">
        <f t="array" ref="V782">IF(A782&lt;&gt;"",IF(_xlfn.BITOR(F782&lt;&gt;"GR",F782&lt;&gt;""),IF(AND(L782&gt;=50,F782&gt;=55),_xlfn.RANK.EQ(L782,$L$2:$L$1000,0),_xlfn.IFS(U782="FD",999,U782="FF",1000)),IF(AND(L782&gt;=50,H782&gt;=55),_xlfn.RANK.EQ(L782,$L$2:$L$326,0),_xlfn.IFS(U782="FD",999,U782="FF",1000))),"")</f>
        <v/>
      </c>
    </row>
    <row r="783" spans="1:22" x14ac:dyDescent="0.25">
      <c r="A783" s="3"/>
      <c r="B783" s="3"/>
      <c r="C783" s="3"/>
      <c r="D783" s="3"/>
      <c r="E783" s="3"/>
      <c r="F783" s="3"/>
      <c r="G783" s="16">
        <f t="shared" si="172"/>
        <v>0</v>
      </c>
      <c r="H783" s="16">
        <f t="shared" si="173"/>
        <v>0</v>
      </c>
      <c r="I783" s="9">
        <f t="shared" si="171"/>
        <v>0</v>
      </c>
      <c r="J783" s="9">
        <f t="shared" si="174"/>
        <v>0</v>
      </c>
      <c r="K783" s="9">
        <f t="shared" si="183"/>
        <v>0</v>
      </c>
      <c r="L783" s="9">
        <f t="shared" si="184"/>
        <v>0</v>
      </c>
      <c r="M783" s="9" t="str">
        <f t="shared" si="175"/>
        <v/>
      </c>
      <c r="N783" s="9" t="str">
        <f t="shared" si="176"/>
        <v/>
      </c>
      <c r="O783" s="9" t="str">
        <f t="shared" si="177"/>
        <v/>
      </c>
      <c r="P783" s="9" t="str">
        <f t="shared" si="178"/>
        <v/>
      </c>
      <c r="Q783" s="9" t="str">
        <f t="shared" si="179"/>
        <v/>
      </c>
      <c r="R783" s="9" t="str">
        <f t="shared" si="180"/>
        <v/>
      </c>
      <c r="S783" s="9" t="str">
        <f t="shared" si="181"/>
        <v/>
      </c>
      <c r="T783" s="9" t="str">
        <f t="shared" si="182"/>
        <v/>
      </c>
      <c r="U783" s="9" t="str">
        <f t="array" ref="U783">IF(AND(F783&lt;&gt;"",F783&lt;&gt;"GR"),IF(COUNTIF($J$2:$J$1000,"&gt;=50")&gt;=10,IF(F783&lt;&gt;"GR",IF(AND(F783&gt;=55,J783&gt;=50),_xlfn.IFS(AND(J783&gt;=$AH$11,J783&gt;$AG$10,J783&gt;$AF$10,J783&gt;$AE$10,J783&gt;$AD$10,J783&gt;$AC$10,J783&gt;$AB$10),"AA",AND(J783&gt;=$AG$11,J783&gt;$AF$10,J783&gt;$AE$10,J783&gt;$AD$10,J783&gt;$AC$10,J783&gt;$AB$10),"BA",AND(J783&gt;=$AF$11,J783&gt;$AE$10,J783&gt;$AD$10,J783&gt;$AC$10,J783&gt;$AB$10),"BB",AND(J783&gt;=$AE$11,J783&gt;$AD$10,J783&gt;$AC$10,J783&gt;$AB$10),"CB",AND(J783&gt;=$AD$11,J783&gt;$AC$10,J783&gt;$AB$10),"CC",AND(J783&gt;=$AC$11,J783&gt;$AB$10),"DC",J783&gt;=50,"DD"),IF(J783&gt;=$AA$9,"FD","FF")),T783),IF(L783&gt;=$Z$32,$Z$30,IF(L783&gt;=$AA$32,$AA$30,IF(L783&gt;=$AB$32,$AB$30,IF(L783&gt;=$AC$32,$AC$30,IF(L783&gt;=$AD$32,$AD$30,IF(L783&gt;=$AE$32,$AE$30,IF(L783&gt;=$AF$32,$AF$30,IF(L783&gt;=$AG$32,$AG$30,$AH$30))))))))),T783)</f>
        <v/>
      </c>
      <c r="V783" s="9" t="str">
        <f t="array" ref="V783">IF(A783&lt;&gt;"",IF(_xlfn.BITOR(F783&lt;&gt;"GR",F783&lt;&gt;""),IF(AND(L783&gt;=50,F783&gt;=55),_xlfn.RANK.EQ(L783,$L$2:$L$1000,0),_xlfn.IFS(U783="FD",999,U783="FF",1000)),IF(AND(L783&gt;=50,H783&gt;=55),_xlfn.RANK.EQ(L783,$L$2:$L$326,0),_xlfn.IFS(U783="FD",999,U783="FF",1000))),"")</f>
        <v/>
      </c>
    </row>
    <row r="784" spans="1:22" x14ac:dyDescent="0.25">
      <c r="A784" s="3"/>
      <c r="B784" s="3"/>
      <c r="C784" s="3"/>
      <c r="D784" s="3"/>
      <c r="E784" s="3"/>
      <c r="F784" s="3"/>
      <c r="G784" s="16">
        <f t="shared" si="172"/>
        <v>0</v>
      </c>
      <c r="H784" s="16">
        <f t="shared" si="173"/>
        <v>0</v>
      </c>
      <c r="I784" s="9">
        <f t="shared" si="171"/>
        <v>0</v>
      </c>
      <c r="J784" s="9">
        <f t="shared" si="174"/>
        <v>0</v>
      </c>
      <c r="K784" s="9">
        <f t="shared" si="183"/>
        <v>0</v>
      </c>
      <c r="L784" s="9">
        <f t="shared" si="184"/>
        <v>0</v>
      </c>
      <c r="M784" s="9" t="str">
        <f t="shared" si="175"/>
        <v/>
      </c>
      <c r="N784" s="9" t="str">
        <f t="shared" si="176"/>
        <v/>
      </c>
      <c r="O784" s="9" t="str">
        <f t="shared" si="177"/>
        <v/>
      </c>
      <c r="P784" s="9" t="str">
        <f t="shared" si="178"/>
        <v/>
      </c>
      <c r="Q784" s="9" t="str">
        <f t="shared" si="179"/>
        <v/>
      </c>
      <c r="R784" s="9" t="str">
        <f t="shared" si="180"/>
        <v/>
      </c>
      <c r="S784" s="9" t="str">
        <f t="shared" si="181"/>
        <v/>
      </c>
      <c r="T784" s="9" t="str">
        <f t="shared" si="182"/>
        <v/>
      </c>
      <c r="U784" s="9" t="str">
        <f t="array" ref="U784">IF(AND(F784&lt;&gt;"",F784&lt;&gt;"GR"),IF(COUNTIF($J$2:$J$1000,"&gt;=50")&gt;=10,IF(F784&lt;&gt;"GR",IF(AND(F784&gt;=55,J784&gt;=50),_xlfn.IFS(AND(J784&gt;=$AH$11,J784&gt;$AG$10,J784&gt;$AF$10,J784&gt;$AE$10,J784&gt;$AD$10,J784&gt;$AC$10,J784&gt;$AB$10),"AA",AND(J784&gt;=$AG$11,J784&gt;$AF$10,J784&gt;$AE$10,J784&gt;$AD$10,J784&gt;$AC$10,J784&gt;$AB$10),"BA",AND(J784&gt;=$AF$11,J784&gt;$AE$10,J784&gt;$AD$10,J784&gt;$AC$10,J784&gt;$AB$10),"BB",AND(J784&gt;=$AE$11,J784&gt;$AD$10,J784&gt;$AC$10,J784&gt;$AB$10),"CB",AND(J784&gt;=$AD$11,J784&gt;$AC$10,J784&gt;$AB$10),"CC",AND(J784&gt;=$AC$11,J784&gt;$AB$10),"DC",J784&gt;=50,"DD"),IF(J784&gt;=$AA$9,"FD","FF")),T784),IF(L784&gt;=$Z$32,$Z$30,IF(L784&gt;=$AA$32,$AA$30,IF(L784&gt;=$AB$32,$AB$30,IF(L784&gt;=$AC$32,$AC$30,IF(L784&gt;=$AD$32,$AD$30,IF(L784&gt;=$AE$32,$AE$30,IF(L784&gt;=$AF$32,$AF$30,IF(L784&gt;=$AG$32,$AG$30,$AH$30))))))))),T784)</f>
        <v/>
      </c>
      <c r="V784" s="9" t="str">
        <f t="array" ref="V784">IF(A784&lt;&gt;"",IF(_xlfn.BITOR(F784&lt;&gt;"GR",F784&lt;&gt;""),IF(AND(L784&gt;=50,F784&gt;=55),_xlfn.RANK.EQ(L784,$L$2:$L$1000,0),_xlfn.IFS(U784="FD",999,U784="FF",1000)),IF(AND(L784&gt;=50,H784&gt;=55),_xlfn.RANK.EQ(L784,$L$2:$L$326,0),_xlfn.IFS(U784="FD",999,U784="FF",1000))),"")</f>
        <v/>
      </c>
    </row>
    <row r="785" spans="1:22" x14ac:dyDescent="0.25">
      <c r="A785" s="3"/>
      <c r="B785" s="3"/>
      <c r="C785" s="3"/>
      <c r="D785" s="3"/>
      <c r="E785" s="3"/>
      <c r="F785" s="3"/>
      <c r="G785" s="16">
        <f t="shared" si="172"/>
        <v>0</v>
      </c>
      <c r="H785" s="16">
        <f t="shared" si="173"/>
        <v>0</v>
      </c>
      <c r="I785" s="9">
        <f t="shared" si="171"/>
        <v>0</v>
      </c>
      <c r="J785" s="9">
        <f t="shared" si="174"/>
        <v>0</v>
      </c>
      <c r="K785" s="9">
        <f t="shared" si="183"/>
        <v>0</v>
      </c>
      <c r="L785" s="9">
        <f t="shared" si="184"/>
        <v>0</v>
      </c>
      <c r="M785" s="9" t="str">
        <f t="shared" si="175"/>
        <v/>
      </c>
      <c r="N785" s="9" t="str">
        <f t="shared" si="176"/>
        <v/>
      </c>
      <c r="O785" s="9" t="str">
        <f t="shared" si="177"/>
        <v/>
      </c>
      <c r="P785" s="9" t="str">
        <f t="shared" si="178"/>
        <v/>
      </c>
      <c r="Q785" s="9" t="str">
        <f t="shared" si="179"/>
        <v/>
      </c>
      <c r="R785" s="9" t="str">
        <f t="shared" si="180"/>
        <v/>
      </c>
      <c r="S785" s="9" t="str">
        <f t="shared" si="181"/>
        <v/>
      </c>
      <c r="T785" s="9" t="str">
        <f t="shared" si="182"/>
        <v/>
      </c>
      <c r="U785" s="9" t="str">
        <f t="array" ref="U785">IF(AND(F785&lt;&gt;"",F785&lt;&gt;"GR"),IF(COUNTIF($J$2:$J$1000,"&gt;=50")&gt;=10,IF(F785&lt;&gt;"GR",IF(AND(F785&gt;=55,J785&gt;=50),_xlfn.IFS(AND(J785&gt;=$AH$11,J785&gt;$AG$10,J785&gt;$AF$10,J785&gt;$AE$10,J785&gt;$AD$10,J785&gt;$AC$10,J785&gt;$AB$10),"AA",AND(J785&gt;=$AG$11,J785&gt;$AF$10,J785&gt;$AE$10,J785&gt;$AD$10,J785&gt;$AC$10,J785&gt;$AB$10),"BA",AND(J785&gt;=$AF$11,J785&gt;$AE$10,J785&gt;$AD$10,J785&gt;$AC$10,J785&gt;$AB$10),"BB",AND(J785&gt;=$AE$11,J785&gt;$AD$10,J785&gt;$AC$10,J785&gt;$AB$10),"CB",AND(J785&gt;=$AD$11,J785&gt;$AC$10,J785&gt;$AB$10),"CC",AND(J785&gt;=$AC$11,J785&gt;$AB$10),"DC",J785&gt;=50,"DD"),IF(J785&gt;=$AA$9,"FD","FF")),T785),IF(L785&gt;=$Z$32,$Z$30,IF(L785&gt;=$AA$32,$AA$30,IF(L785&gt;=$AB$32,$AB$30,IF(L785&gt;=$AC$32,$AC$30,IF(L785&gt;=$AD$32,$AD$30,IF(L785&gt;=$AE$32,$AE$30,IF(L785&gt;=$AF$32,$AF$30,IF(L785&gt;=$AG$32,$AG$30,$AH$30))))))))),T785)</f>
        <v/>
      </c>
      <c r="V785" s="9" t="str">
        <f t="array" ref="V785">IF(A785&lt;&gt;"",IF(_xlfn.BITOR(F785&lt;&gt;"GR",F785&lt;&gt;""),IF(AND(L785&gt;=50,F785&gt;=55),_xlfn.RANK.EQ(L785,$L$2:$L$1000,0),_xlfn.IFS(U785="FD",999,U785="FF",1000)),IF(AND(L785&gt;=50,H785&gt;=55),_xlfn.RANK.EQ(L785,$L$2:$L$326,0),_xlfn.IFS(U785="FD",999,U785="FF",1000))),"")</f>
        <v/>
      </c>
    </row>
    <row r="786" spans="1:22" x14ac:dyDescent="0.25">
      <c r="A786" s="3"/>
      <c r="B786" s="3"/>
      <c r="C786" s="3"/>
      <c r="D786" s="3"/>
      <c r="E786" s="3"/>
      <c r="F786" s="3"/>
      <c r="G786" s="16">
        <f t="shared" si="172"/>
        <v>0</v>
      </c>
      <c r="H786" s="16">
        <f t="shared" si="173"/>
        <v>0</v>
      </c>
      <c r="I786" s="9">
        <f t="shared" si="171"/>
        <v>0</v>
      </c>
      <c r="J786" s="9">
        <f t="shared" si="174"/>
        <v>0</v>
      </c>
      <c r="K786" s="9">
        <f t="shared" si="183"/>
        <v>0</v>
      </c>
      <c r="L786" s="9">
        <f t="shared" si="184"/>
        <v>0</v>
      </c>
      <c r="M786" s="9" t="str">
        <f t="shared" si="175"/>
        <v/>
      </c>
      <c r="N786" s="9" t="str">
        <f t="shared" si="176"/>
        <v/>
      </c>
      <c r="O786" s="9" t="str">
        <f t="shared" si="177"/>
        <v/>
      </c>
      <c r="P786" s="9" t="str">
        <f t="shared" si="178"/>
        <v/>
      </c>
      <c r="Q786" s="9" t="str">
        <f t="shared" si="179"/>
        <v/>
      </c>
      <c r="R786" s="9" t="str">
        <f t="shared" si="180"/>
        <v/>
      </c>
      <c r="S786" s="9" t="str">
        <f t="shared" si="181"/>
        <v/>
      </c>
      <c r="T786" s="9" t="str">
        <f t="shared" si="182"/>
        <v/>
      </c>
      <c r="U786" s="9" t="str">
        <f t="array" ref="U786">IF(AND(F786&lt;&gt;"",F786&lt;&gt;"GR"),IF(COUNTIF($J$2:$J$1000,"&gt;=50")&gt;=10,IF(F786&lt;&gt;"GR",IF(AND(F786&gt;=55,J786&gt;=50),_xlfn.IFS(AND(J786&gt;=$AH$11,J786&gt;$AG$10,J786&gt;$AF$10,J786&gt;$AE$10,J786&gt;$AD$10,J786&gt;$AC$10,J786&gt;$AB$10),"AA",AND(J786&gt;=$AG$11,J786&gt;$AF$10,J786&gt;$AE$10,J786&gt;$AD$10,J786&gt;$AC$10,J786&gt;$AB$10),"BA",AND(J786&gt;=$AF$11,J786&gt;$AE$10,J786&gt;$AD$10,J786&gt;$AC$10,J786&gt;$AB$10),"BB",AND(J786&gt;=$AE$11,J786&gt;$AD$10,J786&gt;$AC$10,J786&gt;$AB$10),"CB",AND(J786&gt;=$AD$11,J786&gt;$AC$10,J786&gt;$AB$10),"CC",AND(J786&gt;=$AC$11,J786&gt;$AB$10),"DC",J786&gt;=50,"DD"),IF(J786&gt;=$AA$9,"FD","FF")),T786),IF(L786&gt;=$Z$32,$Z$30,IF(L786&gt;=$AA$32,$AA$30,IF(L786&gt;=$AB$32,$AB$30,IF(L786&gt;=$AC$32,$AC$30,IF(L786&gt;=$AD$32,$AD$30,IF(L786&gt;=$AE$32,$AE$30,IF(L786&gt;=$AF$32,$AF$30,IF(L786&gt;=$AG$32,$AG$30,$AH$30))))))))),T786)</f>
        <v/>
      </c>
      <c r="V786" s="9" t="str">
        <f t="array" ref="V786">IF(A786&lt;&gt;"",IF(_xlfn.BITOR(F786&lt;&gt;"GR",F786&lt;&gt;""),IF(AND(L786&gt;=50,F786&gt;=55),_xlfn.RANK.EQ(L786,$L$2:$L$1000,0),_xlfn.IFS(U786="FD",999,U786="FF",1000)),IF(AND(L786&gt;=50,H786&gt;=55),_xlfn.RANK.EQ(L786,$L$2:$L$326,0),_xlfn.IFS(U786="FD",999,U786="FF",1000))),"")</f>
        <v/>
      </c>
    </row>
    <row r="787" spans="1:22" x14ac:dyDescent="0.25">
      <c r="A787" s="3"/>
      <c r="B787" s="3"/>
      <c r="C787" s="3"/>
      <c r="D787" s="3"/>
      <c r="E787" s="3"/>
      <c r="F787" s="3"/>
      <c r="G787" s="16">
        <f t="shared" si="172"/>
        <v>0</v>
      </c>
      <c r="H787" s="16">
        <f t="shared" si="173"/>
        <v>0</v>
      </c>
      <c r="I787" s="9">
        <f t="shared" si="171"/>
        <v>0</v>
      </c>
      <c r="J787" s="9">
        <f t="shared" si="174"/>
        <v>0</v>
      </c>
      <c r="K787" s="9">
        <f t="shared" si="183"/>
        <v>0</v>
      </c>
      <c r="L787" s="9">
        <f t="shared" si="184"/>
        <v>0</v>
      </c>
      <c r="M787" s="9" t="str">
        <f t="shared" si="175"/>
        <v/>
      </c>
      <c r="N787" s="9" t="str">
        <f t="shared" si="176"/>
        <v/>
      </c>
      <c r="O787" s="9" t="str">
        <f t="shared" si="177"/>
        <v/>
      </c>
      <c r="P787" s="9" t="str">
        <f t="shared" si="178"/>
        <v/>
      </c>
      <c r="Q787" s="9" t="str">
        <f t="shared" si="179"/>
        <v/>
      </c>
      <c r="R787" s="9" t="str">
        <f t="shared" si="180"/>
        <v/>
      </c>
      <c r="S787" s="9" t="str">
        <f t="shared" si="181"/>
        <v/>
      </c>
      <c r="T787" s="9" t="str">
        <f t="shared" si="182"/>
        <v/>
      </c>
      <c r="U787" s="9" t="str">
        <f t="array" ref="U787">IF(AND(F787&lt;&gt;"",F787&lt;&gt;"GR"),IF(COUNTIF($J$2:$J$1000,"&gt;=50")&gt;=10,IF(F787&lt;&gt;"GR",IF(AND(F787&gt;=55,J787&gt;=50),_xlfn.IFS(AND(J787&gt;=$AH$11,J787&gt;$AG$10,J787&gt;$AF$10,J787&gt;$AE$10,J787&gt;$AD$10,J787&gt;$AC$10,J787&gt;$AB$10),"AA",AND(J787&gt;=$AG$11,J787&gt;$AF$10,J787&gt;$AE$10,J787&gt;$AD$10,J787&gt;$AC$10,J787&gt;$AB$10),"BA",AND(J787&gt;=$AF$11,J787&gt;$AE$10,J787&gt;$AD$10,J787&gt;$AC$10,J787&gt;$AB$10),"BB",AND(J787&gt;=$AE$11,J787&gt;$AD$10,J787&gt;$AC$10,J787&gt;$AB$10),"CB",AND(J787&gt;=$AD$11,J787&gt;$AC$10,J787&gt;$AB$10),"CC",AND(J787&gt;=$AC$11,J787&gt;$AB$10),"DC",J787&gt;=50,"DD"),IF(J787&gt;=$AA$9,"FD","FF")),T787),IF(L787&gt;=$Z$32,$Z$30,IF(L787&gt;=$AA$32,$AA$30,IF(L787&gt;=$AB$32,$AB$30,IF(L787&gt;=$AC$32,$AC$30,IF(L787&gt;=$AD$32,$AD$30,IF(L787&gt;=$AE$32,$AE$30,IF(L787&gt;=$AF$32,$AF$30,IF(L787&gt;=$AG$32,$AG$30,$AH$30))))))))),T787)</f>
        <v/>
      </c>
      <c r="V787" s="9" t="str">
        <f t="array" ref="V787">IF(A787&lt;&gt;"",IF(_xlfn.BITOR(F787&lt;&gt;"GR",F787&lt;&gt;""),IF(AND(L787&gt;=50,F787&gt;=55),_xlfn.RANK.EQ(L787,$L$2:$L$1000,0),_xlfn.IFS(U787="FD",999,U787="FF",1000)),IF(AND(L787&gt;=50,H787&gt;=55),_xlfn.RANK.EQ(L787,$L$2:$L$326,0),_xlfn.IFS(U787="FD",999,U787="FF",1000))),"")</f>
        <v/>
      </c>
    </row>
    <row r="788" spans="1:22" x14ac:dyDescent="0.25">
      <c r="A788" s="3"/>
      <c r="B788" s="3"/>
      <c r="C788" s="3"/>
      <c r="D788" s="3"/>
      <c r="E788" s="3"/>
      <c r="F788" s="3"/>
      <c r="G788" s="16">
        <f t="shared" si="172"/>
        <v>0</v>
      </c>
      <c r="H788" s="16">
        <f t="shared" si="173"/>
        <v>0</v>
      </c>
      <c r="I788" s="9">
        <f t="shared" si="171"/>
        <v>0</v>
      </c>
      <c r="J788" s="9">
        <f t="shared" si="174"/>
        <v>0</v>
      </c>
      <c r="K788" s="9">
        <f t="shared" si="183"/>
        <v>0</v>
      </c>
      <c r="L788" s="9">
        <f t="shared" si="184"/>
        <v>0</v>
      </c>
      <c r="M788" s="9" t="str">
        <f t="shared" si="175"/>
        <v/>
      </c>
      <c r="N788" s="9" t="str">
        <f t="shared" si="176"/>
        <v/>
      </c>
      <c r="O788" s="9" t="str">
        <f t="shared" si="177"/>
        <v/>
      </c>
      <c r="P788" s="9" t="str">
        <f t="shared" si="178"/>
        <v/>
      </c>
      <c r="Q788" s="9" t="str">
        <f t="shared" si="179"/>
        <v/>
      </c>
      <c r="R788" s="9" t="str">
        <f t="shared" si="180"/>
        <v/>
      </c>
      <c r="S788" s="9" t="str">
        <f t="shared" si="181"/>
        <v/>
      </c>
      <c r="T788" s="9" t="str">
        <f t="shared" si="182"/>
        <v/>
      </c>
      <c r="U788" s="9" t="str">
        <f t="array" ref="U788">IF(AND(F788&lt;&gt;"",F788&lt;&gt;"GR"),IF(COUNTIF($J$2:$J$1000,"&gt;=50")&gt;=10,IF(F788&lt;&gt;"GR",IF(AND(F788&gt;=55,J788&gt;=50),_xlfn.IFS(AND(J788&gt;=$AH$11,J788&gt;$AG$10,J788&gt;$AF$10,J788&gt;$AE$10,J788&gt;$AD$10,J788&gt;$AC$10,J788&gt;$AB$10),"AA",AND(J788&gt;=$AG$11,J788&gt;$AF$10,J788&gt;$AE$10,J788&gt;$AD$10,J788&gt;$AC$10,J788&gt;$AB$10),"BA",AND(J788&gt;=$AF$11,J788&gt;$AE$10,J788&gt;$AD$10,J788&gt;$AC$10,J788&gt;$AB$10),"BB",AND(J788&gt;=$AE$11,J788&gt;$AD$10,J788&gt;$AC$10,J788&gt;$AB$10),"CB",AND(J788&gt;=$AD$11,J788&gt;$AC$10,J788&gt;$AB$10),"CC",AND(J788&gt;=$AC$11,J788&gt;$AB$10),"DC",J788&gt;=50,"DD"),IF(J788&gt;=$AA$9,"FD","FF")),T788),IF(L788&gt;=$Z$32,$Z$30,IF(L788&gt;=$AA$32,$AA$30,IF(L788&gt;=$AB$32,$AB$30,IF(L788&gt;=$AC$32,$AC$30,IF(L788&gt;=$AD$32,$AD$30,IF(L788&gt;=$AE$32,$AE$30,IF(L788&gt;=$AF$32,$AF$30,IF(L788&gt;=$AG$32,$AG$30,$AH$30))))))))),T788)</f>
        <v/>
      </c>
      <c r="V788" s="9" t="str">
        <f t="array" ref="V788">IF(A788&lt;&gt;"",IF(_xlfn.BITOR(F788&lt;&gt;"GR",F788&lt;&gt;""),IF(AND(L788&gt;=50,F788&gt;=55),_xlfn.RANK.EQ(L788,$L$2:$L$1000,0),_xlfn.IFS(U788="FD",999,U788="FF",1000)),IF(AND(L788&gt;=50,H788&gt;=55),_xlfn.RANK.EQ(L788,$L$2:$L$326,0),_xlfn.IFS(U788="FD",999,U788="FF",1000))),"")</f>
        <v/>
      </c>
    </row>
    <row r="789" spans="1:22" x14ac:dyDescent="0.25">
      <c r="A789" s="3"/>
      <c r="B789" s="3"/>
      <c r="C789" s="3"/>
      <c r="D789" s="3"/>
      <c r="E789" s="3"/>
      <c r="F789" s="3"/>
      <c r="G789" s="16">
        <f t="shared" si="172"/>
        <v>0</v>
      </c>
      <c r="H789" s="16">
        <f t="shared" si="173"/>
        <v>0</v>
      </c>
      <c r="I789" s="9">
        <f t="shared" si="171"/>
        <v>0</v>
      </c>
      <c r="J789" s="9">
        <f t="shared" si="174"/>
        <v>0</v>
      </c>
      <c r="K789" s="9">
        <f t="shared" si="183"/>
        <v>0</v>
      </c>
      <c r="L789" s="9">
        <f t="shared" si="184"/>
        <v>0</v>
      </c>
      <c r="M789" s="9" t="str">
        <f t="shared" si="175"/>
        <v/>
      </c>
      <c r="N789" s="9" t="str">
        <f t="shared" si="176"/>
        <v/>
      </c>
      <c r="O789" s="9" t="str">
        <f t="shared" si="177"/>
        <v/>
      </c>
      <c r="P789" s="9" t="str">
        <f t="shared" si="178"/>
        <v/>
      </c>
      <c r="Q789" s="9" t="str">
        <f t="shared" si="179"/>
        <v/>
      </c>
      <c r="R789" s="9" t="str">
        <f t="shared" si="180"/>
        <v/>
      </c>
      <c r="S789" s="9" t="str">
        <f t="shared" si="181"/>
        <v/>
      </c>
      <c r="T789" s="9" t="str">
        <f t="shared" si="182"/>
        <v/>
      </c>
      <c r="U789" s="9" t="str">
        <f t="array" ref="U789">IF(AND(F789&lt;&gt;"",F789&lt;&gt;"GR"),IF(COUNTIF($J$2:$J$1000,"&gt;=50")&gt;=10,IF(F789&lt;&gt;"GR",IF(AND(F789&gt;=55,J789&gt;=50),_xlfn.IFS(AND(J789&gt;=$AH$11,J789&gt;$AG$10,J789&gt;$AF$10,J789&gt;$AE$10,J789&gt;$AD$10,J789&gt;$AC$10,J789&gt;$AB$10),"AA",AND(J789&gt;=$AG$11,J789&gt;$AF$10,J789&gt;$AE$10,J789&gt;$AD$10,J789&gt;$AC$10,J789&gt;$AB$10),"BA",AND(J789&gt;=$AF$11,J789&gt;$AE$10,J789&gt;$AD$10,J789&gt;$AC$10,J789&gt;$AB$10),"BB",AND(J789&gt;=$AE$11,J789&gt;$AD$10,J789&gt;$AC$10,J789&gt;$AB$10),"CB",AND(J789&gt;=$AD$11,J789&gt;$AC$10,J789&gt;$AB$10),"CC",AND(J789&gt;=$AC$11,J789&gt;$AB$10),"DC",J789&gt;=50,"DD"),IF(J789&gt;=$AA$9,"FD","FF")),T789),IF(L789&gt;=$Z$32,$Z$30,IF(L789&gt;=$AA$32,$AA$30,IF(L789&gt;=$AB$32,$AB$30,IF(L789&gt;=$AC$32,$AC$30,IF(L789&gt;=$AD$32,$AD$30,IF(L789&gt;=$AE$32,$AE$30,IF(L789&gt;=$AF$32,$AF$30,IF(L789&gt;=$AG$32,$AG$30,$AH$30))))))))),T789)</f>
        <v/>
      </c>
      <c r="V789" s="9" t="str">
        <f t="array" ref="V789">IF(A789&lt;&gt;"",IF(_xlfn.BITOR(F789&lt;&gt;"GR",F789&lt;&gt;""),IF(AND(L789&gt;=50,F789&gt;=55),_xlfn.RANK.EQ(L789,$L$2:$L$1000,0),_xlfn.IFS(U789="FD",999,U789="FF",1000)),IF(AND(L789&gt;=50,H789&gt;=55),_xlfn.RANK.EQ(L789,$L$2:$L$326,0),_xlfn.IFS(U789="FD",999,U789="FF",1000))),"")</f>
        <v/>
      </c>
    </row>
    <row r="790" spans="1:22" x14ac:dyDescent="0.25">
      <c r="A790" s="3"/>
      <c r="B790" s="3"/>
      <c r="C790" s="3"/>
      <c r="D790" s="3"/>
      <c r="E790" s="3"/>
      <c r="F790" s="3"/>
      <c r="G790" s="16">
        <f t="shared" si="172"/>
        <v>0</v>
      </c>
      <c r="H790" s="16">
        <f t="shared" si="173"/>
        <v>0</v>
      </c>
      <c r="I790" s="9">
        <f t="shared" si="171"/>
        <v>0</v>
      </c>
      <c r="J790" s="9">
        <f t="shared" si="174"/>
        <v>0</v>
      </c>
      <c r="K790" s="9">
        <f t="shared" si="183"/>
        <v>0</v>
      </c>
      <c r="L790" s="9">
        <f t="shared" si="184"/>
        <v>0</v>
      </c>
      <c r="M790" s="9" t="str">
        <f t="shared" si="175"/>
        <v/>
      </c>
      <c r="N790" s="9" t="str">
        <f t="shared" si="176"/>
        <v/>
      </c>
      <c r="O790" s="9" t="str">
        <f t="shared" si="177"/>
        <v/>
      </c>
      <c r="P790" s="9" t="str">
        <f t="shared" si="178"/>
        <v/>
      </c>
      <c r="Q790" s="9" t="str">
        <f t="shared" si="179"/>
        <v/>
      </c>
      <c r="R790" s="9" t="str">
        <f t="shared" si="180"/>
        <v/>
      </c>
      <c r="S790" s="9" t="str">
        <f t="shared" si="181"/>
        <v/>
      </c>
      <c r="T790" s="9" t="str">
        <f t="shared" si="182"/>
        <v/>
      </c>
      <c r="U790" s="9" t="str">
        <f t="array" ref="U790">IF(AND(F790&lt;&gt;"",F790&lt;&gt;"GR"),IF(COUNTIF($J$2:$J$1000,"&gt;=50")&gt;=10,IF(F790&lt;&gt;"GR",IF(AND(F790&gt;=55,J790&gt;=50),_xlfn.IFS(AND(J790&gt;=$AH$11,J790&gt;$AG$10,J790&gt;$AF$10,J790&gt;$AE$10,J790&gt;$AD$10,J790&gt;$AC$10,J790&gt;$AB$10),"AA",AND(J790&gt;=$AG$11,J790&gt;$AF$10,J790&gt;$AE$10,J790&gt;$AD$10,J790&gt;$AC$10,J790&gt;$AB$10),"BA",AND(J790&gt;=$AF$11,J790&gt;$AE$10,J790&gt;$AD$10,J790&gt;$AC$10,J790&gt;$AB$10),"BB",AND(J790&gt;=$AE$11,J790&gt;$AD$10,J790&gt;$AC$10,J790&gt;$AB$10),"CB",AND(J790&gt;=$AD$11,J790&gt;$AC$10,J790&gt;$AB$10),"CC",AND(J790&gt;=$AC$11,J790&gt;$AB$10),"DC",J790&gt;=50,"DD"),IF(J790&gt;=$AA$9,"FD","FF")),T790),IF(L790&gt;=$Z$32,$Z$30,IF(L790&gt;=$AA$32,$AA$30,IF(L790&gt;=$AB$32,$AB$30,IF(L790&gt;=$AC$32,$AC$30,IF(L790&gt;=$AD$32,$AD$30,IF(L790&gt;=$AE$32,$AE$30,IF(L790&gt;=$AF$32,$AF$30,IF(L790&gt;=$AG$32,$AG$30,$AH$30))))))))),T790)</f>
        <v/>
      </c>
      <c r="V790" s="9" t="str">
        <f t="array" ref="V790">IF(A790&lt;&gt;"",IF(_xlfn.BITOR(F790&lt;&gt;"GR",F790&lt;&gt;""),IF(AND(L790&gt;=50,F790&gt;=55),_xlfn.RANK.EQ(L790,$L$2:$L$1000,0),_xlfn.IFS(U790="FD",999,U790="FF",1000)),IF(AND(L790&gt;=50,H790&gt;=55),_xlfn.RANK.EQ(L790,$L$2:$L$326,0),_xlfn.IFS(U790="FD",999,U790="FF",1000))),"")</f>
        <v/>
      </c>
    </row>
    <row r="791" spans="1:22" x14ac:dyDescent="0.25">
      <c r="A791" s="3"/>
      <c r="B791" s="3"/>
      <c r="C791" s="3"/>
      <c r="D791" s="3"/>
      <c r="E791" s="3"/>
      <c r="F791" s="3"/>
      <c r="G791" s="16">
        <f t="shared" si="172"/>
        <v>0</v>
      </c>
      <c r="H791" s="16">
        <f t="shared" si="173"/>
        <v>0</v>
      </c>
      <c r="I791" s="9">
        <f t="shared" si="171"/>
        <v>0</v>
      </c>
      <c r="J791" s="9">
        <f t="shared" si="174"/>
        <v>0</v>
      </c>
      <c r="K791" s="9">
        <f t="shared" si="183"/>
        <v>0</v>
      </c>
      <c r="L791" s="9">
        <f t="shared" si="184"/>
        <v>0</v>
      </c>
      <c r="M791" s="9" t="str">
        <f t="shared" si="175"/>
        <v/>
      </c>
      <c r="N791" s="9" t="str">
        <f t="shared" si="176"/>
        <v/>
      </c>
      <c r="O791" s="9" t="str">
        <f t="shared" si="177"/>
        <v/>
      </c>
      <c r="P791" s="9" t="str">
        <f t="shared" si="178"/>
        <v/>
      </c>
      <c r="Q791" s="9" t="str">
        <f t="shared" si="179"/>
        <v/>
      </c>
      <c r="R791" s="9" t="str">
        <f t="shared" si="180"/>
        <v/>
      </c>
      <c r="S791" s="9" t="str">
        <f t="shared" si="181"/>
        <v/>
      </c>
      <c r="T791" s="9" t="str">
        <f t="shared" si="182"/>
        <v/>
      </c>
      <c r="U791" s="9" t="str">
        <f t="array" ref="U791">IF(AND(F791&lt;&gt;"",F791&lt;&gt;"GR"),IF(COUNTIF($J$2:$J$1000,"&gt;=50")&gt;=10,IF(F791&lt;&gt;"GR",IF(AND(F791&gt;=55,J791&gt;=50),_xlfn.IFS(AND(J791&gt;=$AH$11,J791&gt;$AG$10,J791&gt;$AF$10,J791&gt;$AE$10,J791&gt;$AD$10,J791&gt;$AC$10,J791&gt;$AB$10),"AA",AND(J791&gt;=$AG$11,J791&gt;$AF$10,J791&gt;$AE$10,J791&gt;$AD$10,J791&gt;$AC$10,J791&gt;$AB$10),"BA",AND(J791&gt;=$AF$11,J791&gt;$AE$10,J791&gt;$AD$10,J791&gt;$AC$10,J791&gt;$AB$10),"BB",AND(J791&gt;=$AE$11,J791&gt;$AD$10,J791&gt;$AC$10,J791&gt;$AB$10),"CB",AND(J791&gt;=$AD$11,J791&gt;$AC$10,J791&gt;$AB$10),"CC",AND(J791&gt;=$AC$11,J791&gt;$AB$10),"DC",J791&gt;=50,"DD"),IF(J791&gt;=$AA$9,"FD","FF")),T791),IF(L791&gt;=$Z$32,$Z$30,IF(L791&gt;=$AA$32,$AA$30,IF(L791&gt;=$AB$32,$AB$30,IF(L791&gt;=$AC$32,$AC$30,IF(L791&gt;=$AD$32,$AD$30,IF(L791&gt;=$AE$32,$AE$30,IF(L791&gt;=$AF$32,$AF$30,IF(L791&gt;=$AG$32,$AG$30,$AH$30))))))))),T791)</f>
        <v/>
      </c>
      <c r="V791" s="9" t="str">
        <f t="array" ref="V791">IF(A791&lt;&gt;"",IF(_xlfn.BITOR(F791&lt;&gt;"GR",F791&lt;&gt;""),IF(AND(L791&gt;=50,F791&gt;=55),_xlfn.RANK.EQ(L791,$L$2:$L$1000,0),_xlfn.IFS(U791="FD",999,U791="FF",1000)),IF(AND(L791&gt;=50,H791&gt;=55),_xlfn.RANK.EQ(L791,$L$2:$L$326,0),_xlfn.IFS(U791="FD",999,U791="FF",1000))),"")</f>
        <v/>
      </c>
    </row>
    <row r="792" spans="1:22" x14ac:dyDescent="0.25">
      <c r="A792" s="3"/>
      <c r="B792" s="3"/>
      <c r="C792" s="3"/>
      <c r="D792" s="3"/>
      <c r="E792" s="3"/>
      <c r="F792" s="3"/>
      <c r="G792" s="16">
        <f t="shared" si="172"/>
        <v>0</v>
      </c>
      <c r="H792" s="16">
        <f t="shared" si="173"/>
        <v>0</v>
      </c>
      <c r="I792" s="9">
        <f t="shared" si="171"/>
        <v>0</v>
      </c>
      <c r="J792" s="9">
        <f t="shared" si="174"/>
        <v>0</v>
      </c>
      <c r="K792" s="9">
        <f t="shared" si="183"/>
        <v>0</v>
      </c>
      <c r="L792" s="9">
        <f t="shared" si="184"/>
        <v>0</v>
      </c>
      <c r="M792" s="9" t="str">
        <f t="shared" si="175"/>
        <v/>
      </c>
      <c r="N792" s="9" t="str">
        <f t="shared" si="176"/>
        <v/>
      </c>
      <c r="O792" s="9" t="str">
        <f t="shared" si="177"/>
        <v/>
      </c>
      <c r="P792" s="9" t="str">
        <f t="shared" si="178"/>
        <v/>
      </c>
      <c r="Q792" s="9" t="str">
        <f t="shared" si="179"/>
        <v/>
      </c>
      <c r="R792" s="9" t="str">
        <f t="shared" si="180"/>
        <v/>
      </c>
      <c r="S792" s="9" t="str">
        <f t="shared" si="181"/>
        <v/>
      </c>
      <c r="T792" s="9" t="str">
        <f t="shared" si="182"/>
        <v/>
      </c>
      <c r="U792" s="9" t="str">
        <f t="array" ref="U792">IF(AND(F792&lt;&gt;"",F792&lt;&gt;"GR"),IF(COUNTIF($J$2:$J$1000,"&gt;=50")&gt;=10,IF(F792&lt;&gt;"GR",IF(AND(F792&gt;=55,J792&gt;=50),_xlfn.IFS(AND(J792&gt;=$AH$11,J792&gt;$AG$10,J792&gt;$AF$10,J792&gt;$AE$10,J792&gt;$AD$10,J792&gt;$AC$10,J792&gt;$AB$10),"AA",AND(J792&gt;=$AG$11,J792&gt;$AF$10,J792&gt;$AE$10,J792&gt;$AD$10,J792&gt;$AC$10,J792&gt;$AB$10),"BA",AND(J792&gt;=$AF$11,J792&gt;$AE$10,J792&gt;$AD$10,J792&gt;$AC$10,J792&gt;$AB$10),"BB",AND(J792&gt;=$AE$11,J792&gt;$AD$10,J792&gt;$AC$10,J792&gt;$AB$10),"CB",AND(J792&gt;=$AD$11,J792&gt;$AC$10,J792&gt;$AB$10),"CC",AND(J792&gt;=$AC$11,J792&gt;$AB$10),"DC",J792&gt;=50,"DD"),IF(J792&gt;=$AA$9,"FD","FF")),T792),IF(L792&gt;=$Z$32,$Z$30,IF(L792&gt;=$AA$32,$AA$30,IF(L792&gt;=$AB$32,$AB$30,IF(L792&gt;=$AC$32,$AC$30,IF(L792&gt;=$AD$32,$AD$30,IF(L792&gt;=$AE$32,$AE$30,IF(L792&gt;=$AF$32,$AF$30,IF(L792&gt;=$AG$32,$AG$30,$AH$30))))))))),T792)</f>
        <v/>
      </c>
      <c r="V792" s="9" t="str">
        <f t="array" ref="V792">IF(A792&lt;&gt;"",IF(_xlfn.BITOR(F792&lt;&gt;"GR",F792&lt;&gt;""),IF(AND(L792&gt;=50,F792&gt;=55),_xlfn.RANK.EQ(L792,$L$2:$L$1000,0),_xlfn.IFS(U792="FD",999,U792="FF",1000)),IF(AND(L792&gt;=50,H792&gt;=55),_xlfn.RANK.EQ(L792,$L$2:$L$326,0),_xlfn.IFS(U792="FD",999,U792="FF",1000))),"")</f>
        <v/>
      </c>
    </row>
    <row r="793" spans="1:22" x14ac:dyDescent="0.25">
      <c r="A793" s="3"/>
      <c r="B793" s="3"/>
      <c r="C793" s="3"/>
      <c r="D793" s="3"/>
      <c r="E793" s="3"/>
      <c r="F793" s="3"/>
      <c r="G793" s="16">
        <f t="shared" si="172"/>
        <v>0</v>
      </c>
      <c r="H793" s="16">
        <f t="shared" si="173"/>
        <v>0</v>
      </c>
      <c r="I793" s="9">
        <f t="shared" si="171"/>
        <v>0</v>
      </c>
      <c r="J793" s="9">
        <f t="shared" si="174"/>
        <v>0</v>
      </c>
      <c r="K793" s="9">
        <f t="shared" si="183"/>
        <v>0</v>
      </c>
      <c r="L793" s="9">
        <f t="shared" si="184"/>
        <v>0</v>
      </c>
      <c r="M793" s="9" t="str">
        <f t="shared" si="175"/>
        <v/>
      </c>
      <c r="N793" s="9" t="str">
        <f t="shared" si="176"/>
        <v/>
      </c>
      <c r="O793" s="9" t="str">
        <f t="shared" si="177"/>
        <v/>
      </c>
      <c r="P793" s="9" t="str">
        <f t="shared" si="178"/>
        <v/>
      </c>
      <c r="Q793" s="9" t="str">
        <f t="shared" si="179"/>
        <v/>
      </c>
      <c r="R793" s="9" t="str">
        <f t="shared" si="180"/>
        <v/>
      </c>
      <c r="S793" s="9" t="str">
        <f t="shared" si="181"/>
        <v/>
      </c>
      <c r="T793" s="9" t="str">
        <f t="shared" si="182"/>
        <v/>
      </c>
      <c r="U793" s="9" t="str">
        <f t="array" ref="U793">IF(AND(F793&lt;&gt;"",F793&lt;&gt;"GR"),IF(COUNTIF($J$2:$J$1000,"&gt;=50")&gt;=10,IF(F793&lt;&gt;"GR",IF(AND(F793&gt;=55,J793&gt;=50),_xlfn.IFS(AND(J793&gt;=$AH$11,J793&gt;$AG$10,J793&gt;$AF$10,J793&gt;$AE$10,J793&gt;$AD$10,J793&gt;$AC$10,J793&gt;$AB$10),"AA",AND(J793&gt;=$AG$11,J793&gt;$AF$10,J793&gt;$AE$10,J793&gt;$AD$10,J793&gt;$AC$10,J793&gt;$AB$10),"BA",AND(J793&gt;=$AF$11,J793&gt;$AE$10,J793&gt;$AD$10,J793&gt;$AC$10,J793&gt;$AB$10),"BB",AND(J793&gt;=$AE$11,J793&gt;$AD$10,J793&gt;$AC$10,J793&gt;$AB$10),"CB",AND(J793&gt;=$AD$11,J793&gt;$AC$10,J793&gt;$AB$10),"CC",AND(J793&gt;=$AC$11,J793&gt;$AB$10),"DC",J793&gt;=50,"DD"),IF(J793&gt;=$AA$9,"FD","FF")),T793),IF(L793&gt;=$Z$32,$Z$30,IF(L793&gt;=$AA$32,$AA$30,IF(L793&gt;=$AB$32,$AB$30,IF(L793&gt;=$AC$32,$AC$30,IF(L793&gt;=$AD$32,$AD$30,IF(L793&gt;=$AE$32,$AE$30,IF(L793&gt;=$AF$32,$AF$30,IF(L793&gt;=$AG$32,$AG$30,$AH$30))))))))),T793)</f>
        <v/>
      </c>
      <c r="V793" s="9" t="str">
        <f t="array" ref="V793">IF(A793&lt;&gt;"",IF(_xlfn.BITOR(F793&lt;&gt;"GR",F793&lt;&gt;""),IF(AND(L793&gt;=50,F793&gt;=55),_xlfn.RANK.EQ(L793,$L$2:$L$1000,0),_xlfn.IFS(U793="FD",999,U793="FF",1000)),IF(AND(L793&gt;=50,H793&gt;=55),_xlfn.RANK.EQ(L793,$L$2:$L$326,0),_xlfn.IFS(U793="FD",999,U793="FF",1000))),"")</f>
        <v/>
      </c>
    </row>
    <row r="794" spans="1:22" x14ac:dyDescent="0.25">
      <c r="A794" s="3"/>
      <c r="B794" s="3"/>
      <c r="C794" s="3"/>
      <c r="D794" s="3"/>
      <c r="E794" s="3"/>
      <c r="F794" s="3"/>
      <c r="G794" s="16">
        <f t="shared" si="172"/>
        <v>0</v>
      </c>
      <c r="H794" s="16">
        <f t="shared" si="173"/>
        <v>0</v>
      </c>
      <c r="I794" s="9">
        <f t="shared" si="171"/>
        <v>0</v>
      </c>
      <c r="J794" s="9">
        <f t="shared" si="174"/>
        <v>0</v>
      </c>
      <c r="K794" s="9">
        <f t="shared" si="183"/>
        <v>0</v>
      </c>
      <c r="L794" s="9">
        <f t="shared" si="184"/>
        <v>0</v>
      </c>
      <c r="M794" s="9" t="str">
        <f t="shared" si="175"/>
        <v/>
      </c>
      <c r="N794" s="9" t="str">
        <f t="shared" si="176"/>
        <v/>
      </c>
      <c r="O794" s="9" t="str">
        <f t="shared" si="177"/>
        <v/>
      </c>
      <c r="P794" s="9" t="str">
        <f t="shared" si="178"/>
        <v/>
      </c>
      <c r="Q794" s="9" t="str">
        <f t="shared" si="179"/>
        <v/>
      </c>
      <c r="R794" s="9" t="str">
        <f t="shared" si="180"/>
        <v/>
      </c>
      <c r="S794" s="9" t="str">
        <f t="shared" si="181"/>
        <v/>
      </c>
      <c r="T794" s="9" t="str">
        <f t="shared" si="182"/>
        <v/>
      </c>
      <c r="U794" s="9" t="str">
        <f t="array" ref="U794">IF(AND(F794&lt;&gt;"",F794&lt;&gt;"GR"),IF(COUNTIF($J$2:$J$1000,"&gt;=50")&gt;=10,IF(F794&lt;&gt;"GR",IF(AND(F794&gt;=55,J794&gt;=50),_xlfn.IFS(AND(J794&gt;=$AH$11,J794&gt;$AG$10,J794&gt;$AF$10,J794&gt;$AE$10,J794&gt;$AD$10,J794&gt;$AC$10,J794&gt;$AB$10),"AA",AND(J794&gt;=$AG$11,J794&gt;$AF$10,J794&gt;$AE$10,J794&gt;$AD$10,J794&gt;$AC$10,J794&gt;$AB$10),"BA",AND(J794&gt;=$AF$11,J794&gt;$AE$10,J794&gt;$AD$10,J794&gt;$AC$10,J794&gt;$AB$10),"BB",AND(J794&gt;=$AE$11,J794&gt;$AD$10,J794&gt;$AC$10,J794&gt;$AB$10),"CB",AND(J794&gt;=$AD$11,J794&gt;$AC$10,J794&gt;$AB$10),"CC",AND(J794&gt;=$AC$11,J794&gt;$AB$10),"DC",J794&gt;=50,"DD"),IF(J794&gt;=$AA$9,"FD","FF")),T794),IF(L794&gt;=$Z$32,$Z$30,IF(L794&gt;=$AA$32,$AA$30,IF(L794&gt;=$AB$32,$AB$30,IF(L794&gt;=$AC$32,$AC$30,IF(L794&gt;=$AD$32,$AD$30,IF(L794&gt;=$AE$32,$AE$30,IF(L794&gt;=$AF$32,$AF$30,IF(L794&gt;=$AG$32,$AG$30,$AH$30))))))))),T794)</f>
        <v/>
      </c>
      <c r="V794" s="9" t="str">
        <f t="array" ref="V794">IF(A794&lt;&gt;"",IF(_xlfn.BITOR(F794&lt;&gt;"GR",F794&lt;&gt;""),IF(AND(L794&gt;=50,F794&gt;=55),_xlfn.RANK.EQ(L794,$L$2:$L$1000,0),_xlfn.IFS(U794="FD",999,U794="FF",1000)),IF(AND(L794&gt;=50,H794&gt;=55),_xlfn.RANK.EQ(L794,$L$2:$L$326,0),_xlfn.IFS(U794="FD",999,U794="FF",1000))),"")</f>
        <v/>
      </c>
    </row>
    <row r="795" spans="1:22" x14ac:dyDescent="0.25">
      <c r="A795" s="3"/>
      <c r="B795" s="3"/>
      <c r="C795" s="3"/>
      <c r="D795" s="3"/>
      <c r="E795" s="3"/>
      <c r="F795" s="3"/>
      <c r="G795" s="16">
        <f t="shared" si="172"/>
        <v>0</v>
      </c>
      <c r="H795" s="16">
        <f t="shared" si="173"/>
        <v>0</v>
      </c>
      <c r="I795" s="9">
        <f t="shared" si="171"/>
        <v>0</v>
      </c>
      <c r="J795" s="9">
        <f t="shared" si="174"/>
        <v>0</v>
      </c>
      <c r="K795" s="9">
        <f t="shared" si="183"/>
        <v>0</v>
      </c>
      <c r="L795" s="9">
        <f t="shared" si="184"/>
        <v>0</v>
      </c>
      <c r="M795" s="9" t="str">
        <f t="shared" si="175"/>
        <v/>
      </c>
      <c r="N795" s="9" t="str">
        <f t="shared" si="176"/>
        <v/>
      </c>
      <c r="O795" s="9" t="str">
        <f t="shared" si="177"/>
        <v/>
      </c>
      <c r="P795" s="9" t="str">
        <f t="shared" si="178"/>
        <v/>
      </c>
      <c r="Q795" s="9" t="str">
        <f t="shared" si="179"/>
        <v/>
      </c>
      <c r="R795" s="9" t="str">
        <f t="shared" si="180"/>
        <v/>
      </c>
      <c r="S795" s="9" t="str">
        <f t="shared" si="181"/>
        <v/>
      </c>
      <c r="T795" s="9" t="str">
        <f t="shared" si="182"/>
        <v/>
      </c>
      <c r="U795" s="9" t="str">
        <f t="array" ref="U795">IF(AND(F795&lt;&gt;"",F795&lt;&gt;"GR"),IF(COUNTIF($J$2:$J$1000,"&gt;=50")&gt;=10,IF(F795&lt;&gt;"GR",IF(AND(F795&gt;=55,J795&gt;=50),_xlfn.IFS(AND(J795&gt;=$AH$11,J795&gt;$AG$10,J795&gt;$AF$10,J795&gt;$AE$10,J795&gt;$AD$10,J795&gt;$AC$10,J795&gt;$AB$10),"AA",AND(J795&gt;=$AG$11,J795&gt;$AF$10,J795&gt;$AE$10,J795&gt;$AD$10,J795&gt;$AC$10,J795&gt;$AB$10),"BA",AND(J795&gt;=$AF$11,J795&gt;$AE$10,J795&gt;$AD$10,J795&gt;$AC$10,J795&gt;$AB$10),"BB",AND(J795&gt;=$AE$11,J795&gt;$AD$10,J795&gt;$AC$10,J795&gt;$AB$10),"CB",AND(J795&gt;=$AD$11,J795&gt;$AC$10,J795&gt;$AB$10),"CC",AND(J795&gt;=$AC$11,J795&gt;$AB$10),"DC",J795&gt;=50,"DD"),IF(J795&gt;=$AA$9,"FD","FF")),T795),IF(L795&gt;=$Z$32,$Z$30,IF(L795&gt;=$AA$32,$AA$30,IF(L795&gt;=$AB$32,$AB$30,IF(L795&gt;=$AC$32,$AC$30,IF(L795&gt;=$AD$32,$AD$30,IF(L795&gt;=$AE$32,$AE$30,IF(L795&gt;=$AF$32,$AF$30,IF(L795&gt;=$AG$32,$AG$30,$AH$30))))))))),T795)</f>
        <v/>
      </c>
      <c r="V795" s="9" t="str">
        <f t="array" ref="V795">IF(A795&lt;&gt;"",IF(_xlfn.BITOR(F795&lt;&gt;"GR",F795&lt;&gt;""),IF(AND(L795&gt;=50,F795&gt;=55),_xlfn.RANK.EQ(L795,$L$2:$L$1000,0),_xlfn.IFS(U795="FD",999,U795="FF",1000)),IF(AND(L795&gt;=50,H795&gt;=55),_xlfn.RANK.EQ(L795,$L$2:$L$326,0),_xlfn.IFS(U795="FD",999,U795="FF",1000))),"")</f>
        <v/>
      </c>
    </row>
    <row r="796" spans="1:22" x14ac:dyDescent="0.25">
      <c r="A796" s="3"/>
      <c r="B796" s="3"/>
      <c r="C796" s="3"/>
      <c r="D796" s="3"/>
      <c r="E796" s="3"/>
      <c r="F796" s="3"/>
      <c r="G796" s="16">
        <f t="shared" si="172"/>
        <v>0</v>
      </c>
      <c r="H796" s="16">
        <f t="shared" si="173"/>
        <v>0</v>
      </c>
      <c r="I796" s="9">
        <f t="shared" si="171"/>
        <v>0</v>
      </c>
      <c r="J796" s="9">
        <f t="shared" si="174"/>
        <v>0</v>
      </c>
      <c r="K796" s="9">
        <f t="shared" si="183"/>
        <v>0</v>
      </c>
      <c r="L796" s="9">
        <f t="shared" si="184"/>
        <v>0</v>
      </c>
      <c r="M796" s="9" t="str">
        <f t="shared" si="175"/>
        <v/>
      </c>
      <c r="N796" s="9" t="str">
        <f t="shared" si="176"/>
        <v/>
      </c>
      <c r="O796" s="9" t="str">
        <f t="shared" si="177"/>
        <v/>
      </c>
      <c r="P796" s="9" t="str">
        <f t="shared" si="178"/>
        <v/>
      </c>
      <c r="Q796" s="9" t="str">
        <f t="shared" si="179"/>
        <v/>
      </c>
      <c r="R796" s="9" t="str">
        <f t="shared" si="180"/>
        <v/>
      </c>
      <c r="S796" s="9" t="str">
        <f t="shared" si="181"/>
        <v/>
      </c>
      <c r="T796" s="9" t="str">
        <f t="shared" si="182"/>
        <v/>
      </c>
      <c r="U796" s="9" t="str">
        <f t="array" ref="U796">IF(AND(F796&lt;&gt;"",F796&lt;&gt;"GR"),IF(COUNTIF($J$2:$J$1000,"&gt;=50")&gt;=10,IF(F796&lt;&gt;"GR",IF(AND(F796&gt;=55,J796&gt;=50),_xlfn.IFS(AND(J796&gt;=$AH$11,J796&gt;$AG$10,J796&gt;$AF$10,J796&gt;$AE$10,J796&gt;$AD$10,J796&gt;$AC$10,J796&gt;$AB$10),"AA",AND(J796&gt;=$AG$11,J796&gt;$AF$10,J796&gt;$AE$10,J796&gt;$AD$10,J796&gt;$AC$10,J796&gt;$AB$10),"BA",AND(J796&gt;=$AF$11,J796&gt;$AE$10,J796&gt;$AD$10,J796&gt;$AC$10,J796&gt;$AB$10),"BB",AND(J796&gt;=$AE$11,J796&gt;$AD$10,J796&gt;$AC$10,J796&gt;$AB$10),"CB",AND(J796&gt;=$AD$11,J796&gt;$AC$10,J796&gt;$AB$10),"CC",AND(J796&gt;=$AC$11,J796&gt;$AB$10),"DC",J796&gt;=50,"DD"),IF(J796&gt;=$AA$9,"FD","FF")),T796),IF(L796&gt;=$Z$32,$Z$30,IF(L796&gt;=$AA$32,$AA$30,IF(L796&gt;=$AB$32,$AB$30,IF(L796&gt;=$AC$32,$AC$30,IF(L796&gt;=$AD$32,$AD$30,IF(L796&gt;=$AE$32,$AE$30,IF(L796&gt;=$AF$32,$AF$30,IF(L796&gt;=$AG$32,$AG$30,$AH$30))))))))),T796)</f>
        <v/>
      </c>
      <c r="V796" s="9" t="str">
        <f t="array" ref="V796">IF(A796&lt;&gt;"",IF(_xlfn.BITOR(F796&lt;&gt;"GR",F796&lt;&gt;""),IF(AND(L796&gt;=50,F796&gt;=55),_xlfn.RANK.EQ(L796,$L$2:$L$1000,0),_xlfn.IFS(U796="FD",999,U796="FF",1000)),IF(AND(L796&gt;=50,H796&gt;=55),_xlfn.RANK.EQ(L796,$L$2:$L$326,0),_xlfn.IFS(U796="FD",999,U796="FF",1000))),"")</f>
        <v/>
      </c>
    </row>
    <row r="797" spans="1:22" x14ac:dyDescent="0.25">
      <c r="A797" s="3"/>
      <c r="B797" s="3"/>
      <c r="C797" s="3"/>
      <c r="D797" s="3"/>
      <c r="E797" s="3"/>
      <c r="F797" s="3"/>
      <c r="G797" s="16">
        <f t="shared" si="172"/>
        <v>0</v>
      </c>
      <c r="H797" s="16">
        <f t="shared" si="173"/>
        <v>0</v>
      </c>
      <c r="I797" s="9">
        <f t="shared" si="171"/>
        <v>0</v>
      </c>
      <c r="J797" s="9">
        <f t="shared" si="174"/>
        <v>0</v>
      </c>
      <c r="K797" s="9">
        <f t="shared" si="183"/>
        <v>0</v>
      </c>
      <c r="L797" s="9">
        <f t="shared" si="184"/>
        <v>0</v>
      </c>
      <c r="M797" s="9" t="str">
        <f t="shared" si="175"/>
        <v/>
      </c>
      <c r="N797" s="9" t="str">
        <f t="shared" si="176"/>
        <v/>
      </c>
      <c r="O797" s="9" t="str">
        <f t="shared" si="177"/>
        <v/>
      </c>
      <c r="P797" s="9" t="str">
        <f t="shared" si="178"/>
        <v/>
      </c>
      <c r="Q797" s="9" t="str">
        <f t="shared" si="179"/>
        <v/>
      </c>
      <c r="R797" s="9" t="str">
        <f t="shared" si="180"/>
        <v/>
      </c>
      <c r="S797" s="9" t="str">
        <f t="shared" si="181"/>
        <v/>
      </c>
      <c r="T797" s="9" t="str">
        <f t="shared" si="182"/>
        <v/>
      </c>
      <c r="U797" s="9" t="str">
        <f t="array" ref="U797">IF(AND(F797&lt;&gt;"",F797&lt;&gt;"GR"),IF(COUNTIF($J$2:$J$1000,"&gt;=50")&gt;=10,IF(F797&lt;&gt;"GR",IF(AND(F797&gt;=55,J797&gt;=50),_xlfn.IFS(AND(J797&gt;=$AH$11,J797&gt;$AG$10,J797&gt;$AF$10,J797&gt;$AE$10,J797&gt;$AD$10,J797&gt;$AC$10,J797&gt;$AB$10),"AA",AND(J797&gt;=$AG$11,J797&gt;$AF$10,J797&gt;$AE$10,J797&gt;$AD$10,J797&gt;$AC$10,J797&gt;$AB$10),"BA",AND(J797&gt;=$AF$11,J797&gt;$AE$10,J797&gt;$AD$10,J797&gt;$AC$10,J797&gt;$AB$10),"BB",AND(J797&gt;=$AE$11,J797&gt;$AD$10,J797&gt;$AC$10,J797&gt;$AB$10),"CB",AND(J797&gt;=$AD$11,J797&gt;$AC$10,J797&gt;$AB$10),"CC",AND(J797&gt;=$AC$11,J797&gt;$AB$10),"DC",J797&gt;=50,"DD"),IF(J797&gt;=$AA$9,"FD","FF")),T797),IF(L797&gt;=$Z$32,$Z$30,IF(L797&gt;=$AA$32,$AA$30,IF(L797&gt;=$AB$32,$AB$30,IF(L797&gt;=$AC$32,$AC$30,IF(L797&gt;=$AD$32,$AD$30,IF(L797&gt;=$AE$32,$AE$30,IF(L797&gt;=$AF$32,$AF$30,IF(L797&gt;=$AG$32,$AG$30,$AH$30))))))))),T797)</f>
        <v/>
      </c>
      <c r="V797" s="9" t="str">
        <f t="array" ref="V797">IF(A797&lt;&gt;"",IF(_xlfn.BITOR(F797&lt;&gt;"GR",F797&lt;&gt;""),IF(AND(L797&gt;=50,F797&gt;=55),_xlfn.RANK.EQ(L797,$L$2:$L$1000,0),_xlfn.IFS(U797="FD",999,U797="FF",1000)),IF(AND(L797&gt;=50,H797&gt;=55),_xlfn.RANK.EQ(L797,$L$2:$L$326,0),_xlfn.IFS(U797="FD",999,U797="FF",1000))),"")</f>
        <v/>
      </c>
    </row>
    <row r="798" spans="1:22" x14ac:dyDescent="0.25">
      <c r="A798" s="3"/>
      <c r="B798" s="3"/>
      <c r="C798" s="3"/>
      <c r="D798" s="3"/>
      <c r="E798" s="3"/>
      <c r="F798" s="3"/>
      <c r="G798" s="16">
        <f t="shared" si="172"/>
        <v>0</v>
      </c>
      <c r="H798" s="16">
        <f t="shared" si="173"/>
        <v>0</v>
      </c>
      <c r="I798" s="9">
        <f t="shared" si="171"/>
        <v>0</v>
      </c>
      <c r="J798" s="9">
        <f t="shared" si="174"/>
        <v>0</v>
      </c>
      <c r="K798" s="9">
        <f t="shared" si="183"/>
        <v>0</v>
      </c>
      <c r="L798" s="9">
        <f t="shared" si="184"/>
        <v>0</v>
      </c>
      <c r="M798" s="9" t="str">
        <f t="shared" si="175"/>
        <v/>
      </c>
      <c r="N798" s="9" t="str">
        <f t="shared" si="176"/>
        <v/>
      </c>
      <c r="O798" s="9" t="str">
        <f t="shared" si="177"/>
        <v/>
      </c>
      <c r="P798" s="9" t="str">
        <f t="shared" si="178"/>
        <v/>
      </c>
      <c r="Q798" s="9" t="str">
        <f t="shared" si="179"/>
        <v/>
      </c>
      <c r="R798" s="9" t="str">
        <f t="shared" si="180"/>
        <v/>
      </c>
      <c r="S798" s="9" t="str">
        <f t="shared" si="181"/>
        <v/>
      </c>
      <c r="T798" s="9" t="str">
        <f t="shared" si="182"/>
        <v/>
      </c>
      <c r="U798" s="9" t="str">
        <f t="array" ref="U798">IF(AND(F798&lt;&gt;"",F798&lt;&gt;"GR"),IF(COUNTIF($J$2:$J$1000,"&gt;=50")&gt;=10,IF(F798&lt;&gt;"GR",IF(AND(F798&gt;=55,J798&gt;=50),_xlfn.IFS(AND(J798&gt;=$AH$11,J798&gt;$AG$10,J798&gt;$AF$10,J798&gt;$AE$10,J798&gt;$AD$10,J798&gt;$AC$10,J798&gt;$AB$10),"AA",AND(J798&gt;=$AG$11,J798&gt;$AF$10,J798&gt;$AE$10,J798&gt;$AD$10,J798&gt;$AC$10,J798&gt;$AB$10),"BA",AND(J798&gt;=$AF$11,J798&gt;$AE$10,J798&gt;$AD$10,J798&gt;$AC$10,J798&gt;$AB$10),"BB",AND(J798&gt;=$AE$11,J798&gt;$AD$10,J798&gt;$AC$10,J798&gt;$AB$10),"CB",AND(J798&gt;=$AD$11,J798&gt;$AC$10,J798&gt;$AB$10),"CC",AND(J798&gt;=$AC$11,J798&gt;$AB$10),"DC",J798&gt;=50,"DD"),IF(J798&gt;=$AA$9,"FD","FF")),T798),IF(L798&gt;=$Z$32,$Z$30,IF(L798&gt;=$AA$32,$AA$30,IF(L798&gt;=$AB$32,$AB$30,IF(L798&gt;=$AC$32,$AC$30,IF(L798&gt;=$AD$32,$AD$30,IF(L798&gt;=$AE$32,$AE$30,IF(L798&gt;=$AF$32,$AF$30,IF(L798&gt;=$AG$32,$AG$30,$AH$30))))))))),T798)</f>
        <v/>
      </c>
      <c r="V798" s="9" t="str">
        <f t="array" ref="V798">IF(A798&lt;&gt;"",IF(_xlfn.BITOR(F798&lt;&gt;"GR",F798&lt;&gt;""),IF(AND(L798&gt;=50,F798&gt;=55),_xlfn.RANK.EQ(L798,$L$2:$L$1000,0),_xlfn.IFS(U798="FD",999,U798="FF",1000)),IF(AND(L798&gt;=50,H798&gt;=55),_xlfn.RANK.EQ(L798,$L$2:$L$326,0),_xlfn.IFS(U798="FD",999,U798="FF",1000))),"")</f>
        <v/>
      </c>
    </row>
    <row r="799" spans="1:22" x14ac:dyDescent="0.25">
      <c r="A799" s="3"/>
      <c r="B799" s="3"/>
      <c r="C799" s="3"/>
      <c r="D799" s="3"/>
      <c r="E799" s="3"/>
      <c r="F799" s="3"/>
      <c r="G799" s="16">
        <f t="shared" si="172"/>
        <v>0</v>
      </c>
      <c r="H799" s="16">
        <f t="shared" si="173"/>
        <v>0</v>
      </c>
      <c r="I799" s="9">
        <f t="shared" si="171"/>
        <v>0</v>
      </c>
      <c r="J799" s="9">
        <f t="shared" si="174"/>
        <v>0</v>
      </c>
      <c r="K799" s="9">
        <f t="shared" si="183"/>
        <v>0</v>
      </c>
      <c r="L799" s="9">
        <f t="shared" si="184"/>
        <v>0</v>
      </c>
      <c r="M799" s="9" t="str">
        <f t="shared" si="175"/>
        <v/>
      </c>
      <c r="N799" s="9" t="str">
        <f t="shared" si="176"/>
        <v/>
      </c>
      <c r="O799" s="9" t="str">
        <f t="shared" si="177"/>
        <v/>
      </c>
      <c r="P799" s="9" t="str">
        <f t="shared" si="178"/>
        <v/>
      </c>
      <c r="Q799" s="9" t="str">
        <f t="shared" si="179"/>
        <v/>
      </c>
      <c r="R799" s="9" t="str">
        <f t="shared" si="180"/>
        <v/>
      </c>
      <c r="S799" s="9" t="str">
        <f t="shared" si="181"/>
        <v/>
      </c>
      <c r="T799" s="9" t="str">
        <f t="shared" si="182"/>
        <v/>
      </c>
      <c r="U799" s="9" t="str">
        <f t="array" ref="U799">IF(AND(F799&lt;&gt;"",F799&lt;&gt;"GR"),IF(COUNTIF($J$2:$J$1000,"&gt;=50")&gt;=10,IF(F799&lt;&gt;"GR",IF(AND(F799&gt;=55,J799&gt;=50),_xlfn.IFS(AND(J799&gt;=$AH$11,J799&gt;$AG$10,J799&gt;$AF$10,J799&gt;$AE$10,J799&gt;$AD$10,J799&gt;$AC$10,J799&gt;$AB$10),"AA",AND(J799&gt;=$AG$11,J799&gt;$AF$10,J799&gt;$AE$10,J799&gt;$AD$10,J799&gt;$AC$10,J799&gt;$AB$10),"BA",AND(J799&gt;=$AF$11,J799&gt;$AE$10,J799&gt;$AD$10,J799&gt;$AC$10,J799&gt;$AB$10),"BB",AND(J799&gt;=$AE$11,J799&gt;$AD$10,J799&gt;$AC$10,J799&gt;$AB$10),"CB",AND(J799&gt;=$AD$11,J799&gt;$AC$10,J799&gt;$AB$10),"CC",AND(J799&gt;=$AC$11,J799&gt;$AB$10),"DC",J799&gt;=50,"DD"),IF(J799&gt;=$AA$9,"FD","FF")),T799),IF(L799&gt;=$Z$32,$Z$30,IF(L799&gt;=$AA$32,$AA$30,IF(L799&gt;=$AB$32,$AB$30,IF(L799&gt;=$AC$32,$AC$30,IF(L799&gt;=$AD$32,$AD$30,IF(L799&gt;=$AE$32,$AE$30,IF(L799&gt;=$AF$32,$AF$30,IF(L799&gt;=$AG$32,$AG$30,$AH$30))))))))),T799)</f>
        <v/>
      </c>
      <c r="V799" s="9" t="str">
        <f t="array" ref="V799">IF(A799&lt;&gt;"",IF(_xlfn.BITOR(F799&lt;&gt;"GR",F799&lt;&gt;""),IF(AND(L799&gt;=50,F799&gt;=55),_xlfn.RANK.EQ(L799,$L$2:$L$1000,0),_xlfn.IFS(U799="FD",999,U799="FF",1000)),IF(AND(L799&gt;=50,H799&gt;=55),_xlfn.RANK.EQ(L799,$L$2:$L$326,0),_xlfn.IFS(U799="FD",999,U799="FF",1000))),"")</f>
        <v/>
      </c>
    </row>
    <row r="800" spans="1:22" x14ac:dyDescent="0.25">
      <c r="A800" s="3"/>
      <c r="B800" s="3"/>
      <c r="C800" s="3"/>
      <c r="D800" s="3"/>
      <c r="E800" s="3"/>
      <c r="F800" s="3"/>
      <c r="G800" s="16">
        <f t="shared" si="172"/>
        <v>0</v>
      </c>
      <c r="H800" s="16">
        <f t="shared" si="173"/>
        <v>0</v>
      </c>
      <c r="I800" s="9">
        <f t="shared" si="171"/>
        <v>0</v>
      </c>
      <c r="J800" s="9">
        <f t="shared" si="174"/>
        <v>0</v>
      </c>
      <c r="K800" s="9">
        <f t="shared" si="183"/>
        <v>0</v>
      </c>
      <c r="L800" s="9">
        <f t="shared" si="184"/>
        <v>0</v>
      </c>
      <c r="M800" s="9" t="str">
        <f t="shared" si="175"/>
        <v/>
      </c>
      <c r="N800" s="9" t="str">
        <f t="shared" si="176"/>
        <v/>
      </c>
      <c r="O800" s="9" t="str">
        <f t="shared" si="177"/>
        <v/>
      </c>
      <c r="P800" s="9" t="str">
        <f t="shared" si="178"/>
        <v/>
      </c>
      <c r="Q800" s="9" t="str">
        <f t="shared" si="179"/>
        <v/>
      </c>
      <c r="R800" s="9" t="str">
        <f t="shared" si="180"/>
        <v/>
      </c>
      <c r="S800" s="9" t="str">
        <f t="shared" si="181"/>
        <v/>
      </c>
      <c r="T800" s="9" t="str">
        <f t="shared" si="182"/>
        <v/>
      </c>
      <c r="U800" s="9" t="str">
        <f t="array" ref="U800">IF(AND(F800&lt;&gt;"",F800&lt;&gt;"GR"),IF(COUNTIF($J$2:$J$1000,"&gt;=50")&gt;=10,IF(F800&lt;&gt;"GR",IF(AND(F800&gt;=55,J800&gt;=50),_xlfn.IFS(AND(J800&gt;=$AH$11,J800&gt;$AG$10,J800&gt;$AF$10,J800&gt;$AE$10,J800&gt;$AD$10,J800&gt;$AC$10,J800&gt;$AB$10),"AA",AND(J800&gt;=$AG$11,J800&gt;$AF$10,J800&gt;$AE$10,J800&gt;$AD$10,J800&gt;$AC$10,J800&gt;$AB$10),"BA",AND(J800&gt;=$AF$11,J800&gt;$AE$10,J800&gt;$AD$10,J800&gt;$AC$10,J800&gt;$AB$10),"BB",AND(J800&gt;=$AE$11,J800&gt;$AD$10,J800&gt;$AC$10,J800&gt;$AB$10),"CB",AND(J800&gt;=$AD$11,J800&gt;$AC$10,J800&gt;$AB$10),"CC",AND(J800&gt;=$AC$11,J800&gt;$AB$10),"DC",J800&gt;=50,"DD"),IF(J800&gt;=$AA$9,"FD","FF")),T800),IF(L800&gt;=$Z$32,$Z$30,IF(L800&gt;=$AA$32,$AA$30,IF(L800&gt;=$AB$32,$AB$30,IF(L800&gt;=$AC$32,$AC$30,IF(L800&gt;=$AD$32,$AD$30,IF(L800&gt;=$AE$32,$AE$30,IF(L800&gt;=$AF$32,$AF$30,IF(L800&gt;=$AG$32,$AG$30,$AH$30))))))))),T800)</f>
        <v/>
      </c>
      <c r="V800" s="9" t="str">
        <f t="array" ref="V800">IF(A800&lt;&gt;"",IF(_xlfn.BITOR(F800&lt;&gt;"GR",F800&lt;&gt;""),IF(AND(L800&gt;=50,F800&gt;=55),_xlfn.RANK.EQ(L800,$L$2:$L$1000,0),_xlfn.IFS(U800="FD",999,U800="FF",1000)),IF(AND(L800&gt;=50,H800&gt;=55),_xlfn.RANK.EQ(L800,$L$2:$L$326,0),_xlfn.IFS(U800="FD",999,U800="FF",1000))),"")</f>
        <v/>
      </c>
    </row>
    <row r="801" spans="1:22" x14ac:dyDescent="0.25">
      <c r="A801" s="3"/>
      <c r="B801" s="3"/>
      <c r="C801" s="3"/>
      <c r="D801" s="3"/>
      <c r="E801" s="3"/>
      <c r="F801" s="3"/>
      <c r="G801" s="16">
        <f t="shared" si="172"/>
        <v>0</v>
      </c>
      <c r="H801" s="16">
        <f t="shared" si="173"/>
        <v>0</v>
      </c>
      <c r="I801" s="9">
        <f t="shared" si="171"/>
        <v>0</v>
      </c>
      <c r="J801" s="9">
        <f t="shared" si="174"/>
        <v>0</v>
      </c>
      <c r="K801" s="9">
        <f t="shared" si="183"/>
        <v>0</v>
      </c>
      <c r="L801" s="9">
        <f t="shared" si="184"/>
        <v>0</v>
      </c>
      <c r="M801" s="9" t="str">
        <f t="shared" si="175"/>
        <v/>
      </c>
      <c r="N801" s="9" t="str">
        <f t="shared" si="176"/>
        <v/>
      </c>
      <c r="O801" s="9" t="str">
        <f t="shared" si="177"/>
        <v/>
      </c>
      <c r="P801" s="9" t="str">
        <f t="shared" si="178"/>
        <v/>
      </c>
      <c r="Q801" s="9" t="str">
        <f t="shared" si="179"/>
        <v/>
      </c>
      <c r="R801" s="9" t="str">
        <f t="shared" si="180"/>
        <v/>
      </c>
      <c r="S801" s="9" t="str">
        <f t="shared" si="181"/>
        <v/>
      </c>
      <c r="T801" s="9" t="str">
        <f t="shared" si="182"/>
        <v/>
      </c>
      <c r="U801" s="9" t="str">
        <f t="array" ref="U801">IF(AND(F801&lt;&gt;"",F801&lt;&gt;"GR"),IF(COUNTIF($J$2:$J$1000,"&gt;=50")&gt;=10,IF(F801&lt;&gt;"GR",IF(AND(F801&gt;=55,J801&gt;=50),_xlfn.IFS(AND(J801&gt;=$AH$11,J801&gt;$AG$10,J801&gt;$AF$10,J801&gt;$AE$10,J801&gt;$AD$10,J801&gt;$AC$10,J801&gt;$AB$10),"AA",AND(J801&gt;=$AG$11,J801&gt;$AF$10,J801&gt;$AE$10,J801&gt;$AD$10,J801&gt;$AC$10,J801&gt;$AB$10),"BA",AND(J801&gt;=$AF$11,J801&gt;$AE$10,J801&gt;$AD$10,J801&gt;$AC$10,J801&gt;$AB$10),"BB",AND(J801&gt;=$AE$11,J801&gt;$AD$10,J801&gt;$AC$10,J801&gt;$AB$10),"CB",AND(J801&gt;=$AD$11,J801&gt;$AC$10,J801&gt;$AB$10),"CC",AND(J801&gt;=$AC$11,J801&gt;$AB$10),"DC",J801&gt;=50,"DD"),IF(J801&gt;=$AA$9,"FD","FF")),T801),IF(L801&gt;=$Z$32,$Z$30,IF(L801&gt;=$AA$32,$AA$30,IF(L801&gt;=$AB$32,$AB$30,IF(L801&gt;=$AC$32,$AC$30,IF(L801&gt;=$AD$32,$AD$30,IF(L801&gt;=$AE$32,$AE$30,IF(L801&gt;=$AF$32,$AF$30,IF(L801&gt;=$AG$32,$AG$30,$AH$30))))))))),T801)</f>
        <v/>
      </c>
      <c r="V801" s="9" t="str">
        <f t="array" ref="V801">IF(A801&lt;&gt;"",IF(_xlfn.BITOR(F801&lt;&gt;"GR",F801&lt;&gt;""),IF(AND(L801&gt;=50,F801&gt;=55),_xlfn.RANK.EQ(L801,$L$2:$L$1000,0),_xlfn.IFS(U801="FD",999,U801="FF",1000)),IF(AND(L801&gt;=50,H801&gt;=55),_xlfn.RANK.EQ(L801,$L$2:$L$326,0),_xlfn.IFS(U801="FD",999,U801="FF",1000))),"")</f>
        <v/>
      </c>
    </row>
    <row r="802" spans="1:22" x14ac:dyDescent="0.25">
      <c r="A802" s="3"/>
      <c r="B802" s="3"/>
      <c r="C802" s="3"/>
      <c r="D802" s="3"/>
      <c r="E802" s="3"/>
      <c r="F802" s="3"/>
      <c r="G802" s="16">
        <f t="shared" si="172"/>
        <v>0</v>
      </c>
      <c r="H802" s="16">
        <f t="shared" si="173"/>
        <v>0</v>
      </c>
      <c r="I802" s="9">
        <f t="shared" si="171"/>
        <v>0</v>
      </c>
      <c r="J802" s="9">
        <f t="shared" si="174"/>
        <v>0</v>
      </c>
      <c r="K802" s="9">
        <f t="shared" si="183"/>
        <v>0</v>
      </c>
      <c r="L802" s="9">
        <f t="shared" si="184"/>
        <v>0</v>
      </c>
      <c r="M802" s="9" t="str">
        <f t="shared" si="175"/>
        <v/>
      </c>
      <c r="N802" s="9" t="str">
        <f t="shared" si="176"/>
        <v/>
      </c>
      <c r="O802" s="9" t="str">
        <f t="shared" si="177"/>
        <v/>
      </c>
      <c r="P802" s="9" t="str">
        <f t="shared" si="178"/>
        <v/>
      </c>
      <c r="Q802" s="9" t="str">
        <f t="shared" si="179"/>
        <v/>
      </c>
      <c r="R802" s="9" t="str">
        <f t="shared" si="180"/>
        <v/>
      </c>
      <c r="S802" s="9" t="str">
        <f t="shared" si="181"/>
        <v/>
      </c>
      <c r="T802" s="9" t="str">
        <f t="shared" si="182"/>
        <v/>
      </c>
      <c r="U802" s="9" t="str">
        <f t="array" ref="U802">IF(AND(F802&lt;&gt;"",F802&lt;&gt;"GR"),IF(COUNTIF($J$2:$J$1000,"&gt;=50")&gt;=10,IF(F802&lt;&gt;"GR",IF(AND(F802&gt;=55,J802&gt;=50),_xlfn.IFS(AND(J802&gt;=$AH$11,J802&gt;$AG$10,J802&gt;$AF$10,J802&gt;$AE$10,J802&gt;$AD$10,J802&gt;$AC$10,J802&gt;$AB$10),"AA",AND(J802&gt;=$AG$11,J802&gt;$AF$10,J802&gt;$AE$10,J802&gt;$AD$10,J802&gt;$AC$10,J802&gt;$AB$10),"BA",AND(J802&gt;=$AF$11,J802&gt;$AE$10,J802&gt;$AD$10,J802&gt;$AC$10,J802&gt;$AB$10),"BB",AND(J802&gt;=$AE$11,J802&gt;$AD$10,J802&gt;$AC$10,J802&gt;$AB$10),"CB",AND(J802&gt;=$AD$11,J802&gt;$AC$10,J802&gt;$AB$10),"CC",AND(J802&gt;=$AC$11,J802&gt;$AB$10),"DC",J802&gt;=50,"DD"),IF(J802&gt;=$AA$9,"FD","FF")),T802),IF(L802&gt;=$Z$32,$Z$30,IF(L802&gt;=$AA$32,$AA$30,IF(L802&gt;=$AB$32,$AB$30,IF(L802&gt;=$AC$32,$AC$30,IF(L802&gt;=$AD$32,$AD$30,IF(L802&gt;=$AE$32,$AE$30,IF(L802&gt;=$AF$32,$AF$30,IF(L802&gt;=$AG$32,$AG$30,$AH$30))))))))),T802)</f>
        <v/>
      </c>
      <c r="V802" s="9" t="str">
        <f t="array" ref="V802">IF(A802&lt;&gt;"",IF(_xlfn.BITOR(F802&lt;&gt;"GR",F802&lt;&gt;""),IF(AND(L802&gt;=50,F802&gt;=55),_xlfn.RANK.EQ(L802,$L$2:$L$1000,0),_xlfn.IFS(U802="FD",999,U802="FF",1000)),IF(AND(L802&gt;=50,H802&gt;=55),_xlfn.RANK.EQ(L802,$L$2:$L$326,0),_xlfn.IFS(U802="FD",999,U802="FF",1000))),"")</f>
        <v/>
      </c>
    </row>
    <row r="803" spans="1:22" x14ac:dyDescent="0.25">
      <c r="A803" s="3"/>
      <c r="B803" s="3"/>
      <c r="C803" s="3"/>
      <c r="D803" s="3"/>
      <c r="E803" s="3"/>
      <c r="F803" s="3"/>
      <c r="G803" s="16">
        <f t="shared" si="172"/>
        <v>0</v>
      </c>
      <c r="H803" s="16">
        <f t="shared" si="173"/>
        <v>0</v>
      </c>
      <c r="I803" s="9">
        <f t="shared" si="171"/>
        <v>0</v>
      </c>
      <c r="J803" s="9">
        <f t="shared" si="174"/>
        <v>0</v>
      </c>
      <c r="K803" s="9">
        <f t="shared" si="183"/>
        <v>0</v>
      </c>
      <c r="L803" s="9">
        <f t="shared" si="184"/>
        <v>0</v>
      </c>
      <c r="M803" s="9" t="str">
        <f t="shared" si="175"/>
        <v/>
      </c>
      <c r="N803" s="9" t="str">
        <f t="shared" si="176"/>
        <v/>
      </c>
      <c r="O803" s="9" t="str">
        <f t="shared" si="177"/>
        <v/>
      </c>
      <c r="P803" s="9" t="str">
        <f t="shared" si="178"/>
        <v/>
      </c>
      <c r="Q803" s="9" t="str">
        <f t="shared" si="179"/>
        <v/>
      </c>
      <c r="R803" s="9" t="str">
        <f t="shared" si="180"/>
        <v/>
      </c>
      <c r="S803" s="9" t="str">
        <f t="shared" si="181"/>
        <v/>
      </c>
      <c r="T803" s="9" t="str">
        <f t="shared" si="182"/>
        <v/>
      </c>
      <c r="U803" s="9" t="str">
        <f t="array" ref="U803">IF(AND(F803&lt;&gt;"",F803&lt;&gt;"GR"),IF(COUNTIF($J$2:$J$1000,"&gt;=50")&gt;=10,IF(F803&lt;&gt;"GR",IF(AND(F803&gt;=55,J803&gt;=50),_xlfn.IFS(AND(J803&gt;=$AH$11,J803&gt;$AG$10,J803&gt;$AF$10,J803&gt;$AE$10,J803&gt;$AD$10,J803&gt;$AC$10,J803&gt;$AB$10),"AA",AND(J803&gt;=$AG$11,J803&gt;$AF$10,J803&gt;$AE$10,J803&gt;$AD$10,J803&gt;$AC$10,J803&gt;$AB$10),"BA",AND(J803&gt;=$AF$11,J803&gt;$AE$10,J803&gt;$AD$10,J803&gt;$AC$10,J803&gt;$AB$10),"BB",AND(J803&gt;=$AE$11,J803&gt;$AD$10,J803&gt;$AC$10,J803&gt;$AB$10),"CB",AND(J803&gt;=$AD$11,J803&gt;$AC$10,J803&gt;$AB$10),"CC",AND(J803&gt;=$AC$11,J803&gt;$AB$10),"DC",J803&gt;=50,"DD"),IF(J803&gt;=$AA$9,"FD","FF")),T803),IF(L803&gt;=$Z$32,$Z$30,IF(L803&gt;=$AA$32,$AA$30,IF(L803&gt;=$AB$32,$AB$30,IF(L803&gt;=$AC$32,$AC$30,IF(L803&gt;=$AD$32,$AD$30,IF(L803&gt;=$AE$32,$AE$30,IF(L803&gt;=$AF$32,$AF$30,IF(L803&gt;=$AG$32,$AG$30,$AH$30))))))))),T803)</f>
        <v/>
      </c>
      <c r="V803" s="9" t="str">
        <f t="array" ref="V803">IF(A803&lt;&gt;"",IF(_xlfn.BITOR(F803&lt;&gt;"GR",F803&lt;&gt;""),IF(AND(L803&gt;=50,F803&gt;=55),_xlfn.RANK.EQ(L803,$L$2:$L$1000,0),_xlfn.IFS(U803="FD",999,U803="FF",1000)),IF(AND(L803&gt;=50,H803&gt;=55),_xlfn.RANK.EQ(L803,$L$2:$L$326,0),_xlfn.IFS(U803="FD",999,U803="FF",1000))),"")</f>
        <v/>
      </c>
    </row>
    <row r="804" spans="1:22" x14ac:dyDescent="0.25">
      <c r="A804" s="3"/>
      <c r="B804" s="3"/>
      <c r="C804" s="3"/>
      <c r="D804" s="3"/>
      <c r="E804" s="3"/>
      <c r="F804" s="3"/>
      <c r="G804" s="16">
        <f t="shared" si="172"/>
        <v>0</v>
      </c>
      <c r="H804" s="16">
        <f t="shared" si="173"/>
        <v>0</v>
      </c>
      <c r="I804" s="9">
        <f t="shared" si="171"/>
        <v>0</v>
      </c>
      <c r="J804" s="9">
        <f t="shared" si="174"/>
        <v>0</v>
      </c>
      <c r="K804" s="9">
        <f t="shared" si="183"/>
        <v>0</v>
      </c>
      <c r="L804" s="9">
        <f t="shared" si="184"/>
        <v>0</v>
      </c>
      <c r="M804" s="9" t="str">
        <f t="shared" si="175"/>
        <v/>
      </c>
      <c r="N804" s="9" t="str">
        <f t="shared" si="176"/>
        <v/>
      </c>
      <c r="O804" s="9" t="str">
        <f t="shared" si="177"/>
        <v/>
      </c>
      <c r="P804" s="9" t="str">
        <f t="shared" si="178"/>
        <v/>
      </c>
      <c r="Q804" s="9" t="str">
        <f t="shared" si="179"/>
        <v/>
      </c>
      <c r="R804" s="9" t="str">
        <f t="shared" si="180"/>
        <v/>
      </c>
      <c r="S804" s="9" t="str">
        <f t="shared" si="181"/>
        <v/>
      </c>
      <c r="T804" s="9" t="str">
        <f t="shared" si="182"/>
        <v/>
      </c>
      <c r="U804" s="9" t="str">
        <f t="array" ref="U804">IF(AND(F804&lt;&gt;"",F804&lt;&gt;"GR"),IF(COUNTIF($J$2:$J$1000,"&gt;=50")&gt;=10,IF(F804&lt;&gt;"GR",IF(AND(F804&gt;=55,J804&gt;=50),_xlfn.IFS(AND(J804&gt;=$AH$11,J804&gt;$AG$10,J804&gt;$AF$10,J804&gt;$AE$10,J804&gt;$AD$10,J804&gt;$AC$10,J804&gt;$AB$10),"AA",AND(J804&gt;=$AG$11,J804&gt;$AF$10,J804&gt;$AE$10,J804&gt;$AD$10,J804&gt;$AC$10,J804&gt;$AB$10),"BA",AND(J804&gt;=$AF$11,J804&gt;$AE$10,J804&gt;$AD$10,J804&gt;$AC$10,J804&gt;$AB$10),"BB",AND(J804&gt;=$AE$11,J804&gt;$AD$10,J804&gt;$AC$10,J804&gt;$AB$10),"CB",AND(J804&gt;=$AD$11,J804&gt;$AC$10,J804&gt;$AB$10),"CC",AND(J804&gt;=$AC$11,J804&gt;$AB$10),"DC",J804&gt;=50,"DD"),IF(J804&gt;=$AA$9,"FD","FF")),T804),IF(L804&gt;=$Z$32,$Z$30,IF(L804&gt;=$AA$32,$AA$30,IF(L804&gt;=$AB$32,$AB$30,IF(L804&gt;=$AC$32,$AC$30,IF(L804&gt;=$AD$32,$AD$30,IF(L804&gt;=$AE$32,$AE$30,IF(L804&gt;=$AF$32,$AF$30,IF(L804&gt;=$AG$32,$AG$30,$AH$30))))))))),T804)</f>
        <v/>
      </c>
      <c r="V804" s="9" t="str">
        <f t="array" ref="V804">IF(A804&lt;&gt;"",IF(_xlfn.BITOR(F804&lt;&gt;"GR",F804&lt;&gt;""),IF(AND(L804&gt;=50,F804&gt;=55),_xlfn.RANK.EQ(L804,$L$2:$L$1000,0),_xlfn.IFS(U804="FD",999,U804="FF",1000)),IF(AND(L804&gt;=50,H804&gt;=55),_xlfn.RANK.EQ(L804,$L$2:$L$326,0),_xlfn.IFS(U804="FD",999,U804="FF",1000))),"")</f>
        <v/>
      </c>
    </row>
    <row r="805" spans="1:22" x14ac:dyDescent="0.25">
      <c r="A805" s="3"/>
      <c r="B805" s="3"/>
      <c r="C805" s="3"/>
      <c r="D805" s="3"/>
      <c r="E805" s="3"/>
      <c r="F805" s="3"/>
      <c r="G805" s="16">
        <f t="shared" si="172"/>
        <v>0</v>
      </c>
      <c r="H805" s="16">
        <f t="shared" si="173"/>
        <v>0</v>
      </c>
      <c r="I805" s="9">
        <f t="shared" si="171"/>
        <v>0</v>
      </c>
      <c r="J805" s="9">
        <f t="shared" si="174"/>
        <v>0</v>
      </c>
      <c r="K805" s="9">
        <f t="shared" si="183"/>
        <v>0</v>
      </c>
      <c r="L805" s="9">
        <f t="shared" si="184"/>
        <v>0</v>
      </c>
      <c r="M805" s="9" t="str">
        <f t="shared" si="175"/>
        <v/>
      </c>
      <c r="N805" s="9" t="str">
        <f t="shared" si="176"/>
        <v/>
      </c>
      <c r="O805" s="9" t="str">
        <f t="shared" si="177"/>
        <v/>
      </c>
      <c r="P805" s="9" t="str">
        <f t="shared" si="178"/>
        <v/>
      </c>
      <c r="Q805" s="9" t="str">
        <f t="shared" si="179"/>
        <v/>
      </c>
      <c r="R805" s="9" t="str">
        <f t="shared" si="180"/>
        <v/>
      </c>
      <c r="S805" s="9" t="str">
        <f t="shared" si="181"/>
        <v/>
      </c>
      <c r="T805" s="9" t="str">
        <f t="shared" si="182"/>
        <v/>
      </c>
      <c r="U805" s="9" t="str">
        <f t="array" ref="U805">IF(AND(F805&lt;&gt;"",F805&lt;&gt;"GR"),IF(COUNTIF($J$2:$J$1000,"&gt;=50")&gt;=10,IF(F805&lt;&gt;"GR",IF(AND(F805&gt;=55,J805&gt;=50),_xlfn.IFS(AND(J805&gt;=$AH$11,J805&gt;$AG$10,J805&gt;$AF$10,J805&gt;$AE$10,J805&gt;$AD$10,J805&gt;$AC$10,J805&gt;$AB$10),"AA",AND(J805&gt;=$AG$11,J805&gt;$AF$10,J805&gt;$AE$10,J805&gt;$AD$10,J805&gt;$AC$10,J805&gt;$AB$10),"BA",AND(J805&gt;=$AF$11,J805&gt;$AE$10,J805&gt;$AD$10,J805&gt;$AC$10,J805&gt;$AB$10),"BB",AND(J805&gt;=$AE$11,J805&gt;$AD$10,J805&gt;$AC$10,J805&gt;$AB$10),"CB",AND(J805&gt;=$AD$11,J805&gt;$AC$10,J805&gt;$AB$10),"CC",AND(J805&gt;=$AC$11,J805&gt;$AB$10),"DC",J805&gt;=50,"DD"),IF(J805&gt;=$AA$9,"FD","FF")),T805),IF(L805&gt;=$Z$32,$Z$30,IF(L805&gt;=$AA$32,$AA$30,IF(L805&gt;=$AB$32,$AB$30,IF(L805&gt;=$AC$32,$AC$30,IF(L805&gt;=$AD$32,$AD$30,IF(L805&gt;=$AE$32,$AE$30,IF(L805&gt;=$AF$32,$AF$30,IF(L805&gt;=$AG$32,$AG$30,$AH$30))))))))),T805)</f>
        <v/>
      </c>
      <c r="V805" s="9" t="str">
        <f t="array" ref="V805">IF(A805&lt;&gt;"",IF(_xlfn.BITOR(F805&lt;&gt;"GR",F805&lt;&gt;""),IF(AND(L805&gt;=50,F805&gt;=55),_xlfn.RANK.EQ(L805,$L$2:$L$1000,0),_xlfn.IFS(U805="FD",999,U805="FF",1000)),IF(AND(L805&gt;=50,H805&gt;=55),_xlfn.RANK.EQ(L805,$L$2:$L$326,0),_xlfn.IFS(U805="FD",999,U805="FF",1000))),"")</f>
        <v/>
      </c>
    </row>
    <row r="806" spans="1:22" x14ac:dyDescent="0.25">
      <c r="A806" s="3"/>
      <c r="B806" s="3"/>
      <c r="C806" s="3"/>
      <c r="D806" s="3"/>
      <c r="E806" s="3"/>
      <c r="F806" s="3"/>
      <c r="G806" s="16">
        <f t="shared" si="172"/>
        <v>0</v>
      </c>
      <c r="H806" s="16">
        <f t="shared" si="173"/>
        <v>0</v>
      </c>
      <c r="I806" s="9">
        <f t="shared" si="171"/>
        <v>0</v>
      </c>
      <c r="J806" s="9">
        <f t="shared" si="174"/>
        <v>0</v>
      </c>
      <c r="K806" s="9">
        <f t="shared" si="183"/>
        <v>0</v>
      </c>
      <c r="L806" s="9">
        <f t="shared" si="184"/>
        <v>0</v>
      </c>
      <c r="M806" s="9" t="str">
        <f t="shared" si="175"/>
        <v/>
      </c>
      <c r="N806" s="9" t="str">
        <f t="shared" si="176"/>
        <v/>
      </c>
      <c r="O806" s="9" t="str">
        <f t="shared" si="177"/>
        <v/>
      </c>
      <c r="P806" s="9" t="str">
        <f t="shared" si="178"/>
        <v/>
      </c>
      <c r="Q806" s="9" t="str">
        <f t="shared" si="179"/>
        <v/>
      </c>
      <c r="R806" s="9" t="str">
        <f t="shared" si="180"/>
        <v/>
      </c>
      <c r="S806" s="9" t="str">
        <f t="shared" si="181"/>
        <v/>
      </c>
      <c r="T806" s="9" t="str">
        <f t="shared" si="182"/>
        <v/>
      </c>
      <c r="U806" s="9" t="str">
        <f t="array" ref="U806">IF(AND(F806&lt;&gt;"",F806&lt;&gt;"GR"),IF(COUNTIF($J$2:$J$1000,"&gt;=50")&gt;=10,IF(F806&lt;&gt;"GR",IF(AND(F806&gt;=55,J806&gt;=50),_xlfn.IFS(AND(J806&gt;=$AH$11,J806&gt;$AG$10,J806&gt;$AF$10,J806&gt;$AE$10,J806&gt;$AD$10,J806&gt;$AC$10,J806&gt;$AB$10),"AA",AND(J806&gt;=$AG$11,J806&gt;$AF$10,J806&gt;$AE$10,J806&gt;$AD$10,J806&gt;$AC$10,J806&gt;$AB$10),"BA",AND(J806&gt;=$AF$11,J806&gt;$AE$10,J806&gt;$AD$10,J806&gt;$AC$10,J806&gt;$AB$10),"BB",AND(J806&gt;=$AE$11,J806&gt;$AD$10,J806&gt;$AC$10,J806&gt;$AB$10),"CB",AND(J806&gt;=$AD$11,J806&gt;$AC$10,J806&gt;$AB$10),"CC",AND(J806&gt;=$AC$11,J806&gt;$AB$10),"DC",J806&gt;=50,"DD"),IF(J806&gt;=$AA$9,"FD","FF")),T806),IF(L806&gt;=$Z$32,$Z$30,IF(L806&gt;=$AA$32,$AA$30,IF(L806&gt;=$AB$32,$AB$30,IF(L806&gt;=$AC$32,$AC$30,IF(L806&gt;=$AD$32,$AD$30,IF(L806&gt;=$AE$32,$AE$30,IF(L806&gt;=$AF$32,$AF$30,IF(L806&gt;=$AG$32,$AG$30,$AH$30))))))))),T806)</f>
        <v/>
      </c>
      <c r="V806" s="9" t="str">
        <f t="array" ref="V806">IF(A806&lt;&gt;"",IF(_xlfn.BITOR(F806&lt;&gt;"GR",F806&lt;&gt;""),IF(AND(L806&gt;=50,F806&gt;=55),_xlfn.RANK.EQ(L806,$L$2:$L$1000,0),_xlfn.IFS(U806="FD",999,U806="FF",1000)),IF(AND(L806&gt;=50,H806&gt;=55),_xlfn.RANK.EQ(L806,$L$2:$L$326,0),_xlfn.IFS(U806="FD",999,U806="FF",1000))),"")</f>
        <v/>
      </c>
    </row>
    <row r="807" spans="1:22" x14ac:dyDescent="0.25">
      <c r="A807" s="3"/>
      <c r="B807" s="3"/>
      <c r="C807" s="3"/>
      <c r="D807" s="3"/>
      <c r="E807" s="3"/>
      <c r="F807" s="3"/>
      <c r="G807" s="16">
        <f t="shared" si="172"/>
        <v>0</v>
      </c>
      <c r="H807" s="16">
        <f t="shared" si="173"/>
        <v>0</v>
      </c>
      <c r="I807" s="9">
        <f t="shared" si="171"/>
        <v>0</v>
      </c>
      <c r="J807" s="9">
        <f t="shared" si="174"/>
        <v>0</v>
      </c>
      <c r="K807" s="9">
        <f t="shared" si="183"/>
        <v>0</v>
      </c>
      <c r="L807" s="9">
        <f t="shared" si="184"/>
        <v>0</v>
      </c>
      <c r="M807" s="9" t="str">
        <f t="shared" si="175"/>
        <v/>
      </c>
      <c r="N807" s="9" t="str">
        <f t="shared" si="176"/>
        <v/>
      </c>
      <c r="O807" s="9" t="str">
        <f t="shared" si="177"/>
        <v/>
      </c>
      <c r="P807" s="9" t="str">
        <f t="shared" si="178"/>
        <v/>
      </c>
      <c r="Q807" s="9" t="str">
        <f t="shared" si="179"/>
        <v/>
      </c>
      <c r="R807" s="9" t="str">
        <f t="shared" si="180"/>
        <v/>
      </c>
      <c r="S807" s="9" t="str">
        <f t="shared" si="181"/>
        <v/>
      </c>
      <c r="T807" s="9" t="str">
        <f t="shared" si="182"/>
        <v/>
      </c>
      <c r="U807" s="9" t="str">
        <f t="array" ref="U807">IF(AND(F807&lt;&gt;"",F807&lt;&gt;"GR"),IF(COUNTIF($J$2:$J$1000,"&gt;=50")&gt;=10,IF(F807&lt;&gt;"GR",IF(AND(F807&gt;=55,J807&gt;=50),_xlfn.IFS(AND(J807&gt;=$AH$11,J807&gt;$AG$10,J807&gt;$AF$10,J807&gt;$AE$10,J807&gt;$AD$10,J807&gt;$AC$10,J807&gt;$AB$10),"AA",AND(J807&gt;=$AG$11,J807&gt;$AF$10,J807&gt;$AE$10,J807&gt;$AD$10,J807&gt;$AC$10,J807&gt;$AB$10),"BA",AND(J807&gt;=$AF$11,J807&gt;$AE$10,J807&gt;$AD$10,J807&gt;$AC$10,J807&gt;$AB$10),"BB",AND(J807&gt;=$AE$11,J807&gt;$AD$10,J807&gt;$AC$10,J807&gt;$AB$10),"CB",AND(J807&gt;=$AD$11,J807&gt;$AC$10,J807&gt;$AB$10),"CC",AND(J807&gt;=$AC$11,J807&gt;$AB$10),"DC",J807&gt;=50,"DD"),IF(J807&gt;=$AA$9,"FD","FF")),T807),IF(L807&gt;=$Z$32,$Z$30,IF(L807&gt;=$AA$32,$AA$30,IF(L807&gt;=$AB$32,$AB$30,IF(L807&gt;=$AC$32,$AC$30,IF(L807&gt;=$AD$32,$AD$30,IF(L807&gt;=$AE$32,$AE$30,IF(L807&gt;=$AF$32,$AF$30,IF(L807&gt;=$AG$32,$AG$30,$AH$30))))))))),T807)</f>
        <v/>
      </c>
      <c r="V807" s="9" t="str">
        <f t="array" ref="V807">IF(A807&lt;&gt;"",IF(_xlfn.BITOR(F807&lt;&gt;"GR",F807&lt;&gt;""),IF(AND(L807&gt;=50,F807&gt;=55),_xlfn.RANK.EQ(L807,$L$2:$L$1000,0),_xlfn.IFS(U807="FD",999,U807="FF",1000)),IF(AND(L807&gt;=50,H807&gt;=55),_xlfn.RANK.EQ(L807,$L$2:$L$326,0),_xlfn.IFS(U807="FD",999,U807="FF",1000))),"")</f>
        <v/>
      </c>
    </row>
    <row r="808" spans="1:22" x14ac:dyDescent="0.25">
      <c r="A808" s="3"/>
      <c r="B808" s="3"/>
      <c r="C808" s="3"/>
      <c r="D808" s="3"/>
      <c r="E808" s="3"/>
      <c r="F808" s="3"/>
      <c r="G808" s="16">
        <f t="shared" si="172"/>
        <v>0</v>
      </c>
      <c r="H808" s="16">
        <f t="shared" si="173"/>
        <v>0</v>
      </c>
      <c r="I808" s="9">
        <f t="shared" si="171"/>
        <v>0</v>
      </c>
      <c r="J808" s="9">
        <f t="shared" si="174"/>
        <v>0</v>
      </c>
      <c r="K808" s="9">
        <f t="shared" si="183"/>
        <v>0</v>
      </c>
      <c r="L808" s="9">
        <f t="shared" si="184"/>
        <v>0</v>
      </c>
      <c r="M808" s="9" t="str">
        <f t="shared" si="175"/>
        <v/>
      </c>
      <c r="N808" s="9" t="str">
        <f t="shared" si="176"/>
        <v/>
      </c>
      <c r="O808" s="9" t="str">
        <f t="shared" si="177"/>
        <v/>
      </c>
      <c r="P808" s="9" t="str">
        <f t="shared" si="178"/>
        <v/>
      </c>
      <c r="Q808" s="9" t="str">
        <f t="shared" si="179"/>
        <v/>
      </c>
      <c r="R808" s="9" t="str">
        <f t="shared" si="180"/>
        <v/>
      </c>
      <c r="S808" s="9" t="str">
        <f t="shared" si="181"/>
        <v/>
      </c>
      <c r="T808" s="9" t="str">
        <f t="shared" si="182"/>
        <v/>
      </c>
      <c r="U808" s="9" t="str">
        <f t="array" ref="U808">IF(AND(F808&lt;&gt;"",F808&lt;&gt;"GR"),IF(COUNTIF($J$2:$J$1000,"&gt;=50")&gt;=10,IF(F808&lt;&gt;"GR",IF(AND(F808&gt;=55,J808&gt;=50),_xlfn.IFS(AND(J808&gt;=$AH$11,J808&gt;$AG$10,J808&gt;$AF$10,J808&gt;$AE$10,J808&gt;$AD$10,J808&gt;$AC$10,J808&gt;$AB$10),"AA",AND(J808&gt;=$AG$11,J808&gt;$AF$10,J808&gt;$AE$10,J808&gt;$AD$10,J808&gt;$AC$10,J808&gt;$AB$10),"BA",AND(J808&gt;=$AF$11,J808&gt;$AE$10,J808&gt;$AD$10,J808&gt;$AC$10,J808&gt;$AB$10),"BB",AND(J808&gt;=$AE$11,J808&gt;$AD$10,J808&gt;$AC$10,J808&gt;$AB$10),"CB",AND(J808&gt;=$AD$11,J808&gt;$AC$10,J808&gt;$AB$10),"CC",AND(J808&gt;=$AC$11,J808&gt;$AB$10),"DC",J808&gt;=50,"DD"),IF(J808&gt;=$AA$9,"FD","FF")),T808),IF(L808&gt;=$Z$32,$Z$30,IF(L808&gt;=$AA$32,$AA$30,IF(L808&gt;=$AB$32,$AB$30,IF(L808&gt;=$AC$32,$AC$30,IF(L808&gt;=$AD$32,$AD$30,IF(L808&gt;=$AE$32,$AE$30,IF(L808&gt;=$AF$32,$AF$30,IF(L808&gt;=$AG$32,$AG$30,$AH$30))))))))),T808)</f>
        <v/>
      </c>
      <c r="V808" s="9" t="str">
        <f t="array" ref="V808">IF(A808&lt;&gt;"",IF(_xlfn.BITOR(F808&lt;&gt;"GR",F808&lt;&gt;""),IF(AND(L808&gt;=50,F808&gt;=55),_xlfn.RANK.EQ(L808,$L$2:$L$1000,0),_xlfn.IFS(U808="FD",999,U808="FF",1000)),IF(AND(L808&gt;=50,H808&gt;=55),_xlfn.RANK.EQ(L808,$L$2:$L$326,0),_xlfn.IFS(U808="FD",999,U808="FF",1000))),"")</f>
        <v/>
      </c>
    </row>
    <row r="809" spans="1:22" x14ac:dyDescent="0.25">
      <c r="A809" s="3"/>
      <c r="B809" s="3"/>
      <c r="C809" s="3"/>
      <c r="D809" s="3"/>
      <c r="E809" s="3"/>
      <c r="F809" s="3"/>
      <c r="G809" s="16">
        <f t="shared" si="172"/>
        <v>0</v>
      </c>
      <c r="H809" s="16">
        <f t="shared" si="173"/>
        <v>0</v>
      </c>
      <c r="I809" s="9">
        <f t="shared" si="171"/>
        <v>0</v>
      </c>
      <c r="J809" s="9">
        <f t="shared" si="174"/>
        <v>0</v>
      </c>
      <c r="K809" s="9">
        <f t="shared" si="183"/>
        <v>0</v>
      </c>
      <c r="L809" s="9">
        <f t="shared" si="184"/>
        <v>0</v>
      </c>
      <c r="M809" s="9" t="str">
        <f t="shared" si="175"/>
        <v/>
      </c>
      <c r="N809" s="9" t="str">
        <f t="shared" si="176"/>
        <v/>
      </c>
      <c r="O809" s="9" t="str">
        <f t="shared" si="177"/>
        <v/>
      </c>
      <c r="P809" s="9" t="str">
        <f t="shared" si="178"/>
        <v/>
      </c>
      <c r="Q809" s="9" t="str">
        <f t="shared" si="179"/>
        <v/>
      </c>
      <c r="R809" s="9" t="str">
        <f t="shared" si="180"/>
        <v/>
      </c>
      <c r="S809" s="9" t="str">
        <f t="shared" si="181"/>
        <v/>
      </c>
      <c r="T809" s="9" t="str">
        <f t="shared" si="182"/>
        <v/>
      </c>
      <c r="U809" s="9" t="str">
        <f t="array" ref="U809">IF(AND(F809&lt;&gt;"",F809&lt;&gt;"GR"),IF(COUNTIF($J$2:$J$1000,"&gt;=50")&gt;=10,IF(F809&lt;&gt;"GR",IF(AND(F809&gt;=55,J809&gt;=50),_xlfn.IFS(AND(J809&gt;=$AH$11,J809&gt;$AG$10,J809&gt;$AF$10,J809&gt;$AE$10,J809&gt;$AD$10,J809&gt;$AC$10,J809&gt;$AB$10),"AA",AND(J809&gt;=$AG$11,J809&gt;$AF$10,J809&gt;$AE$10,J809&gt;$AD$10,J809&gt;$AC$10,J809&gt;$AB$10),"BA",AND(J809&gt;=$AF$11,J809&gt;$AE$10,J809&gt;$AD$10,J809&gt;$AC$10,J809&gt;$AB$10),"BB",AND(J809&gt;=$AE$11,J809&gt;$AD$10,J809&gt;$AC$10,J809&gt;$AB$10),"CB",AND(J809&gt;=$AD$11,J809&gt;$AC$10,J809&gt;$AB$10),"CC",AND(J809&gt;=$AC$11,J809&gt;$AB$10),"DC",J809&gt;=50,"DD"),IF(J809&gt;=$AA$9,"FD","FF")),T809),IF(L809&gt;=$Z$32,$Z$30,IF(L809&gt;=$AA$32,$AA$30,IF(L809&gt;=$AB$32,$AB$30,IF(L809&gt;=$AC$32,$AC$30,IF(L809&gt;=$AD$32,$AD$30,IF(L809&gt;=$AE$32,$AE$30,IF(L809&gt;=$AF$32,$AF$30,IF(L809&gt;=$AG$32,$AG$30,$AH$30))))))))),T809)</f>
        <v/>
      </c>
      <c r="V809" s="9" t="str">
        <f t="array" ref="V809">IF(A809&lt;&gt;"",IF(_xlfn.BITOR(F809&lt;&gt;"GR",F809&lt;&gt;""),IF(AND(L809&gt;=50,F809&gt;=55),_xlfn.RANK.EQ(L809,$L$2:$L$1000,0),_xlfn.IFS(U809="FD",999,U809="FF",1000)),IF(AND(L809&gt;=50,H809&gt;=55),_xlfn.RANK.EQ(L809,$L$2:$L$326,0),_xlfn.IFS(U809="FD",999,U809="FF",1000))),"")</f>
        <v/>
      </c>
    </row>
    <row r="810" spans="1:22" x14ac:dyDescent="0.25">
      <c r="A810" s="3"/>
      <c r="B810" s="3"/>
      <c r="C810" s="3"/>
      <c r="D810" s="3"/>
      <c r="E810" s="3"/>
      <c r="F810" s="3"/>
      <c r="G810" s="16">
        <f t="shared" si="172"/>
        <v>0</v>
      </c>
      <c r="H810" s="16">
        <f t="shared" si="173"/>
        <v>0</v>
      </c>
      <c r="I810" s="9">
        <f t="shared" si="171"/>
        <v>0</v>
      </c>
      <c r="J810" s="9">
        <f t="shared" si="174"/>
        <v>0</v>
      </c>
      <c r="K810" s="9">
        <f t="shared" si="183"/>
        <v>0</v>
      </c>
      <c r="L810" s="9">
        <f t="shared" si="184"/>
        <v>0</v>
      </c>
      <c r="M810" s="9" t="str">
        <f t="shared" si="175"/>
        <v/>
      </c>
      <c r="N810" s="9" t="str">
        <f t="shared" si="176"/>
        <v/>
      </c>
      <c r="O810" s="9" t="str">
        <f t="shared" si="177"/>
        <v/>
      </c>
      <c r="P810" s="9" t="str">
        <f t="shared" si="178"/>
        <v/>
      </c>
      <c r="Q810" s="9" t="str">
        <f t="shared" si="179"/>
        <v/>
      </c>
      <c r="R810" s="9" t="str">
        <f t="shared" si="180"/>
        <v/>
      </c>
      <c r="S810" s="9" t="str">
        <f t="shared" si="181"/>
        <v/>
      </c>
      <c r="T810" s="9" t="str">
        <f t="shared" si="182"/>
        <v/>
      </c>
      <c r="U810" s="9" t="str">
        <f t="array" ref="U810">IF(AND(F810&lt;&gt;"",F810&lt;&gt;"GR"),IF(COUNTIF($J$2:$J$1000,"&gt;=50")&gt;=10,IF(F810&lt;&gt;"GR",IF(AND(F810&gt;=55,J810&gt;=50),_xlfn.IFS(AND(J810&gt;=$AH$11,J810&gt;$AG$10,J810&gt;$AF$10,J810&gt;$AE$10,J810&gt;$AD$10,J810&gt;$AC$10,J810&gt;$AB$10),"AA",AND(J810&gt;=$AG$11,J810&gt;$AF$10,J810&gt;$AE$10,J810&gt;$AD$10,J810&gt;$AC$10,J810&gt;$AB$10),"BA",AND(J810&gt;=$AF$11,J810&gt;$AE$10,J810&gt;$AD$10,J810&gt;$AC$10,J810&gt;$AB$10),"BB",AND(J810&gt;=$AE$11,J810&gt;$AD$10,J810&gt;$AC$10,J810&gt;$AB$10),"CB",AND(J810&gt;=$AD$11,J810&gt;$AC$10,J810&gt;$AB$10),"CC",AND(J810&gt;=$AC$11,J810&gt;$AB$10),"DC",J810&gt;=50,"DD"),IF(J810&gt;=$AA$9,"FD","FF")),T810),IF(L810&gt;=$Z$32,$Z$30,IF(L810&gt;=$AA$32,$AA$30,IF(L810&gt;=$AB$32,$AB$30,IF(L810&gt;=$AC$32,$AC$30,IF(L810&gt;=$AD$32,$AD$30,IF(L810&gt;=$AE$32,$AE$30,IF(L810&gt;=$AF$32,$AF$30,IF(L810&gt;=$AG$32,$AG$30,$AH$30))))))))),T810)</f>
        <v/>
      </c>
      <c r="V810" s="9" t="str">
        <f t="array" ref="V810">IF(A810&lt;&gt;"",IF(_xlfn.BITOR(F810&lt;&gt;"GR",F810&lt;&gt;""),IF(AND(L810&gt;=50,F810&gt;=55),_xlfn.RANK.EQ(L810,$L$2:$L$1000,0),_xlfn.IFS(U810="FD",999,U810="FF",1000)),IF(AND(L810&gt;=50,H810&gt;=55),_xlfn.RANK.EQ(L810,$L$2:$L$326,0),_xlfn.IFS(U810="FD",999,U810="FF",1000))),"")</f>
        <v/>
      </c>
    </row>
    <row r="811" spans="1:22" x14ac:dyDescent="0.25">
      <c r="A811" s="3"/>
      <c r="B811" s="3"/>
      <c r="C811" s="3"/>
      <c r="D811" s="3"/>
      <c r="E811" s="3"/>
      <c r="F811" s="3"/>
      <c r="G811" s="16">
        <f t="shared" si="172"/>
        <v>0</v>
      </c>
      <c r="H811" s="16">
        <f t="shared" si="173"/>
        <v>0</v>
      </c>
      <c r="I811" s="9">
        <f t="shared" si="171"/>
        <v>0</v>
      </c>
      <c r="J811" s="9">
        <f t="shared" si="174"/>
        <v>0</v>
      </c>
      <c r="K811" s="9">
        <f t="shared" si="183"/>
        <v>0</v>
      </c>
      <c r="L811" s="9">
        <f t="shared" si="184"/>
        <v>0</v>
      </c>
      <c r="M811" s="9" t="str">
        <f t="shared" si="175"/>
        <v/>
      </c>
      <c r="N811" s="9" t="str">
        <f t="shared" si="176"/>
        <v/>
      </c>
      <c r="O811" s="9" t="str">
        <f t="shared" si="177"/>
        <v/>
      </c>
      <c r="P811" s="9" t="str">
        <f t="shared" si="178"/>
        <v/>
      </c>
      <c r="Q811" s="9" t="str">
        <f t="shared" si="179"/>
        <v/>
      </c>
      <c r="R811" s="9" t="str">
        <f t="shared" si="180"/>
        <v/>
      </c>
      <c r="S811" s="9" t="str">
        <f t="shared" si="181"/>
        <v/>
      </c>
      <c r="T811" s="9" t="str">
        <f t="shared" si="182"/>
        <v/>
      </c>
      <c r="U811" s="9" t="str">
        <f t="array" ref="U811">IF(AND(F811&lt;&gt;"",F811&lt;&gt;"GR"),IF(COUNTIF($J$2:$J$1000,"&gt;=50")&gt;=10,IF(F811&lt;&gt;"GR",IF(AND(F811&gt;=55,J811&gt;=50),_xlfn.IFS(AND(J811&gt;=$AH$11,J811&gt;$AG$10,J811&gt;$AF$10,J811&gt;$AE$10,J811&gt;$AD$10,J811&gt;$AC$10,J811&gt;$AB$10),"AA",AND(J811&gt;=$AG$11,J811&gt;$AF$10,J811&gt;$AE$10,J811&gt;$AD$10,J811&gt;$AC$10,J811&gt;$AB$10),"BA",AND(J811&gt;=$AF$11,J811&gt;$AE$10,J811&gt;$AD$10,J811&gt;$AC$10,J811&gt;$AB$10),"BB",AND(J811&gt;=$AE$11,J811&gt;$AD$10,J811&gt;$AC$10,J811&gt;$AB$10),"CB",AND(J811&gt;=$AD$11,J811&gt;$AC$10,J811&gt;$AB$10),"CC",AND(J811&gt;=$AC$11,J811&gt;$AB$10),"DC",J811&gt;=50,"DD"),IF(J811&gt;=$AA$9,"FD","FF")),T811),IF(L811&gt;=$Z$32,$Z$30,IF(L811&gt;=$AA$32,$AA$30,IF(L811&gt;=$AB$32,$AB$30,IF(L811&gt;=$AC$32,$AC$30,IF(L811&gt;=$AD$32,$AD$30,IF(L811&gt;=$AE$32,$AE$30,IF(L811&gt;=$AF$32,$AF$30,IF(L811&gt;=$AG$32,$AG$30,$AH$30))))))))),T811)</f>
        <v/>
      </c>
      <c r="V811" s="9" t="str">
        <f t="array" ref="V811">IF(A811&lt;&gt;"",IF(_xlfn.BITOR(F811&lt;&gt;"GR",F811&lt;&gt;""),IF(AND(L811&gt;=50,F811&gt;=55),_xlfn.RANK.EQ(L811,$L$2:$L$1000,0),_xlfn.IFS(U811="FD",999,U811="FF",1000)),IF(AND(L811&gt;=50,H811&gt;=55),_xlfn.RANK.EQ(L811,$L$2:$L$326,0),_xlfn.IFS(U811="FD",999,U811="FF",1000))),"")</f>
        <v/>
      </c>
    </row>
    <row r="812" spans="1:22" x14ac:dyDescent="0.25">
      <c r="A812" s="3"/>
      <c r="B812" s="3"/>
      <c r="C812" s="3"/>
      <c r="D812" s="3"/>
      <c r="E812" s="3"/>
      <c r="F812" s="3"/>
      <c r="G812" s="16">
        <f t="shared" si="172"/>
        <v>0</v>
      </c>
      <c r="H812" s="16">
        <f t="shared" si="173"/>
        <v>0</v>
      </c>
      <c r="I812" s="9">
        <f t="shared" si="171"/>
        <v>0</v>
      </c>
      <c r="J812" s="9">
        <f t="shared" si="174"/>
        <v>0</v>
      </c>
      <c r="K812" s="9">
        <f t="shared" si="183"/>
        <v>0</v>
      </c>
      <c r="L812" s="9">
        <f t="shared" si="184"/>
        <v>0</v>
      </c>
      <c r="M812" s="9" t="str">
        <f t="shared" si="175"/>
        <v/>
      </c>
      <c r="N812" s="9" t="str">
        <f t="shared" si="176"/>
        <v/>
      </c>
      <c r="O812" s="9" t="str">
        <f t="shared" si="177"/>
        <v/>
      </c>
      <c r="P812" s="9" t="str">
        <f t="shared" si="178"/>
        <v/>
      </c>
      <c r="Q812" s="9" t="str">
        <f t="shared" si="179"/>
        <v/>
      </c>
      <c r="R812" s="9" t="str">
        <f t="shared" si="180"/>
        <v/>
      </c>
      <c r="S812" s="9" t="str">
        <f t="shared" si="181"/>
        <v/>
      </c>
      <c r="T812" s="9" t="str">
        <f t="shared" si="182"/>
        <v/>
      </c>
      <c r="U812" s="9" t="str">
        <f t="array" ref="U812">IF(AND(F812&lt;&gt;"",F812&lt;&gt;"GR"),IF(COUNTIF($J$2:$J$1000,"&gt;=50")&gt;=10,IF(F812&lt;&gt;"GR",IF(AND(F812&gt;=55,J812&gt;=50),_xlfn.IFS(AND(J812&gt;=$AH$11,J812&gt;$AG$10,J812&gt;$AF$10,J812&gt;$AE$10,J812&gt;$AD$10,J812&gt;$AC$10,J812&gt;$AB$10),"AA",AND(J812&gt;=$AG$11,J812&gt;$AF$10,J812&gt;$AE$10,J812&gt;$AD$10,J812&gt;$AC$10,J812&gt;$AB$10),"BA",AND(J812&gt;=$AF$11,J812&gt;$AE$10,J812&gt;$AD$10,J812&gt;$AC$10,J812&gt;$AB$10),"BB",AND(J812&gt;=$AE$11,J812&gt;$AD$10,J812&gt;$AC$10,J812&gt;$AB$10),"CB",AND(J812&gt;=$AD$11,J812&gt;$AC$10,J812&gt;$AB$10),"CC",AND(J812&gt;=$AC$11,J812&gt;$AB$10),"DC",J812&gt;=50,"DD"),IF(J812&gt;=$AA$9,"FD","FF")),T812),IF(L812&gt;=$Z$32,$Z$30,IF(L812&gt;=$AA$32,$AA$30,IF(L812&gt;=$AB$32,$AB$30,IF(L812&gt;=$AC$32,$AC$30,IF(L812&gt;=$AD$32,$AD$30,IF(L812&gt;=$AE$32,$AE$30,IF(L812&gt;=$AF$32,$AF$30,IF(L812&gt;=$AG$32,$AG$30,$AH$30))))))))),T812)</f>
        <v/>
      </c>
      <c r="V812" s="9" t="str">
        <f t="array" ref="V812">IF(A812&lt;&gt;"",IF(_xlfn.BITOR(F812&lt;&gt;"GR",F812&lt;&gt;""),IF(AND(L812&gt;=50,F812&gt;=55),_xlfn.RANK.EQ(L812,$L$2:$L$1000,0),_xlfn.IFS(U812="FD",999,U812="FF",1000)),IF(AND(L812&gt;=50,H812&gt;=55),_xlfn.RANK.EQ(L812,$L$2:$L$326,0),_xlfn.IFS(U812="FD",999,U812="FF",1000))),"")</f>
        <v/>
      </c>
    </row>
    <row r="813" spans="1:22" x14ac:dyDescent="0.25">
      <c r="A813" s="3"/>
      <c r="B813" s="3"/>
      <c r="C813" s="3"/>
      <c r="D813" s="3"/>
      <c r="E813" s="3"/>
      <c r="F813" s="3"/>
      <c r="G813" s="16">
        <f t="shared" si="172"/>
        <v>0</v>
      </c>
      <c r="H813" s="16">
        <f t="shared" si="173"/>
        <v>0</v>
      </c>
      <c r="I813" s="9">
        <f t="shared" si="171"/>
        <v>0</v>
      </c>
      <c r="J813" s="9">
        <f t="shared" si="174"/>
        <v>0</v>
      </c>
      <c r="K813" s="9">
        <f t="shared" si="183"/>
        <v>0</v>
      </c>
      <c r="L813" s="9">
        <f t="shared" si="184"/>
        <v>0</v>
      </c>
      <c r="M813" s="9" t="str">
        <f t="shared" si="175"/>
        <v/>
      </c>
      <c r="N813" s="9" t="str">
        <f t="shared" si="176"/>
        <v/>
      </c>
      <c r="O813" s="9" t="str">
        <f t="shared" si="177"/>
        <v/>
      </c>
      <c r="P813" s="9" t="str">
        <f t="shared" si="178"/>
        <v/>
      </c>
      <c r="Q813" s="9" t="str">
        <f t="shared" si="179"/>
        <v/>
      </c>
      <c r="R813" s="9" t="str">
        <f t="shared" si="180"/>
        <v/>
      </c>
      <c r="S813" s="9" t="str">
        <f t="shared" si="181"/>
        <v/>
      </c>
      <c r="T813" s="9" t="str">
        <f t="shared" si="182"/>
        <v/>
      </c>
      <c r="U813" s="9" t="str">
        <f t="array" ref="U813">IF(AND(F813&lt;&gt;"",F813&lt;&gt;"GR"),IF(COUNTIF($J$2:$J$1000,"&gt;=50")&gt;=10,IF(F813&lt;&gt;"GR",IF(AND(F813&gt;=55,J813&gt;=50),_xlfn.IFS(AND(J813&gt;=$AH$11,J813&gt;$AG$10,J813&gt;$AF$10,J813&gt;$AE$10,J813&gt;$AD$10,J813&gt;$AC$10,J813&gt;$AB$10),"AA",AND(J813&gt;=$AG$11,J813&gt;$AF$10,J813&gt;$AE$10,J813&gt;$AD$10,J813&gt;$AC$10,J813&gt;$AB$10),"BA",AND(J813&gt;=$AF$11,J813&gt;$AE$10,J813&gt;$AD$10,J813&gt;$AC$10,J813&gt;$AB$10),"BB",AND(J813&gt;=$AE$11,J813&gt;$AD$10,J813&gt;$AC$10,J813&gt;$AB$10),"CB",AND(J813&gt;=$AD$11,J813&gt;$AC$10,J813&gt;$AB$10),"CC",AND(J813&gt;=$AC$11,J813&gt;$AB$10),"DC",J813&gt;=50,"DD"),IF(J813&gt;=$AA$9,"FD","FF")),T813),IF(L813&gt;=$Z$32,$Z$30,IF(L813&gt;=$AA$32,$AA$30,IF(L813&gt;=$AB$32,$AB$30,IF(L813&gt;=$AC$32,$AC$30,IF(L813&gt;=$AD$32,$AD$30,IF(L813&gt;=$AE$32,$AE$30,IF(L813&gt;=$AF$32,$AF$30,IF(L813&gt;=$AG$32,$AG$30,$AH$30))))))))),T813)</f>
        <v/>
      </c>
      <c r="V813" s="9" t="str">
        <f t="array" ref="V813">IF(A813&lt;&gt;"",IF(_xlfn.BITOR(F813&lt;&gt;"GR",F813&lt;&gt;""),IF(AND(L813&gt;=50,F813&gt;=55),_xlfn.RANK.EQ(L813,$L$2:$L$1000,0),_xlfn.IFS(U813="FD",999,U813="FF",1000)),IF(AND(L813&gt;=50,H813&gt;=55),_xlfn.RANK.EQ(L813,$L$2:$L$326,0),_xlfn.IFS(U813="FD",999,U813="FF",1000))),"")</f>
        <v/>
      </c>
    </row>
    <row r="814" spans="1:22" x14ac:dyDescent="0.25">
      <c r="A814" s="3"/>
      <c r="B814" s="3"/>
      <c r="C814" s="3"/>
      <c r="D814" s="3"/>
      <c r="E814" s="3"/>
      <c r="F814" s="3"/>
      <c r="G814" s="16">
        <f t="shared" si="172"/>
        <v>0</v>
      </c>
      <c r="H814" s="16">
        <f t="shared" si="173"/>
        <v>0</v>
      </c>
      <c r="I814" s="9">
        <f t="shared" si="171"/>
        <v>0</v>
      </c>
      <c r="J814" s="9">
        <f t="shared" si="174"/>
        <v>0</v>
      </c>
      <c r="K814" s="9">
        <f t="shared" si="183"/>
        <v>0</v>
      </c>
      <c r="L814" s="9">
        <f t="shared" si="184"/>
        <v>0</v>
      </c>
      <c r="M814" s="9" t="str">
        <f t="shared" si="175"/>
        <v/>
      </c>
      <c r="N814" s="9" t="str">
        <f t="shared" si="176"/>
        <v/>
      </c>
      <c r="O814" s="9" t="str">
        <f t="shared" si="177"/>
        <v/>
      </c>
      <c r="P814" s="9" t="str">
        <f t="shared" si="178"/>
        <v/>
      </c>
      <c r="Q814" s="9" t="str">
        <f t="shared" si="179"/>
        <v/>
      </c>
      <c r="R814" s="9" t="str">
        <f t="shared" si="180"/>
        <v/>
      </c>
      <c r="S814" s="9" t="str">
        <f t="shared" si="181"/>
        <v/>
      </c>
      <c r="T814" s="9" t="str">
        <f t="shared" si="182"/>
        <v/>
      </c>
      <c r="U814" s="9" t="str">
        <f t="array" ref="U814">IF(AND(F814&lt;&gt;"",F814&lt;&gt;"GR"),IF(COUNTIF($J$2:$J$1000,"&gt;=50")&gt;=10,IF(F814&lt;&gt;"GR",IF(AND(F814&gt;=55,J814&gt;=50),_xlfn.IFS(AND(J814&gt;=$AH$11,J814&gt;$AG$10,J814&gt;$AF$10,J814&gt;$AE$10,J814&gt;$AD$10,J814&gt;$AC$10,J814&gt;$AB$10),"AA",AND(J814&gt;=$AG$11,J814&gt;$AF$10,J814&gt;$AE$10,J814&gt;$AD$10,J814&gt;$AC$10,J814&gt;$AB$10),"BA",AND(J814&gt;=$AF$11,J814&gt;$AE$10,J814&gt;$AD$10,J814&gt;$AC$10,J814&gt;$AB$10),"BB",AND(J814&gt;=$AE$11,J814&gt;$AD$10,J814&gt;$AC$10,J814&gt;$AB$10),"CB",AND(J814&gt;=$AD$11,J814&gt;$AC$10,J814&gt;$AB$10),"CC",AND(J814&gt;=$AC$11,J814&gt;$AB$10),"DC",J814&gt;=50,"DD"),IF(J814&gt;=$AA$9,"FD","FF")),T814),IF(L814&gt;=$Z$32,$Z$30,IF(L814&gt;=$AA$32,$AA$30,IF(L814&gt;=$AB$32,$AB$30,IF(L814&gt;=$AC$32,$AC$30,IF(L814&gt;=$AD$32,$AD$30,IF(L814&gt;=$AE$32,$AE$30,IF(L814&gt;=$AF$32,$AF$30,IF(L814&gt;=$AG$32,$AG$30,$AH$30))))))))),T814)</f>
        <v/>
      </c>
      <c r="V814" s="9" t="str">
        <f t="array" ref="V814">IF(A814&lt;&gt;"",IF(_xlfn.BITOR(F814&lt;&gt;"GR",F814&lt;&gt;""),IF(AND(L814&gt;=50,F814&gt;=55),_xlfn.RANK.EQ(L814,$L$2:$L$1000,0),_xlfn.IFS(U814="FD",999,U814="FF",1000)),IF(AND(L814&gt;=50,H814&gt;=55),_xlfn.RANK.EQ(L814,$L$2:$L$326,0),_xlfn.IFS(U814="FD",999,U814="FF",1000))),"")</f>
        <v/>
      </c>
    </row>
    <row r="815" spans="1:22" x14ac:dyDescent="0.25">
      <c r="A815" s="3"/>
      <c r="B815" s="3"/>
      <c r="C815" s="3"/>
      <c r="D815" s="3"/>
      <c r="E815" s="3"/>
      <c r="F815" s="3"/>
      <c r="G815" s="16">
        <f t="shared" si="172"/>
        <v>0</v>
      </c>
      <c r="H815" s="16">
        <f t="shared" si="173"/>
        <v>0</v>
      </c>
      <c r="I815" s="9">
        <f t="shared" si="171"/>
        <v>0</v>
      </c>
      <c r="J815" s="9">
        <f t="shared" si="174"/>
        <v>0</v>
      </c>
      <c r="K815" s="9">
        <f t="shared" si="183"/>
        <v>0</v>
      </c>
      <c r="L815" s="9">
        <f t="shared" si="184"/>
        <v>0</v>
      </c>
      <c r="M815" s="9" t="str">
        <f t="shared" si="175"/>
        <v/>
      </c>
      <c r="N815" s="9" t="str">
        <f t="shared" si="176"/>
        <v/>
      </c>
      <c r="O815" s="9" t="str">
        <f t="shared" si="177"/>
        <v/>
      </c>
      <c r="P815" s="9" t="str">
        <f t="shared" si="178"/>
        <v/>
      </c>
      <c r="Q815" s="9" t="str">
        <f t="shared" si="179"/>
        <v/>
      </c>
      <c r="R815" s="9" t="str">
        <f t="shared" si="180"/>
        <v/>
      </c>
      <c r="S815" s="9" t="str">
        <f t="shared" si="181"/>
        <v/>
      </c>
      <c r="T815" s="9" t="str">
        <f t="shared" si="182"/>
        <v/>
      </c>
      <c r="U815" s="9" t="str">
        <f t="array" ref="U815">IF(AND(F815&lt;&gt;"",F815&lt;&gt;"GR"),IF(COUNTIF($J$2:$J$1000,"&gt;=50")&gt;=10,IF(F815&lt;&gt;"GR",IF(AND(F815&gt;=55,J815&gt;=50),_xlfn.IFS(AND(J815&gt;=$AH$11,J815&gt;$AG$10,J815&gt;$AF$10,J815&gt;$AE$10,J815&gt;$AD$10,J815&gt;$AC$10,J815&gt;$AB$10),"AA",AND(J815&gt;=$AG$11,J815&gt;$AF$10,J815&gt;$AE$10,J815&gt;$AD$10,J815&gt;$AC$10,J815&gt;$AB$10),"BA",AND(J815&gt;=$AF$11,J815&gt;$AE$10,J815&gt;$AD$10,J815&gt;$AC$10,J815&gt;$AB$10),"BB",AND(J815&gt;=$AE$11,J815&gt;$AD$10,J815&gt;$AC$10,J815&gt;$AB$10),"CB",AND(J815&gt;=$AD$11,J815&gt;$AC$10,J815&gt;$AB$10),"CC",AND(J815&gt;=$AC$11,J815&gt;$AB$10),"DC",J815&gt;=50,"DD"),IF(J815&gt;=$AA$9,"FD","FF")),T815),IF(L815&gt;=$Z$32,$Z$30,IF(L815&gt;=$AA$32,$AA$30,IF(L815&gt;=$AB$32,$AB$30,IF(L815&gt;=$AC$32,$AC$30,IF(L815&gt;=$AD$32,$AD$30,IF(L815&gt;=$AE$32,$AE$30,IF(L815&gt;=$AF$32,$AF$30,IF(L815&gt;=$AG$32,$AG$30,$AH$30))))))))),T815)</f>
        <v/>
      </c>
      <c r="V815" s="9" t="str">
        <f t="array" ref="V815">IF(A815&lt;&gt;"",IF(_xlfn.BITOR(F815&lt;&gt;"GR",F815&lt;&gt;""),IF(AND(L815&gt;=50,F815&gt;=55),_xlfn.RANK.EQ(L815,$L$2:$L$1000,0),_xlfn.IFS(U815="FD",999,U815="FF",1000)),IF(AND(L815&gt;=50,H815&gt;=55),_xlfn.RANK.EQ(L815,$L$2:$L$326,0),_xlfn.IFS(U815="FD",999,U815="FF",1000))),"")</f>
        <v/>
      </c>
    </row>
    <row r="816" spans="1:22" x14ac:dyDescent="0.25">
      <c r="A816" s="3"/>
      <c r="B816" s="3"/>
      <c r="C816" s="3"/>
      <c r="D816" s="3"/>
      <c r="E816" s="3"/>
      <c r="F816" s="3"/>
      <c r="G816" s="16">
        <f t="shared" si="172"/>
        <v>0</v>
      </c>
      <c r="H816" s="16">
        <f t="shared" si="173"/>
        <v>0</v>
      </c>
      <c r="I816" s="9">
        <f t="shared" si="171"/>
        <v>0</v>
      </c>
      <c r="J816" s="9">
        <f t="shared" si="174"/>
        <v>0</v>
      </c>
      <c r="K816" s="9">
        <f t="shared" si="183"/>
        <v>0</v>
      </c>
      <c r="L816" s="9">
        <f t="shared" si="184"/>
        <v>0</v>
      </c>
      <c r="M816" s="9" t="str">
        <f t="shared" si="175"/>
        <v/>
      </c>
      <c r="N816" s="9" t="str">
        <f t="shared" si="176"/>
        <v/>
      </c>
      <c r="O816" s="9" t="str">
        <f t="shared" si="177"/>
        <v/>
      </c>
      <c r="P816" s="9" t="str">
        <f t="shared" si="178"/>
        <v/>
      </c>
      <c r="Q816" s="9" t="str">
        <f t="shared" si="179"/>
        <v/>
      </c>
      <c r="R816" s="9" t="str">
        <f t="shared" si="180"/>
        <v/>
      </c>
      <c r="S816" s="9" t="str">
        <f t="shared" si="181"/>
        <v/>
      </c>
      <c r="T816" s="9" t="str">
        <f t="shared" si="182"/>
        <v/>
      </c>
      <c r="U816" s="9" t="str">
        <f t="array" ref="U816">IF(AND(F816&lt;&gt;"",F816&lt;&gt;"GR"),IF(COUNTIF($J$2:$J$1000,"&gt;=50")&gt;=10,IF(F816&lt;&gt;"GR",IF(AND(F816&gt;=55,J816&gt;=50),_xlfn.IFS(AND(J816&gt;=$AH$11,J816&gt;$AG$10,J816&gt;$AF$10,J816&gt;$AE$10,J816&gt;$AD$10,J816&gt;$AC$10,J816&gt;$AB$10),"AA",AND(J816&gt;=$AG$11,J816&gt;$AF$10,J816&gt;$AE$10,J816&gt;$AD$10,J816&gt;$AC$10,J816&gt;$AB$10),"BA",AND(J816&gt;=$AF$11,J816&gt;$AE$10,J816&gt;$AD$10,J816&gt;$AC$10,J816&gt;$AB$10),"BB",AND(J816&gt;=$AE$11,J816&gt;$AD$10,J816&gt;$AC$10,J816&gt;$AB$10),"CB",AND(J816&gt;=$AD$11,J816&gt;$AC$10,J816&gt;$AB$10),"CC",AND(J816&gt;=$AC$11,J816&gt;$AB$10),"DC",J816&gt;=50,"DD"),IF(J816&gt;=$AA$9,"FD","FF")),T816),IF(L816&gt;=$Z$32,$Z$30,IF(L816&gt;=$AA$32,$AA$30,IF(L816&gt;=$AB$32,$AB$30,IF(L816&gt;=$AC$32,$AC$30,IF(L816&gt;=$AD$32,$AD$30,IF(L816&gt;=$AE$32,$AE$30,IF(L816&gt;=$AF$32,$AF$30,IF(L816&gt;=$AG$32,$AG$30,$AH$30))))))))),T816)</f>
        <v/>
      </c>
      <c r="V816" s="9" t="str">
        <f t="array" ref="V816">IF(A816&lt;&gt;"",IF(_xlfn.BITOR(F816&lt;&gt;"GR",F816&lt;&gt;""),IF(AND(L816&gt;=50,F816&gt;=55),_xlfn.RANK.EQ(L816,$L$2:$L$1000,0),_xlfn.IFS(U816="FD",999,U816="FF",1000)),IF(AND(L816&gt;=50,H816&gt;=55),_xlfn.RANK.EQ(L816,$L$2:$L$326,0),_xlfn.IFS(U816="FD",999,U816="FF",1000))),"")</f>
        <v/>
      </c>
    </row>
    <row r="817" spans="1:22" x14ac:dyDescent="0.25">
      <c r="A817" s="3"/>
      <c r="B817" s="3"/>
      <c r="C817" s="3"/>
      <c r="D817" s="3"/>
      <c r="E817" s="3"/>
      <c r="F817" s="3"/>
      <c r="G817" s="16">
        <f t="shared" si="172"/>
        <v>0</v>
      </c>
      <c r="H817" s="16">
        <f t="shared" si="173"/>
        <v>0</v>
      </c>
      <c r="I817" s="9">
        <f t="shared" si="171"/>
        <v>0</v>
      </c>
      <c r="J817" s="9">
        <f t="shared" si="174"/>
        <v>0</v>
      </c>
      <c r="K817" s="9">
        <f t="shared" si="183"/>
        <v>0</v>
      </c>
      <c r="L817" s="9">
        <f t="shared" si="184"/>
        <v>0</v>
      </c>
      <c r="M817" s="9" t="str">
        <f t="shared" si="175"/>
        <v/>
      </c>
      <c r="N817" s="9" t="str">
        <f t="shared" si="176"/>
        <v/>
      </c>
      <c r="O817" s="9" t="str">
        <f t="shared" si="177"/>
        <v/>
      </c>
      <c r="P817" s="9" t="str">
        <f t="shared" si="178"/>
        <v/>
      </c>
      <c r="Q817" s="9" t="str">
        <f t="shared" si="179"/>
        <v/>
      </c>
      <c r="R817" s="9" t="str">
        <f t="shared" si="180"/>
        <v/>
      </c>
      <c r="S817" s="9" t="str">
        <f t="shared" si="181"/>
        <v/>
      </c>
      <c r="T817" s="9" t="str">
        <f t="shared" si="182"/>
        <v/>
      </c>
      <c r="U817" s="9" t="str">
        <f t="array" ref="U817">IF(AND(F817&lt;&gt;"",F817&lt;&gt;"GR"),IF(COUNTIF($J$2:$J$1000,"&gt;=50")&gt;=10,IF(F817&lt;&gt;"GR",IF(AND(F817&gt;=55,J817&gt;=50),_xlfn.IFS(AND(J817&gt;=$AH$11,J817&gt;$AG$10,J817&gt;$AF$10,J817&gt;$AE$10,J817&gt;$AD$10,J817&gt;$AC$10,J817&gt;$AB$10),"AA",AND(J817&gt;=$AG$11,J817&gt;$AF$10,J817&gt;$AE$10,J817&gt;$AD$10,J817&gt;$AC$10,J817&gt;$AB$10),"BA",AND(J817&gt;=$AF$11,J817&gt;$AE$10,J817&gt;$AD$10,J817&gt;$AC$10,J817&gt;$AB$10),"BB",AND(J817&gt;=$AE$11,J817&gt;$AD$10,J817&gt;$AC$10,J817&gt;$AB$10),"CB",AND(J817&gt;=$AD$11,J817&gt;$AC$10,J817&gt;$AB$10),"CC",AND(J817&gt;=$AC$11,J817&gt;$AB$10),"DC",J817&gt;=50,"DD"),IF(J817&gt;=$AA$9,"FD","FF")),T817),IF(L817&gt;=$Z$32,$Z$30,IF(L817&gt;=$AA$32,$AA$30,IF(L817&gt;=$AB$32,$AB$30,IF(L817&gt;=$AC$32,$AC$30,IF(L817&gt;=$AD$32,$AD$30,IF(L817&gt;=$AE$32,$AE$30,IF(L817&gt;=$AF$32,$AF$30,IF(L817&gt;=$AG$32,$AG$30,$AH$30))))))))),T817)</f>
        <v/>
      </c>
      <c r="V817" s="9" t="str">
        <f t="array" ref="V817">IF(A817&lt;&gt;"",IF(_xlfn.BITOR(F817&lt;&gt;"GR",F817&lt;&gt;""),IF(AND(L817&gt;=50,F817&gt;=55),_xlfn.RANK.EQ(L817,$L$2:$L$1000,0),_xlfn.IFS(U817="FD",999,U817="FF",1000)),IF(AND(L817&gt;=50,H817&gt;=55),_xlfn.RANK.EQ(L817,$L$2:$L$326,0),_xlfn.IFS(U817="FD",999,U817="FF",1000))),"")</f>
        <v/>
      </c>
    </row>
    <row r="818" spans="1:22" x14ac:dyDescent="0.25">
      <c r="A818" s="3"/>
      <c r="B818" s="3"/>
      <c r="C818" s="3"/>
      <c r="D818" s="3"/>
      <c r="E818" s="3"/>
      <c r="F818" s="3"/>
      <c r="G818" s="16">
        <f t="shared" si="172"/>
        <v>0</v>
      </c>
      <c r="H818" s="16">
        <f t="shared" si="173"/>
        <v>0</v>
      </c>
      <c r="I818" s="9">
        <f t="shared" si="171"/>
        <v>0</v>
      </c>
      <c r="J818" s="9">
        <f t="shared" si="174"/>
        <v>0</v>
      </c>
      <c r="K818" s="9">
        <f t="shared" si="183"/>
        <v>0</v>
      </c>
      <c r="L818" s="9">
        <f t="shared" si="184"/>
        <v>0</v>
      </c>
      <c r="M818" s="9" t="str">
        <f t="shared" si="175"/>
        <v/>
      </c>
      <c r="N818" s="9" t="str">
        <f t="shared" si="176"/>
        <v/>
      </c>
      <c r="O818" s="9" t="str">
        <f t="shared" si="177"/>
        <v/>
      </c>
      <c r="P818" s="9" t="str">
        <f t="shared" si="178"/>
        <v/>
      </c>
      <c r="Q818" s="9" t="str">
        <f t="shared" si="179"/>
        <v/>
      </c>
      <c r="R818" s="9" t="str">
        <f t="shared" si="180"/>
        <v/>
      </c>
      <c r="S818" s="9" t="str">
        <f t="shared" si="181"/>
        <v/>
      </c>
      <c r="T818" s="9" t="str">
        <f t="shared" si="182"/>
        <v/>
      </c>
      <c r="U818" s="9" t="str">
        <f t="array" ref="U818">IF(AND(F818&lt;&gt;"",F818&lt;&gt;"GR"),IF(COUNTIF($J$2:$J$1000,"&gt;=50")&gt;=10,IF(F818&lt;&gt;"GR",IF(AND(F818&gt;=55,J818&gt;=50),_xlfn.IFS(AND(J818&gt;=$AH$11,J818&gt;$AG$10,J818&gt;$AF$10,J818&gt;$AE$10,J818&gt;$AD$10,J818&gt;$AC$10,J818&gt;$AB$10),"AA",AND(J818&gt;=$AG$11,J818&gt;$AF$10,J818&gt;$AE$10,J818&gt;$AD$10,J818&gt;$AC$10,J818&gt;$AB$10),"BA",AND(J818&gt;=$AF$11,J818&gt;$AE$10,J818&gt;$AD$10,J818&gt;$AC$10,J818&gt;$AB$10),"BB",AND(J818&gt;=$AE$11,J818&gt;$AD$10,J818&gt;$AC$10,J818&gt;$AB$10),"CB",AND(J818&gt;=$AD$11,J818&gt;$AC$10,J818&gt;$AB$10),"CC",AND(J818&gt;=$AC$11,J818&gt;$AB$10),"DC",J818&gt;=50,"DD"),IF(J818&gt;=$AA$9,"FD","FF")),T818),IF(L818&gt;=$Z$32,$Z$30,IF(L818&gt;=$AA$32,$AA$30,IF(L818&gt;=$AB$32,$AB$30,IF(L818&gt;=$AC$32,$AC$30,IF(L818&gt;=$AD$32,$AD$30,IF(L818&gt;=$AE$32,$AE$30,IF(L818&gt;=$AF$32,$AF$30,IF(L818&gt;=$AG$32,$AG$30,$AH$30))))))))),T818)</f>
        <v/>
      </c>
      <c r="V818" s="9" t="str">
        <f t="array" ref="V818">IF(A818&lt;&gt;"",IF(_xlfn.BITOR(F818&lt;&gt;"GR",F818&lt;&gt;""),IF(AND(L818&gt;=50,F818&gt;=55),_xlfn.RANK.EQ(L818,$L$2:$L$1000,0),_xlfn.IFS(U818="FD",999,U818="FF",1000)),IF(AND(L818&gt;=50,H818&gt;=55),_xlfn.RANK.EQ(L818,$L$2:$L$326,0),_xlfn.IFS(U818="FD",999,U818="FF",1000))),"")</f>
        <v/>
      </c>
    </row>
    <row r="819" spans="1:22" x14ac:dyDescent="0.25">
      <c r="A819" s="3"/>
      <c r="B819" s="3"/>
      <c r="C819" s="3"/>
      <c r="D819" s="3"/>
      <c r="E819" s="3"/>
      <c r="F819" s="3"/>
      <c r="G819" s="16">
        <f t="shared" si="172"/>
        <v>0</v>
      </c>
      <c r="H819" s="16">
        <f t="shared" si="173"/>
        <v>0</v>
      </c>
      <c r="I819" s="9">
        <f t="shared" si="171"/>
        <v>0</v>
      </c>
      <c r="J819" s="9">
        <f t="shared" si="174"/>
        <v>0</v>
      </c>
      <c r="K819" s="9">
        <f t="shared" si="183"/>
        <v>0</v>
      </c>
      <c r="L819" s="9">
        <f t="shared" si="184"/>
        <v>0</v>
      </c>
      <c r="M819" s="9" t="str">
        <f t="shared" si="175"/>
        <v/>
      </c>
      <c r="N819" s="9" t="str">
        <f t="shared" si="176"/>
        <v/>
      </c>
      <c r="O819" s="9" t="str">
        <f t="shared" si="177"/>
        <v/>
      </c>
      <c r="P819" s="9" t="str">
        <f t="shared" si="178"/>
        <v/>
      </c>
      <c r="Q819" s="9" t="str">
        <f t="shared" si="179"/>
        <v/>
      </c>
      <c r="R819" s="9" t="str">
        <f t="shared" si="180"/>
        <v/>
      </c>
      <c r="S819" s="9" t="str">
        <f t="shared" si="181"/>
        <v/>
      </c>
      <c r="T819" s="9" t="str">
        <f t="shared" si="182"/>
        <v/>
      </c>
      <c r="U819" s="9" t="str">
        <f t="array" ref="U819">IF(AND(F819&lt;&gt;"",F819&lt;&gt;"GR"),IF(COUNTIF($J$2:$J$1000,"&gt;=50")&gt;=10,IF(F819&lt;&gt;"GR",IF(AND(F819&gt;=55,J819&gt;=50),_xlfn.IFS(AND(J819&gt;=$AH$11,J819&gt;$AG$10,J819&gt;$AF$10,J819&gt;$AE$10,J819&gt;$AD$10,J819&gt;$AC$10,J819&gt;$AB$10),"AA",AND(J819&gt;=$AG$11,J819&gt;$AF$10,J819&gt;$AE$10,J819&gt;$AD$10,J819&gt;$AC$10,J819&gt;$AB$10),"BA",AND(J819&gt;=$AF$11,J819&gt;$AE$10,J819&gt;$AD$10,J819&gt;$AC$10,J819&gt;$AB$10),"BB",AND(J819&gt;=$AE$11,J819&gt;$AD$10,J819&gt;$AC$10,J819&gt;$AB$10),"CB",AND(J819&gt;=$AD$11,J819&gt;$AC$10,J819&gt;$AB$10),"CC",AND(J819&gt;=$AC$11,J819&gt;$AB$10),"DC",J819&gt;=50,"DD"),IF(J819&gt;=$AA$9,"FD","FF")),T819),IF(L819&gt;=$Z$32,$Z$30,IF(L819&gt;=$AA$32,$AA$30,IF(L819&gt;=$AB$32,$AB$30,IF(L819&gt;=$AC$32,$AC$30,IF(L819&gt;=$AD$32,$AD$30,IF(L819&gt;=$AE$32,$AE$30,IF(L819&gt;=$AF$32,$AF$30,IF(L819&gt;=$AG$32,$AG$30,$AH$30))))))))),T819)</f>
        <v/>
      </c>
      <c r="V819" s="9" t="str">
        <f t="array" ref="V819">IF(A819&lt;&gt;"",IF(_xlfn.BITOR(F819&lt;&gt;"GR",F819&lt;&gt;""),IF(AND(L819&gt;=50,F819&gt;=55),_xlfn.RANK.EQ(L819,$L$2:$L$1000,0),_xlfn.IFS(U819="FD",999,U819="FF",1000)),IF(AND(L819&gt;=50,H819&gt;=55),_xlfn.RANK.EQ(L819,$L$2:$L$326,0),_xlfn.IFS(U819="FD",999,U819="FF",1000))),"")</f>
        <v/>
      </c>
    </row>
    <row r="820" spans="1:22" x14ac:dyDescent="0.25">
      <c r="A820" s="3"/>
      <c r="B820" s="3"/>
      <c r="C820" s="3"/>
      <c r="D820" s="3"/>
      <c r="E820" s="3"/>
      <c r="F820" s="3"/>
      <c r="G820" s="16">
        <f t="shared" si="172"/>
        <v>0</v>
      </c>
      <c r="H820" s="16">
        <f t="shared" si="173"/>
        <v>0</v>
      </c>
      <c r="I820" s="9">
        <f t="shared" si="171"/>
        <v>0</v>
      </c>
      <c r="J820" s="9">
        <f t="shared" si="174"/>
        <v>0</v>
      </c>
      <c r="K820" s="9">
        <f t="shared" si="183"/>
        <v>0</v>
      </c>
      <c r="L820" s="9">
        <f t="shared" si="184"/>
        <v>0</v>
      </c>
      <c r="M820" s="9" t="str">
        <f t="shared" si="175"/>
        <v/>
      </c>
      <c r="N820" s="9" t="str">
        <f t="shared" si="176"/>
        <v/>
      </c>
      <c r="O820" s="9" t="str">
        <f t="shared" si="177"/>
        <v/>
      </c>
      <c r="P820" s="9" t="str">
        <f t="shared" si="178"/>
        <v/>
      </c>
      <c r="Q820" s="9" t="str">
        <f t="shared" si="179"/>
        <v/>
      </c>
      <c r="R820" s="9" t="str">
        <f t="shared" si="180"/>
        <v/>
      </c>
      <c r="S820" s="9" t="str">
        <f t="shared" si="181"/>
        <v/>
      </c>
      <c r="T820" s="9" t="str">
        <f t="shared" si="182"/>
        <v/>
      </c>
      <c r="U820" s="9" t="str">
        <f t="array" ref="U820">IF(AND(F820&lt;&gt;"",F820&lt;&gt;"GR"),IF(COUNTIF($J$2:$J$1000,"&gt;=50")&gt;=10,IF(F820&lt;&gt;"GR",IF(AND(F820&gt;=55,J820&gt;=50),_xlfn.IFS(AND(J820&gt;=$AH$11,J820&gt;$AG$10,J820&gt;$AF$10,J820&gt;$AE$10,J820&gt;$AD$10,J820&gt;$AC$10,J820&gt;$AB$10),"AA",AND(J820&gt;=$AG$11,J820&gt;$AF$10,J820&gt;$AE$10,J820&gt;$AD$10,J820&gt;$AC$10,J820&gt;$AB$10),"BA",AND(J820&gt;=$AF$11,J820&gt;$AE$10,J820&gt;$AD$10,J820&gt;$AC$10,J820&gt;$AB$10),"BB",AND(J820&gt;=$AE$11,J820&gt;$AD$10,J820&gt;$AC$10,J820&gt;$AB$10),"CB",AND(J820&gt;=$AD$11,J820&gt;$AC$10,J820&gt;$AB$10),"CC",AND(J820&gt;=$AC$11,J820&gt;$AB$10),"DC",J820&gt;=50,"DD"),IF(J820&gt;=$AA$9,"FD","FF")),T820),IF(L820&gt;=$Z$32,$Z$30,IF(L820&gt;=$AA$32,$AA$30,IF(L820&gt;=$AB$32,$AB$30,IF(L820&gt;=$AC$32,$AC$30,IF(L820&gt;=$AD$32,$AD$30,IF(L820&gt;=$AE$32,$AE$30,IF(L820&gt;=$AF$32,$AF$30,IF(L820&gt;=$AG$32,$AG$30,$AH$30))))))))),T820)</f>
        <v/>
      </c>
      <c r="V820" s="9" t="str">
        <f t="array" ref="V820">IF(A820&lt;&gt;"",IF(_xlfn.BITOR(F820&lt;&gt;"GR",F820&lt;&gt;""),IF(AND(L820&gt;=50,F820&gt;=55),_xlfn.RANK.EQ(L820,$L$2:$L$1000,0),_xlfn.IFS(U820="FD",999,U820="FF",1000)),IF(AND(L820&gt;=50,H820&gt;=55),_xlfn.RANK.EQ(L820,$L$2:$L$326,0),_xlfn.IFS(U820="FD",999,U820="FF",1000))),"")</f>
        <v/>
      </c>
    </row>
    <row r="821" spans="1:22" x14ac:dyDescent="0.25">
      <c r="A821" s="3"/>
      <c r="B821" s="3"/>
      <c r="C821" s="3"/>
      <c r="D821" s="3"/>
      <c r="E821" s="3"/>
      <c r="F821" s="3"/>
      <c r="G821" s="16">
        <f t="shared" si="172"/>
        <v>0</v>
      </c>
      <c r="H821" s="16">
        <f t="shared" si="173"/>
        <v>0</v>
      </c>
      <c r="I821" s="9">
        <f t="shared" si="171"/>
        <v>0</v>
      </c>
      <c r="J821" s="9">
        <f t="shared" si="174"/>
        <v>0</v>
      </c>
      <c r="K821" s="9">
        <f t="shared" si="183"/>
        <v>0</v>
      </c>
      <c r="L821" s="9">
        <f t="shared" si="184"/>
        <v>0</v>
      </c>
      <c r="M821" s="9" t="str">
        <f t="shared" si="175"/>
        <v/>
      </c>
      <c r="N821" s="9" t="str">
        <f t="shared" si="176"/>
        <v/>
      </c>
      <c r="O821" s="9" t="str">
        <f t="shared" si="177"/>
        <v/>
      </c>
      <c r="P821" s="9" t="str">
        <f t="shared" si="178"/>
        <v/>
      </c>
      <c r="Q821" s="9" t="str">
        <f t="shared" si="179"/>
        <v/>
      </c>
      <c r="R821" s="9" t="str">
        <f t="shared" si="180"/>
        <v/>
      </c>
      <c r="S821" s="9" t="str">
        <f t="shared" si="181"/>
        <v/>
      </c>
      <c r="T821" s="9" t="str">
        <f t="shared" si="182"/>
        <v/>
      </c>
      <c r="U821" s="9" t="str">
        <f t="array" ref="U821">IF(AND(F821&lt;&gt;"",F821&lt;&gt;"GR"),IF(COUNTIF($J$2:$J$1000,"&gt;=50")&gt;=10,IF(F821&lt;&gt;"GR",IF(AND(F821&gt;=55,J821&gt;=50),_xlfn.IFS(AND(J821&gt;=$AH$11,J821&gt;$AG$10,J821&gt;$AF$10,J821&gt;$AE$10,J821&gt;$AD$10,J821&gt;$AC$10,J821&gt;$AB$10),"AA",AND(J821&gt;=$AG$11,J821&gt;$AF$10,J821&gt;$AE$10,J821&gt;$AD$10,J821&gt;$AC$10,J821&gt;$AB$10),"BA",AND(J821&gt;=$AF$11,J821&gt;$AE$10,J821&gt;$AD$10,J821&gt;$AC$10,J821&gt;$AB$10),"BB",AND(J821&gt;=$AE$11,J821&gt;$AD$10,J821&gt;$AC$10,J821&gt;$AB$10),"CB",AND(J821&gt;=$AD$11,J821&gt;$AC$10,J821&gt;$AB$10),"CC",AND(J821&gt;=$AC$11,J821&gt;$AB$10),"DC",J821&gt;=50,"DD"),IF(J821&gt;=$AA$9,"FD","FF")),T821),IF(L821&gt;=$Z$32,$Z$30,IF(L821&gt;=$AA$32,$AA$30,IF(L821&gt;=$AB$32,$AB$30,IF(L821&gt;=$AC$32,$AC$30,IF(L821&gt;=$AD$32,$AD$30,IF(L821&gt;=$AE$32,$AE$30,IF(L821&gt;=$AF$32,$AF$30,IF(L821&gt;=$AG$32,$AG$30,$AH$30))))))))),T821)</f>
        <v/>
      </c>
      <c r="V821" s="9" t="str">
        <f t="array" ref="V821">IF(A821&lt;&gt;"",IF(_xlfn.BITOR(F821&lt;&gt;"GR",F821&lt;&gt;""),IF(AND(L821&gt;=50,F821&gt;=55),_xlfn.RANK.EQ(L821,$L$2:$L$1000,0),_xlfn.IFS(U821="FD",999,U821="FF",1000)),IF(AND(L821&gt;=50,H821&gt;=55),_xlfn.RANK.EQ(L821,$L$2:$L$326,0),_xlfn.IFS(U821="FD",999,U821="FF",1000))),"")</f>
        <v/>
      </c>
    </row>
    <row r="822" spans="1:22" x14ac:dyDescent="0.25">
      <c r="A822" s="3"/>
      <c r="B822" s="3"/>
      <c r="C822" s="3"/>
      <c r="D822" s="3"/>
      <c r="E822" s="3"/>
      <c r="F822" s="3"/>
      <c r="G822" s="16">
        <f t="shared" si="172"/>
        <v>0</v>
      </c>
      <c r="H822" s="16">
        <f t="shared" si="173"/>
        <v>0</v>
      </c>
      <c r="I822" s="9">
        <f t="shared" si="171"/>
        <v>0</v>
      </c>
      <c r="J822" s="9">
        <f t="shared" si="174"/>
        <v>0</v>
      </c>
      <c r="K822" s="9">
        <f t="shared" si="183"/>
        <v>0</v>
      </c>
      <c r="L822" s="9">
        <f t="shared" si="184"/>
        <v>0</v>
      </c>
      <c r="M822" s="9" t="str">
        <f t="shared" si="175"/>
        <v/>
      </c>
      <c r="N822" s="9" t="str">
        <f t="shared" si="176"/>
        <v/>
      </c>
      <c r="O822" s="9" t="str">
        <f t="shared" si="177"/>
        <v/>
      </c>
      <c r="P822" s="9" t="str">
        <f t="shared" si="178"/>
        <v/>
      </c>
      <c r="Q822" s="9" t="str">
        <f t="shared" si="179"/>
        <v/>
      </c>
      <c r="R822" s="9" t="str">
        <f t="shared" si="180"/>
        <v/>
      </c>
      <c r="S822" s="9" t="str">
        <f t="shared" si="181"/>
        <v/>
      </c>
      <c r="T822" s="9" t="str">
        <f t="shared" si="182"/>
        <v/>
      </c>
      <c r="U822" s="9" t="str">
        <f t="array" ref="U822">IF(AND(F822&lt;&gt;"",F822&lt;&gt;"GR"),IF(COUNTIF($J$2:$J$1000,"&gt;=50")&gt;=10,IF(F822&lt;&gt;"GR",IF(AND(F822&gt;=55,J822&gt;=50),_xlfn.IFS(AND(J822&gt;=$AH$11,J822&gt;$AG$10,J822&gt;$AF$10,J822&gt;$AE$10,J822&gt;$AD$10,J822&gt;$AC$10,J822&gt;$AB$10),"AA",AND(J822&gt;=$AG$11,J822&gt;$AF$10,J822&gt;$AE$10,J822&gt;$AD$10,J822&gt;$AC$10,J822&gt;$AB$10),"BA",AND(J822&gt;=$AF$11,J822&gt;$AE$10,J822&gt;$AD$10,J822&gt;$AC$10,J822&gt;$AB$10),"BB",AND(J822&gt;=$AE$11,J822&gt;$AD$10,J822&gt;$AC$10,J822&gt;$AB$10),"CB",AND(J822&gt;=$AD$11,J822&gt;$AC$10,J822&gt;$AB$10),"CC",AND(J822&gt;=$AC$11,J822&gt;$AB$10),"DC",J822&gt;=50,"DD"),IF(J822&gt;=$AA$9,"FD","FF")),T822),IF(L822&gt;=$Z$32,$Z$30,IF(L822&gt;=$AA$32,$AA$30,IF(L822&gt;=$AB$32,$AB$30,IF(L822&gt;=$AC$32,$AC$30,IF(L822&gt;=$AD$32,$AD$30,IF(L822&gt;=$AE$32,$AE$30,IF(L822&gt;=$AF$32,$AF$30,IF(L822&gt;=$AG$32,$AG$30,$AH$30))))))))),T822)</f>
        <v/>
      </c>
      <c r="V822" s="9" t="str">
        <f t="array" ref="V822">IF(A822&lt;&gt;"",IF(_xlfn.BITOR(F822&lt;&gt;"GR",F822&lt;&gt;""),IF(AND(L822&gt;=50,F822&gt;=55),_xlfn.RANK.EQ(L822,$L$2:$L$1000,0),_xlfn.IFS(U822="FD",999,U822="FF",1000)),IF(AND(L822&gt;=50,H822&gt;=55),_xlfn.RANK.EQ(L822,$L$2:$L$326,0),_xlfn.IFS(U822="FD",999,U822="FF",1000))),"")</f>
        <v/>
      </c>
    </row>
    <row r="823" spans="1:22" x14ac:dyDescent="0.25">
      <c r="A823" s="3"/>
      <c r="B823" s="3"/>
      <c r="C823" s="3"/>
      <c r="D823" s="3"/>
      <c r="E823" s="3"/>
      <c r="F823" s="3"/>
      <c r="G823" s="16">
        <f t="shared" si="172"/>
        <v>0</v>
      </c>
      <c r="H823" s="16">
        <f t="shared" si="173"/>
        <v>0</v>
      </c>
      <c r="I823" s="9">
        <f t="shared" si="171"/>
        <v>0</v>
      </c>
      <c r="J823" s="9">
        <f t="shared" si="174"/>
        <v>0</v>
      </c>
      <c r="K823" s="9">
        <f t="shared" si="183"/>
        <v>0</v>
      </c>
      <c r="L823" s="9">
        <f t="shared" si="184"/>
        <v>0</v>
      </c>
      <c r="M823" s="9" t="str">
        <f t="shared" si="175"/>
        <v/>
      </c>
      <c r="N823" s="9" t="str">
        <f t="shared" si="176"/>
        <v/>
      </c>
      <c r="O823" s="9" t="str">
        <f t="shared" si="177"/>
        <v/>
      </c>
      <c r="P823" s="9" t="str">
        <f t="shared" si="178"/>
        <v/>
      </c>
      <c r="Q823" s="9" t="str">
        <f t="shared" si="179"/>
        <v/>
      </c>
      <c r="R823" s="9" t="str">
        <f t="shared" si="180"/>
        <v/>
      </c>
      <c r="S823" s="9" t="str">
        <f t="shared" si="181"/>
        <v/>
      </c>
      <c r="T823" s="9" t="str">
        <f t="shared" si="182"/>
        <v/>
      </c>
      <c r="U823" s="9" t="str">
        <f t="array" ref="U823">IF(AND(F823&lt;&gt;"",F823&lt;&gt;"GR"),IF(COUNTIF($J$2:$J$1000,"&gt;=50")&gt;=10,IF(F823&lt;&gt;"GR",IF(AND(F823&gt;=55,J823&gt;=50),_xlfn.IFS(AND(J823&gt;=$AH$11,J823&gt;$AG$10,J823&gt;$AF$10,J823&gt;$AE$10,J823&gt;$AD$10,J823&gt;$AC$10,J823&gt;$AB$10),"AA",AND(J823&gt;=$AG$11,J823&gt;$AF$10,J823&gt;$AE$10,J823&gt;$AD$10,J823&gt;$AC$10,J823&gt;$AB$10),"BA",AND(J823&gt;=$AF$11,J823&gt;$AE$10,J823&gt;$AD$10,J823&gt;$AC$10,J823&gt;$AB$10),"BB",AND(J823&gt;=$AE$11,J823&gt;$AD$10,J823&gt;$AC$10,J823&gt;$AB$10),"CB",AND(J823&gt;=$AD$11,J823&gt;$AC$10,J823&gt;$AB$10),"CC",AND(J823&gt;=$AC$11,J823&gt;$AB$10),"DC",J823&gt;=50,"DD"),IF(J823&gt;=$AA$9,"FD","FF")),T823),IF(L823&gt;=$Z$32,$Z$30,IF(L823&gt;=$AA$32,$AA$30,IF(L823&gt;=$AB$32,$AB$30,IF(L823&gt;=$AC$32,$AC$30,IF(L823&gt;=$AD$32,$AD$30,IF(L823&gt;=$AE$32,$AE$30,IF(L823&gt;=$AF$32,$AF$30,IF(L823&gt;=$AG$32,$AG$30,$AH$30))))))))),T823)</f>
        <v/>
      </c>
      <c r="V823" s="9" t="str">
        <f t="array" ref="V823">IF(A823&lt;&gt;"",IF(_xlfn.BITOR(F823&lt;&gt;"GR",F823&lt;&gt;""),IF(AND(L823&gt;=50,F823&gt;=55),_xlfn.RANK.EQ(L823,$L$2:$L$1000,0),_xlfn.IFS(U823="FD",999,U823="FF",1000)),IF(AND(L823&gt;=50,H823&gt;=55),_xlfn.RANK.EQ(L823,$L$2:$L$326,0),_xlfn.IFS(U823="FD",999,U823="FF",1000))),"")</f>
        <v/>
      </c>
    </row>
    <row r="824" spans="1:22" x14ac:dyDescent="0.25">
      <c r="A824" s="3"/>
      <c r="B824" s="3"/>
      <c r="C824" s="3"/>
      <c r="D824" s="3"/>
      <c r="E824" s="3"/>
      <c r="F824" s="3"/>
      <c r="G824" s="16">
        <f t="shared" si="172"/>
        <v>0</v>
      </c>
      <c r="H824" s="16">
        <f t="shared" si="173"/>
        <v>0</v>
      </c>
      <c r="I824" s="9">
        <f t="shared" si="171"/>
        <v>0</v>
      </c>
      <c r="J824" s="9">
        <f t="shared" si="174"/>
        <v>0</v>
      </c>
      <c r="K824" s="9">
        <f t="shared" si="183"/>
        <v>0</v>
      </c>
      <c r="L824" s="9">
        <f t="shared" si="184"/>
        <v>0</v>
      </c>
      <c r="M824" s="9" t="str">
        <f t="shared" si="175"/>
        <v/>
      </c>
      <c r="N824" s="9" t="str">
        <f t="shared" si="176"/>
        <v/>
      </c>
      <c r="O824" s="9" t="str">
        <f t="shared" si="177"/>
        <v/>
      </c>
      <c r="P824" s="9" t="str">
        <f t="shared" si="178"/>
        <v/>
      </c>
      <c r="Q824" s="9" t="str">
        <f t="shared" si="179"/>
        <v/>
      </c>
      <c r="R824" s="9" t="str">
        <f t="shared" si="180"/>
        <v/>
      </c>
      <c r="S824" s="9" t="str">
        <f t="shared" si="181"/>
        <v/>
      </c>
      <c r="T824" s="9" t="str">
        <f t="shared" si="182"/>
        <v/>
      </c>
      <c r="U824" s="9" t="str">
        <f t="array" ref="U824">IF(AND(F824&lt;&gt;"",F824&lt;&gt;"GR"),IF(COUNTIF($J$2:$J$1000,"&gt;=50")&gt;=10,IF(F824&lt;&gt;"GR",IF(AND(F824&gt;=55,J824&gt;=50),_xlfn.IFS(AND(J824&gt;=$AH$11,J824&gt;$AG$10,J824&gt;$AF$10,J824&gt;$AE$10,J824&gt;$AD$10,J824&gt;$AC$10,J824&gt;$AB$10),"AA",AND(J824&gt;=$AG$11,J824&gt;$AF$10,J824&gt;$AE$10,J824&gt;$AD$10,J824&gt;$AC$10,J824&gt;$AB$10),"BA",AND(J824&gt;=$AF$11,J824&gt;$AE$10,J824&gt;$AD$10,J824&gt;$AC$10,J824&gt;$AB$10),"BB",AND(J824&gt;=$AE$11,J824&gt;$AD$10,J824&gt;$AC$10,J824&gt;$AB$10),"CB",AND(J824&gt;=$AD$11,J824&gt;$AC$10,J824&gt;$AB$10),"CC",AND(J824&gt;=$AC$11,J824&gt;$AB$10),"DC",J824&gt;=50,"DD"),IF(J824&gt;=$AA$9,"FD","FF")),T824),IF(L824&gt;=$Z$32,$Z$30,IF(L824&gt;=$AA$32,$AA$30,IF(L824&gt;=$AB$32,$AB$30,IF(L824&gt;=$AC$32,$AC$30,IF(L824&gt;=$AD$32,$AD$30,IF(L824&gt;=$AE$32,$AE$30,IF(L824&gt;=$AF$32,$AF$30,IF(L824&gt;=$AG$32,$AG$30,$AH$30))))))))),T824)</f>
        <v/>
      </c>
      <c r="V824" s="9" t="str">
        <f t="array" ref="V824">IF(A824&lt;&gt;"",IF(_xlfn.BITOR(F824&lt;&gt;"GR",F824&lt;&gt;""),IF(AND(L824&gt;=50,F824&gt;=55),_xlfn.RANK.EQ(L824,$L$2:$L$1000,0),_xlfn.IFS(U824="FD",999,U824="FF",1000)),IF(AND(L824&gt;=50,H824&gt;=55),_xlfn.RANK.EQ(L824,$L$2:$L$326,0),_xlfn.IFS(U824="FD",999,U824="FF",1000))),"")</f>
        <v/>
      </c>
    </row>
    <row r="825" spans="1:22" x14ac:dyDescent="0.25">
      <c r="A825" s="3"/>
      <c r="B825" s="3"/>
      <c r="C825" s="3"/>
      <c r="D825" s="3"/>
      <c r="E825" s="3"/>
      <c r="F825" s="3"/>
      <c r="G825" s="16">
        <f t="shared" si="172"/>
        <v>0</v>
      </c>
      <c r="H825" s="16">
        <f t="shared" si="173"/>
        <v>0</v>
      </c>
      <c r="I825" s="9">
        <f t="shared" si="171"/>
        <v>0</v>
      </c>
      <c r="J825" s="9">
        <f t="shared" si="174"/>
        <v>0</v>
      </c>
      <c r="K825" s="9">
        <f t="shared" si="183"/>
        <v>0</v>
      </c>
      <c r="L825" s="9">
        <f t="shared" si="184"/>
        <v>0</v>
      </c>
      <c r="M825" s="9" t="str">
        <f t="shared" si="175"/>
        <v/>
      </c>
      <c r="N825" s="9" t="str">
        <f t="shared" si="176"/>
        <v/>
      </c>
      <c r="O825" s="9" t="str">
        <f t="shared" si="177"/>
        <v/>
      </c>
      <c r="P825" s="9" t="str">
        <f t="shared" si="178"/>
        <v/>
      </c>
      <c r="Q825" s="9" t="str">
        <f t="shared" si="179"/>
        <v/>
      </c>
      <c r="R825" s="9" t="str">
        <f t="shared" si="180"/>
        <v/>
      </c>
      <c r="S825" s="9" t="str">
        <f t="shared" si="181"/>
        <v/>
      </c>
      <c r="T825" s="9" t="str">
        <f t="shared" si="182"/>
        <v/>
      </c>
      <c r="U825" s="9" t="str">
        <f t="array" ref="U825">IF(AND(F825&lt;&gt;"",F825&lt;&gt;"GR"),IF(COUNTIF($J$2:$J$1000,"&gt;=50")&gt;=10,IF(F825&lt;&gt;"GR",IF(AND(F825&gt;=55,J825&gt;=50),_xlfn.IFS(AND(J825&gt;=$AH$11,J825&gt;$AG$10,J825&gt;$AF$10,J825&gt;$AE$10,J825&gt;$AD$10,J825&gt;$AC$10,J825&gt;$AB$10),"AA",AND(J825&gt;=$AG$11,J825&gt;$AF$10,J825&gt;$AE$10,J825&gt;$AD$10,J825&gt;$AC$10,J825&gt;$AB$10),"BA",AND(J825&gt;=$AF$11,J825&gt;$AE$10,J825&gt;$AD$10,J825&gt;$AC$10,J825&gt;$AB$10),"BB",AND(J825&gt;=$AE$11,J825&gt;$AD$10,J825&gt;$AC$10,J825&gt;$AB$10),"CB",AND(J825&gt;=$AD$11,J825&gt;$AC$10,J825&gt;$AB$10),"CC",AND(J825&gt;=$AC$11,J825&gt;$AB$10),"DC",J825&gt;=50,"DD"),IF(J825&gt;=$AA$9,"FD","FF")),T825),IF(L825&gt;=$Z$32,$Z$30,IF(L825&gt;=$AA$32,$AA$30,IF(L825&gt;=$AB$32,$AB$30,IF(L825&gt;=$AC$32,$AC$30,IF(L825&gt;=$AD$32,$AD$30,IF(L825&gt;=$AE$32,$AE$30,IF(L825&gt;=$AF$32,$AF$30,IF(L825&gt;=$AG$32,$AG$30,$AH$30))))))))),T825)</f>
        <v/>
      </c>
      <c r="V825" s="9" t="str">
        <f t="array" ref="V825">IF(A825&lt;&gt;"",IF(_xlfn.BITOR(F825&lt;&gt;"GR",F825&lt;&gt;""),IF(AND(L825&gt;=50,F825&gt;=55),_xlfn.RANK.EQ(L825,$L$2:$L$1000,0),_xlfn.IFS(U825="FD",999,U825="FF",1000)),IF(AND(L825&gt;=50,H825&gt;=55),_xlfn.RANK.EQ(L825,$L$2:$L$326,0),_xlfn.IFS(U825="FD",999,U825="FF",1000))),"")</f>
        <v/>
      </c>
    </row>
    <row r="826" spans="1:22" x14ac:dyDescent="0.25">
      <c r="A826" s="3"/>
      <c r="B826" s="3"/>
      <c r="C826" s="3"/>
      <c r="D826" s="3"/>
      <c r="E826" s="3"/>
      <c r="F826" s="3"/>
      <c r="G826" s="16">
        <f t="shared" si="172"/>
        <v>0</v>
      </c>
      <c r="H826" s="16">
        <f t="shared" si="173"/>
        <v>0</v>
      </c>
      <c r="I826" s="9">
        <f t="shared" si="171"/>
        <v>0</v>
      </c>
      <c r="J826" s="9">
        <f t="shared" si="174"/>
        <v>0</v>
      </c>
      <c r="K826" s="9">
        <f t="shared" si="183"/>
        <v>0</v>
      </c>
      <c r="L826" s="9">
        <f t="shared" si="184"/>
        <v>0</v>
      </c>
      <c r="M826" s="9" t="str">
        <f t="shared" si="175"/>
        <v/>
      </c>
      <c r="N826" s="9" t="str">
        <f t="shared" si="176"/>
        <v/>
      </c>
      <c r="O826" s="9" t="str">
        <f t="shared" si="177"/>
        <v/>
      </c>
      <c r="P826" s="9" t="str">
        <f t="shared" si="178"/>
        <v/>
      </c>
      <c r="Q826" s="9" t="str">
        <f t="shared" si="179"/>
        <v/>
      </c>
      <c r="R826" s="9" t="str">
        <f t="shared" si="180"/>
        <v/>
      </c>
      <c r="S826" s="9" t="str">
        <f t="shared" si="181"/>
        <v/>
      </c>
      <c r="T826" s="9" t="str">
        <f t="shared" si="182"/>
        <v/>
      </c>
      <c r="U826" s="9" t="str">
        <f t="array" ref="U826">IF(AND(F826&lt;&gt;"",F826&lt;&gt;"GR"),IF(COUNTIF($J$2:$J$1000,"&gt;=50")&gt;=10,IF(F826&lt;&gt;"GR",IF(AND(F826&gt;=55,J826&gt;=50),_xlfn.IFS(AND(J826&gt;=$AH$11,J826&gt;$AG$10,J826&gt;$AF$10,J826&gt;$AE$10,J826&gt;$AD$10,J826&gt;$AC$10,J826&gt;$AB$10),"AA",AND(J826&gt;=$AG$11,J826&gt;$AF$10,J826&gt;$AE$10,J826&gt;$AD$10,J826&gt;$AC$10,J826&gt;$AB$10),"BA",AND(J826&gt;=$AF$11,J826&gt;$AE$10,J826&gt;$AD$10,J826&gt;$AC$10,J826&gt;$AB$10),"BB",AND(J826&gt;=$AE$11,J826&gt;$AD$10,J826&gt;$AC$10,J826&gt;$AB$10),"CB",AND(J826&gt;=$AD$11,J826&gt;$AC$10,J826&gt;$AB$10),"CC",AND(J826&gt;=$AC$11,J826&gt;$AB$10),"DC",J826&gt;=50,"DD"),IF(J826&gt;=$AA$9,"FD","FF")),T826),IF(L826&gt;=$Z$32,$Z$30,IF(L826&gt;=$AA$32,$AA$30,IF(L826&gt;=$AB$32,$AB$30,IF(L826&gt;=$AC$32,$AC$30,IF(L826&gt;=$AD$32,$AD$30,IF(L826&gt;=$AE$32,$AE$30,IF(L826&gt;=$AF$32,$AF$30,IF(L826&gt;=$AG$32,$AG$30,$AH$30))))))))),T826)</f>
        <v/>
      </c>
      <c r="V826" s="9" t="str">
        <f t="array" ref="V826">IF(A826&lt;&gt;"",IF(_xlfn.BITOR(F826&lt;&gt;"GR",F826&lt;&gt;""),IF(AND(L826&gt;=50,F826&gt;=55),_xlfn.RANK.EQ(L826,$L$2:$L$1000,0),_xlfn.IFS(U826="FD",999,U826="FF",1000)),IF(AND(L826&gt;=50,H826&gt;=55),_xlfn.RANK.EQ(L826,$L$2:$L$326,0),_xlfn.IFS(U826="FD",999,U826="FF",1000))),"")</f>
        <v/>
      </c>
    </row>
    <row r="827" spans="1:22" x14ac:dyDescent="0.25">
      <c r="A827" s="3"/>
      <c r="B827" s="3"/>
      <c r="C827" s="3"/>
      <c r="D827" s="3"/>
      <c r="E827" s="3"/>
      <c r="F827" s="3"/>
      <c r="G827" s="16">
        <f t="shared" si="172"/>
        <v>0</v>
      </c>
      <c r="H827" s="16">
        <f t="shared" si="173"/>
        <v>0</v>
      </c>
      <c r="I827" s="9">
        <f t="shared" si="171"/>
        <v>0</v>
      </c>
      <c r="J827" s="9">
        <f t="shared" si="174"/>
        <v>0</v>
      </c>
      <c r="K827" s="9">
        <f t="shared" si="183"/>
        <v>0</v>
      </c>
      <c r="L827" s="9">
        <f t="shared" si="184"/>
        <v>0</v>
      </c>
      <c r="M827" s="9" t="str">
        <f t="shared" si="175"/>
        <v/>
      </c>
      <c r="N827" s="9" t="str">
        <f t="shared" si="176"/>
        <v/>
      </c>
      <c r="O827" s="9" t="str">
        <f t="shared" si="177"/>
        <v/>
      </c>
      <c r="P827" s="9" t="str">
        <f t="shared" si="178"/>
        <v/>
      </c>
      <c r="Q827" s="9" t="str">
        <f t="shared" si="179"/>
        <v/>
      </c>
      <c r="R827" s="9" t="str">
        <f t="shared" si="180"/>
        <v/>
      </c>
      <c r="S827" s="9" t="str">
        <f t="shared" si="181"/>
        <v/>
      </c>
      <c r="T827" s="9" t="str">
        <f t="shared" si="182"/>
        <v/>
      </c>
      <c r="U827" s="9" t="str">
        <f t="array" ref="U827">IF(AND(F827&lt;&gt;"",F827&lt;&gt;"GR"),IF(COUNTIF($J$2:$J$1000,"&gt;=50")&gt;=10,IF(F827&lt;&gt;"GR",IF(AND(F827&gt;=55,J827&gt;=50),_xlfn.IFS(AND(J827&gt;=$AH$11,J827&gt;$AG$10,J827&gt;$AF$10,J827&gt;$AE$10,J827&gt;$AD$10,J827&gt;$AC$10,J827&gt;$AB$10),"AA",AND(J827&gt;=$AG$11,J827&gt;$AF$10,J827&gt;$AE$10,J827&gt;$AD$10,J827&gt;$AC$10,J827&gt;$AB$10),"BA",AND(J827&gt;=$AF$11,J827&gt;$AE$10,J827&gt;$AD$10,J827&gt;$AC$10,J827&gt;$AB$10),"BB",AND(J827&gt;=$AE$11,J827&gt;$AD$10,J827&gt;$AC$10,J827&gt;$AB$10),"CB",AND(J827&gt;=$AD$11,J827&gt;$AC$10,J827&gt;$AB$10),"CC",AND(J827&gt;=$AC$11,J827&gt;$AB$10),"DC",J827&gt;=50,"DD"),IF(J827&gt;=$AA$9,"FD","FF")),T827),IF(L827&gt;=$Z$32,$Z$30,IF(L827&gt;=$AA$32,$AA$30,IF(L827&gt;=$AB$32,$AB$30,IF(L827&gt;=$AC$32,$AC$30,IF(L827&gt;=$AD$32,$AD$30,IF(L827&gt;=$AE$32,$AE$30,IF(L827&gt;=$AF$32,$AF$30,IF(L827&gt;=$AG$32,$AG$30,$AH$30))))))))),T827)</f>
        <v/>
      </c>
      <c r="V827" s="9" t="str">
        <f t="array" ref="V827">IF(A827&lt;&gt;"",IF(_xlfn.BITOR(F827&lt;&gt;"GR",F827&lt;&gt;""),IF(AND(L827&gt;=50,F827&gt;=55),_xlfn.RANK.EQ(L827,$L$2:$L$1000,0),_xlfn.IFS(U827="FD",999,U827="FF",1000)),IF(AND(L827&gt;=50,H827&gt;=55),_xlfn.RANK.EQ(L827,$L$2:$L$326,0),_xlfn.IFS(U827="FD",999,U827="FF",1000))),"")</f>
        <v/>
      </c>
    </row>
    <row r="828" spans="1:22" x14ac:dyDescent="0.25">
      <c r="A828" s="3"/>
      <c r="B828" s="3"/>
      <c r="C828" s="3"/>
      <c r="D828" s="3"/>
      <c r="E828" s="3"/>
      <c r="F828" s="3"/>
      <c r="G828" s="16">
        <f t="shared" si="172"/>
        <v>0</v>
      </c>
      <c r="H828" s="16">
        <f t="shared" si="173"/>
        <v>0</v>
      </c>
      <c r="I828" s="9">
        <f t="shared" si="171"/>
        <v>0</v>
      </c>
      <c r="J828" s="9">
        <f t="shared" si="174"/>
        <v>0</v>
      </c>
      <c r="K828" s="9">
        <f t="shared" si="183"/>
        <v>0</v>
      </c>
      <c r="L828" s="9">
        <f t="shared" si="184"/>
        <v>0</v>
      </c>
      <c r="M828" s="9" t="str">
        <f t="shared" si="175"/>
        <v/>
      </c>
      <c r="N828" s="9" t="str">
        <f t="shared" si="176"/>
        <v/>
      </c>
      <c r="O828" s="9" t="str">
        <f t="shared" si="177"/>
        <v/>
      </c>
      <c r="P828" s="9" t="str">
        <f t="shared" si="178"/>
        <v/>
      </c>
      <c r="Q828" s="9" t="str">
        <f t="shared" si="179"/>
        <v/>
      </c>
      <c r="R828" s="9" t="str">
        <f t="shared" si="180"/>
        <v/>
      </c>
      <c r="S828" s="9" t="str">
        <f t="shared" si="181"/>
        <v/>
      </c>
      <c r="T828" s="9" t="str">
        <f t="shared" si="182"/>
        <v/>
      </c>
      <c r="U828" s="9" t="str">
        <f t="array" ref="U828">IF(AND(F828&lt;&gt;"",F828&lt;&gt;"GR"),IF(COUNTIF($J$2:$J$1000,"&gt;=50")&gt;=10,IF(F828&lt;&gt;"GR",IF(AND(F828&gt;=55,J828&gt;=50),_xlfn.IFS(AND(J828&gt;=$AH$11,J828&gt;$AG$10,J828&gt;$AF$10,J828&gt;$AE$10,J828&gt;$AD$10,J828&gt;$AC$10,J828&gt;$AB$10),"AA",AND(J828&gt;=$AG$11,J828&gt;$AF$10,J828&gt;$AE$10,J828&gt;$AD$10,J828&gt;$AC$10,J828&gt;$AB$10),"BA",AND(J828&gt;=$AF$11,J828&gt;$AE$10,J828&gt;$AD$10,J828&gt;$AC$10,J828&gt;$AB$10),"BB",AND(J828&gt;=$AE$11,J828&gt;$AD$10,J828&gt;$AC$10,J828&gt;$AB$10),"CB",AND(J828&gt;=$AD$11,J828&gt;$AC$10,J828&gt;$AB$10),"CC",AND(J828&gt;=$AC$11,J828&gt;$AB$10),"DC",J828&gt;=50,"DD"),IF(J828&gt;=$AA$9,"FD","FF")),T828),IF(L828&gt;=$Z$32,$Z$30,IF(L828&gt;=$AA$32,$AA$30,IF(L828&gt;=$AB$32,$AB$30,IF(L828&gt;=$AC$32,$AC$30,IF(L828&gt;=$AD$32,$AD$30,IF(L828&gt;=$AE$32,$AE$30,IF(L828&gt;=$AF$32,$AF$30,IF(L828&gt;=$AG$32,$AG$30,$AH$30))))))))),T828)</f>
        <v/>
      </c>
      <c r="V828" s="9" t="str">
        <f t="array" ref="V828">IF(A828&lt;&gt;"",IF(_xlfn.BITOR(F828&lt;&gt;"GR",F828&lt;&gt;""),IF(AND(L828&gt;=50,F828&gt;=55),_xlfn.RANK.EQ(L828,$L$2:$L$1000,0),_xlfn.IFS(U828="FD",999,U828="FF",1000)),IF(AND(L828&gt;=50,H828&gt;=55),_xlfn.RANK.EQ(L828,$L$2:$L$326,0),_xlfn.IFS(U828="FD",999,U828="FF",1000))),"")</f>
        <v/>
      </c>
    </row>
    <row r="829" spans="1:22" x14ac:dyDescent="0.25">
      <c r="A829" s="3"/>
      <c r="B829" s="3"/>
      <c r="C829" s="3"/>
      <c r="D829" s="3"/>
      <c r="E829" s="3"/>
      <c r="F829" s="3"/>
      <c r="G829" s="16">
        <f t="shared" si="172"/>
        <v>0</v>
      </c>
      <c r="H829" s="16">
        <f t="shared" si="173"/>
        <v>0</v>
      </c>
      <c r="I829" s="9">
        <f t="shared" si="171"/>
        <v>0</v>
      </c>
      <c r="J829" s="9">
        <f t="shared" si="174"/>
        <v>0</v>
      </c>
      <c r="K829" s="9">
        <f t="shared" si="183"/>
        <v>0</v>
      </c>
      <c r="L829" s="9">
        <f t="shared" si="184"/>
        <v>0</v>
      </c>
      <c r="M829" s="9" t="str">
        <f t="shared" si="175"/>
        <v/>
      </c>
      <c r="N829" s="9" t="str">
        <f t="shared" si="176"/>
        <v/>
      </c>
      <c r="O829" s="9" t="str">
        <f t="shared" si="177"/>
        <v/>
      </c>
      <c r="P829" s="9" t="str">
        <f t="shared" si="178"/>
        <v/>
      </c>
      <c r="Q829" s="9" t="str">
        <f t="shared" si="179"/>
        <v/>
      </c>
      <c r="R829" s="9" t="str">
        <f t="shared" si="180"/>
        <v/>
      </c>
      <c r="S829" s="9" t="str">
        <f t="shared" si="181"/>
        <v/>
      </c>
      <c r="T829" s="9" t="str">
        <f t="shared" si="182"/>
        <v/>
      </c>
      <c r="U829" s="9" t="str">
        <f t="array" ref="U829">IF(AND(F829&lt;&gt;"",F829&lt;&gt;"GR"),IF(COUNTIF($J$2:$J$1000,"&gt;=50")&gt;=10,IF(F829&lt;&gt;"GR",IF(AND(F829&gt;=55,J829&gt;=50),_xlfn.IFS(AND(J829&gt;=$AH$11,J829&gt;$AG$10,J829&gt;$AF$10,J829&gt;$AE$10,J829&gt;$AD$10,J829&gt;$AC$10,J829&gt;$AB$10),"AA",AND(J829&gt;=$AG$11,J829&gt;$AF$10,J829&gt;$AE$10,J829&gt;$AD$10,J829&gt;$AC$10,J829&gt;$AB$10),"BA",AND(J829&gt;=$AF$11,J829&gt;$AE$10,J829&gt;$AD$10,J829&gt;$AC$10,J829&gt;$AB$10),"BB",AND(J829&gt;=$AE$11,J829&gt;$AD$10,J829&gt;$AC$10,J829&gt;$AB$10),"CB",AND(J829&gt;=$AD$11,J829&gt;$AC$10,J829&gt;$AB$10),"CC",AND(J829&gt;=$AC$11,J829&gt;$AB$10),"DC",J829&gt;=50,"DD"),IF(J829&gt;=$AA$9,"FD","FF")),T829),IF(L829&gt;=$Z$32,$Z$30,IF(L829&gt;=$AA$32,$AA$30,IF(L829&gt;=$AB$32,$AB$30,IF(L829&gt;=$AC$32,$AC$30,IF(L829&gt;=$AD$32,$AD$30,IF(L829&gt;=$AE$32,$AE$30,IF(L829&gt;=$AF$32,$AF$30,IF(L829&gt;=$AG$32,$AG$30,$AH$30))))))))),T829)</f>
        <v/>
      </c>
      <c r="V829" s="9" t="str">
        <f t="array" ref="V829">IF(A829&lt;&gt;"",IF(_xlfn.BITOR(F829&lt;&gt;"GR",F829&lt;&gt;""),IF(AND(L829&gt;=50,F829&gt;=55),_xlfn.RANK.EQ(L829,$L$2:$L$1000,0),_xlfn.IFS(U829="FD",999,U829="FF",1000)),IF(AND(L829&gt;=50,H829&gt;=55),_xlfn.RANK.EQ(L829,$L$2:$L$326,0),_xlfn.IFS(U829="FD",999,U829="FF",1000))),"")</f>
        <v/>
      </c>
    </row>
    <row r="830" spans="1:22" x14ac:dyDescent="0.25">
      <c r="A830" s="3"/>
      <c r="B830" s="3"/>
      <c r="C830" s="3"/>
      <c r="D830" s="3"/>
      <c r="E830" s="3"/>
      <c r="F830" s="3"/>
      <c r="G830" s="16">
        <f t="shared" si="172"/>
        <v>0</v>
      </c>
      <c r="H830" s="16">
        <f t="shared" si="173"/>
        <v>0</v>
      </c>
      <c r="I830" s="9">
        <f t="shared" si="171"/>
        <v>0</v>
      </c>
      <c r="J830" s="9">
        <f t="shared" si="174"/>
        <v>0</v>
      </c>
      <c r="K830" s="9">
        <f t="shared" si="183"/>
        <v>0</v>
      </c>
      <c r="L830" s="9">
        <f t="shared" si="184"/>
        <v>0</v>
      </c>
      <c r="M830" s="9" t="str">
        <f t="shared" si="175"/>
        <v/>
      </c>
      <c r="N830" s="9" t="str">
        <f t="shared" si="176"/>
        <v/>
      </c>
      <c r="O830" s="9" t="str">
        <f t="shared" si="177"/>
        <v/>
      </c>
      <c r="P830" s="9" t="str">
        <f t="shared" si="178"/>
        <v/>
      </c>
      <c r="Q830" s="9" t="str">
        <f t="shared" si="179"/>
        <v/>
      </c>
      <c r="R830" s="9" t="str">
        <f t="shared" si="180"/>
        <v/>
      </c>
      <c r="S830" s="9" t="str">
        <f t="shared" si="181"/>
        <v/>
      </c>
      <c r="T830" s="9" t="str">
        <f t="shared" si="182"/>
        <v/>
      </c>
      <c r="U830" s="9" t="str">
        <f t="array" ref="U830">IF(AND(F830&lt;&gt;"",F830&lt;&gt;"GR"),IF(COUNTIF($J$2:$J$1000,"&gt;=50")&gt;=10,IF(F830&lt;&gt;"GR",IF(AND(F830&gt;=55,J830&gt;=50),_xlfn.IFS(AND(J830&gt;=$AH$11,J830&gt;$AG$10,J830&gt;$AF$10,J830&gt;$AE$10,J830&gt;$AD$10,J830&gt;$AC$10,J830&gt;$AB$10),"AA",AND(J830&gt;=$AG$11,J830&gt;$AF$10,J830&gt;$AE$10,J830&gt;$AD$10,J830&gt;$AC$10,J830&gt;$AB$10),"BA",AND(J830&gt;=$AF$11,J830&gt;$AE$10,J830&gt;$AD$10,J830&gt;$AC$10,J830&gt;$AB$10),"BB",AND(J830&gt;=$AE$11,J830&gt;$AD$10,J830&gt;$AC$10,J830&gt;$AB$10),"CB",AND(J830&gt;=$AD$11,J830&gt;$AC$10,J830&gt;$AB$10),"CC",AND(J830&gt;=$AC$11,J830&gt;$AB$10),"DC",J830&gt;=50,"DD"),IF(J830&gt;=$AA$9,"FD","FF")),T830),IF(L830&gt;=$Z$32,$Z$30,IF(L830&gt;=$AA$32,$AA$30,IF(L830&gt;=$AB$32,$AB$30,IF(L830&gt;=$AC$32,$AC$30,IF(L830&gt;=$AD$32,$AD$30,IF(L830&gt;=$AE$32,$AE$30,IF(L830&gt;=$AF$32,$AF$30,IF(L830&gt;=$AG$32,$AG$30,$AH$30))))))))),T830)</f>
        <v/>
      </c>
      <c r="V830" s="9" t="str">
        <f t="array" ref="V830">IF(A830&lt;&gt;"",IF(_xlfn.BITOR(F830&lt;&gt;"GR",F830&lt;&gt;""),IF(AND(L830&gt;=50,F830&gt;=55),_xlfn.RANK.EQ(L830,$L$2:$L$1000,0),_xlfn.IFS(U830="FD",999,U830="FF",1000)),IF(AND(L830&gt;=50,H830&gt;=55),_xlfn.RANK.EQ(L830,$L$2:$L$326,0),_xlfn.IFS(U830="FD",999,U830="FF",1000))),"")</f>
        <v/>
      </c>
    </row>
    <row r="831" spans="1:22" x14ac:dyDescent="0.25">
      <c r="A831" s="3"/>
      <c r="B831" s="3"/>
      <c r="C831" s="3"/>
      <c r="D831" s="3"/>
      <c r="E831" s="3"/>
      <c r="F831" s="3"/>
      <c r="G831" s="16">
        <f t="shared" si="172"/>
        <v>0</v>
      </c>
      <c r="H831" s="16">
        <f t="shared" si="173"/>
        <v>0</v>
      </c>
      <c r="I831" s="9">
        <f t="shared" si="171"/>
        <v>0</v>
      </c>
      <c r="J831" s="9">
        <f t="shared" si="174"/>
        <v>0</v>
      </c>
      <c r="K831" s="9">
        <f t="shared" si="183"/>
        <v>0</v>
      </c>
      <c r="L831" s="9">
        <f t="shared" si="184"/>
        <v>0</v>
      </c>
      <c r="M831" s="9" t="str">
        <f t="shared" si="175"/>
        <v/>
      </c>
      <c r="N831" s="9" t="str">
        <f t="shared" si="176"/>
        <v/>
      </c>
      <c r="O831" s="9" t="str">
        <f t="shared" si="177"/>
        <v/>
      </c>
      <c r="P831" s="9" t="str">
        <f t="shared" si="178"/>
        <v/>
      </c>
      <c r="Q831" s="9" t="str">
        <f t="shared" si="179"/>
        <v/>
      </c>
      <c r="R831" s="9" t="str">
        <f t="shared" si="180"/>
        <v/>
      </c>
      <c r="S831" s="9" t="str">
        <f t="shared" si="181"/>
        <v/>
      </c>
      <c r="T831" s="9" t="str">
        <f t="shared" si="182"/>
        <v/>
      </c>
      <c r="U831" s="9" t="str">
        <f t="array" ref="U831">IF(AND(F831&lt;&gt;"",F831&lt;&gt;"GR"),IF(COUNTIF($J$2:$J$1000,"&gt;=50")&gt;=10,IF(F831&lt;&gt;"GR",IF(AND(F831&gt;=55,J831&gt;=50),_xlfn.IFS(AND(J831&gt;=$AH$11,J831&gt;$AG$10,J831&gt;$AF$10,J831&gt;$AE$10,J831&gt;$AD$10,J831&gt;$AC$10,J831&gt;$AB$10),"AA",AND(J831&gt;=$AG$11,J831&gt;$AF$10,J831&gt;$AE$10,J831&gt;$AD$10,J831&gt;$AC$10,J831&gt;$AB$10),"BA",AND(J831&gt;=$AF$11,J831&gt;$AE$10,J831&gt;$AD$10,J831&gt;$AC$10,J831&gt;$AB$10),"BB",AND(J831&gt;=$AE$11,J831&gt;$AD$10,J831&gt;$AC$10,J831&gt;$AB$10),"CB",AND(J831&gt;=$AD$11,J831&gt;$AC$10,J831&gt;$AB$10),"CC",AND(J831&gt;=$AC$11,J831&gt;$AB$10),"DC",J831&gt;=50,"DD"),IF(J831&gt;=$AA$9,"FD","FF")),T831),IF(L831&gt;=$Z$32,$Z$30,IF(L831&gt;=$AA$32,$AA$30,IF(L831&gt;=$AB$32,$AB$30,IF(L831&gt;=$AC$32,$AC$30,IF(L831&gt;=$AD$32,$AD$30,IF(L831&gt;=$AE$32,$AE$30,IF(L831&gt;=$AF$32,$AF$30,IF(L831&gt;=$AG$32,$AG$30,$AH$30))))))))),T831)</f>
        <v/>
      </c>
      <c r="V831" s="9" t="str">
        <f t="array" ref="V831">IF(A831&lt;&gt;"",IF(_xlfn.BITOR(F831&lt;&gt;"GR",F831&lt;&gt;""),IF(AND(L831&gt;=50,F831&gt;=55),_xlfn.RANK.EQ(L831,$L$2:$L$1000,0),_xlfn.IFS(U831="FD",999,U831="FF",1000)),IF(AND(L831&gt;=50,H831&gt;=55),_xlfn.RANK.EQ(L831,$L$2:$L$326,0),_xlfn.IFS(U831="FD",999,U831="FF",1000))),"")</f>
        <v/>
      </c>
    </row>
    <row r="832" spans="1:22" x14ac:dyDescent="0.25">
      <c r="A832" s="3"/>
      <c r="B832" s="3"/>
      <c r="C832" s="3"/>
      <c r="D832" s="3"/>
      <c r="E832" s="3"/>
      <c r="F832" s="3"/>
      <c r="G832" s="16">
        <f t="shared" si="172"/>
        <v>0</v>
      </c>
      <c r="H832" s="16">
        <f t="shared" si="173"/>
        <v>0</v>
      </c>
      <c r="I832" s="9">
        <f t="shared" si="171"/>
        <v>0</v>
      </c>
      <c r="J832" s="9">
        <f t="shared" si="174"/>
        <v>0</v>
      </c>
      <c r="K832" s="9">
        <f t="shared" si="183"/>
        <v>0</v>
      </c>
      <c r="L832" s="9">
        <f t="shared" si="184"/>
        <v>0</v>
      </c>
      <c r="M832" s="9" t="str">
        <f t="shared" si="175"/>
        <v/>
      </c>
      <c r="N832" s="9" t="str">
        <f t="shared" si="176"/>
        <v/>
      </c>
      <c r="O832" s="9" t="str">
        <f t="shared" si="177"/>
        <v/>
      </c>
      <c r="P832" s="9" t="str">
        <f t="shared" si="178"/>
        <v/>
      </c>
      <c r="Q832" s="9" t="str">
        <f t="shared" si="179"/>
        <v/>
      </c>
      <c r="R832" s="9" t="str">
        <f t="shared" si="180"/>
        <v/>
      </c>
      <c r="S832" s="9" t="str">
        <f t="shared" si="181"/>
        <v/>
      </c>
      <c r="T832" s="9" t="str">
        <f t="shared" si="182"/>
        <v/>
      </c>
      <c r="U832" s="9" t="str">
        <f t="array" ref="U832">IF(AND(F832&lt;&gt;"",F832&lt;&gt;"GR"),IF(COUNTIF($J$2:$J$1000,"&gt;=50")&gt;=10,IF(F832&lt;&gt;"GR",IF(AND(F832&gt;=55,J832&gt;=50),_xlfn.IFS(AND(J832&gt;=$AH$11,J832&gt;$AG$10,J832&gt;$AF$10,J832&gt;$AE$10,J832&gt;$AD$10,J832&gt;$AC$10,J832&gt;$AB$10),"AA",AND(J832&gt;=$AG$11,J832&gt;$AF$10,J832&gt;$AE$10,J832&gt;$AD$10,J832&gt;$AC$10,J832&gt;$AB$10),"BA",AND(J832&gt;=$AF$11,J832&gt;$AE$10,J832&gt;$AD$10,J832&gt;$AC$10,J832&gt;$AB$10),"BB",AND(J832&gt;=$AE$11,J832&gt;$AD$10,J832&gt;$AC$10,J832&gt;$AB$10),"CB",AND(J832&gt;=$AD$11,J832&gt;$AC$10,J832&gt;$AB$10),"CC",AND(J832&gt;=$AC$11,J832&gt;$AB$10),"DC",J832&gt;=50,"DD"),IF(J832&gt;=$AA$9,"FD","FF")),T832),IF(L832&gt;=$Z$32,$Z$30,IF(L832&gt;=$AA$32,$AA$30,IF(L832&gt;=$AB$32,$AB$30,IF(L832&gt;=$AC$32,$AC$30,IF(L832&gt;=$AD$32,$AD$30,IF(L832&gt;=$AE$32,$AE$30,IF(L832&gt;=$AF$32,$AF$30,IF(L832&gt;=$AG$32,$AG$30,$AH$30))))))))),T832)</f>
        <v/>
      </c>
      <c r="V832" s="9" t="str">
        <f t="array" ref="V832">IF(A832&lt;&gt;"",IF(_xlfn.BITOR(F832&lt;&gt;"GR",F832&lt;&gt;""),IF(AND(L832&gt;=50,F832&gt;=55),_xlfn.RANK.EQ(L832,$L$2:$L$1000,0),_xlfn.IFS(U832="FD",999,U832="FF",1000)),IF(AND(L832&gt;=50,H832&gt;=55),_xlfn.RANK.EQ(L832,$L$2:$L$326,0),_xlfn.IFS(U832="FD",999,U832="FF",1000))),"")</f>
        <v/>
      </c>
    </row>
    <row r="833" spans="1:22" x14ac:dyDescent="0.25">
      <c r="A833" s="3"/>
      <c r="B833" s="3"/>
      <c r="C833" s="3"/>
      <c r="D833" s="3"/>
      <c r="E833" s="3"/>
      <c r="F833" s="3"/>
      <c r="G833" s="16">
        <f t="shared" si="172"/>
        <v>0</v>
      </c>
      <c r="H833" s="16">
        <f t="shared" si="173"/>
        <v>0</v>
      </c>
      <c r="I833" s="9">
        <f t="shared" si="171"/>
        <v>0</v>
      </c>
      <c r="J833" s="9">
        <f t="shared" si="174"/>
        <v>0</v>
      </c>
      <c r="K833" s="9">
        <f t="shared" si="183"/>
        <v>0</v>
      </c>
      <c r="L833" s="9">
        <f t="shared" si="184"/>
        <v>0</v>
      </c>
      <c r="M833" s="9" t="str">
        <f t="shared" si="175"/>
        <v/>
      </c>
      <c r="N833" s="9" t="str">
        <f t="shared" si="176"/>
        <v/>
      </c>
      <c r="O833" s="9" t="str">
        <f t="shared" si="177"/>
        <v/>
      </c>
      <c r="P833" s="9" t="str">
        <f t="shared" si="178"/>
        <v/>
      </c>
      <c r="Q833" s="9" t="str">
        <f t="shared" si="179"/>
        <v/>
      </c>
      <c r="R833" s="9" t="str">
        <f t="shared" si="180"/>
        <v/>
      </c>
      <c r="S833" s="9" t="str">
        <f t="shared" si="181"/>
        <v/>
      </c>
      <c r="T833" s="9" t="str">
        <f t="shared" si="182"/>
        <v/>
      </c>
      <c r="U833" s="9" t="str">
        <f t="array" ref="U833">IF(AND(F833&lt;&gt;"",F833&lt;&gt;"GR"),IF(COUNTIF($J$2:$J$1000,"&gt;=50")&gt;=10,IF(F833&lt;&gt;"GR",IF(AND(F833&gt;=55,J833&gt;=50),_xlfn.IFS(AND(J833&gt;=$AH$11,J833&gt;$AG$10,J833&gt;$AF$10,J833&gt;$AE$10,J833&gt;$AD$10,J833&gt;$AC$10,J833&gt;$AB$10),"AA",AND(J833&gt;=$AG$11,J833&gt;$AF$10,J833&gt;$AE$10,J833&gt;$AD$10,J833&gt;$AC$10,J833&gt;$AB$10),"BA",AND(J833&gt;=$AF$11,J833&gt;$AE$10,J833&gt;$AD$10,J833&gt;$AC$10,J833&gt;$AB$10),"BB",AND(J833&gt;=$AE$11,J833&gt;$AD$10,J833&gt;$AC$10,J833&gt;$AB$10),"CB",AND(J833&gt;=$AD$11,J833&gt;$AC$10,J833&gt;$AB$10),"CC",AND(J833&gt;=$AC$11,J833&gt;$AB$10),"DC",J833&gt;=50,"DD"),IF(J833&gt;=$AA$9,"FD","FF")),T833),IF(L833&gt;=$Z$32,$Z$30,IF(L833&gt;=$AA$32,$AA$30,IF(L833&gt;=$AB$32,$AB$30,IF(L833&gt;=$AC$32,$AC$30,IF(L833&gt;=$AD$32,$AD$30,IF(L833&gt;=$AE$32,$AE$30,IF(L833&gt;=$AF$32,$AF$30,IF(L833&gt;=$AG$32,$AG$30,$AH$30))))))))),T833)</f>
        <v/>
      </c>
      <c r="V833" s="9" t="str">
        <f t="array" ref="V833">IF(A833&lt;&gt;"",IF(_xlfn.BITOR(F833&lt;&gt;"GR",F833&lt;&gt;""),IF(AND(L833&gt;=50,F833&gt;=55),_xlfn.RANK.EQ(L833,$L$2:$L$1000,0),_xlfn.IFS(U833="FD",999,U833="FF",1000)),IF(AND(L833&gt;=50,H833&gt;=55),_xlfn.RANK.EQ(L833,$L$2:$L$326,0),_xlfn.IFS(U833="FD",999,U833="FF",1000))),"")</f>
        <v/>
      </c>
    </row>
    <row r="834" spans="1:22" x14ac:dyDescent="0.25">
      <c r="A834" s="3"/>
      <c r="B834" s="3"/>
      <c r="C834" s="3"/>
      <c r="D834" s="3"/>
      <c r="E834" s="3"/>
      <c r="F834" s="3"/>
      <c r="G834" s="16">
        <f t="shared" si="172"/>
        <v>0</v>
      </c>
      <c r="H834" s="16">
        <f t="shared" si="173"/>
        <v>0</v>
      </c>
      <c r="I834" s="9">
        <f t="shared" ref="I834:I897" si="185">(G834*0.4)+(H834*0.6)</f>
        <v>0</v>
      </c>
      <c r="J834" s="9">
        <f t="shared" si="174"/>
        <v>0</v>
      </c>
      <c r="K834" s="9">
        <f t="shared" si="183"/>
        <v>0</v>
      </c>
      <c r="L834" s="9">
        <f t="shared" si="184"/>
        <v>0</v>
      </c>
      <c r="M834" s="9" t="str">
        <f t="shared" si="175"/>
        <v/>
      </c>
      <c r="N834" s="9" t="str">
        <f t="shared" si="176"/>
        <v/>
      </c>
      <c r="O834" s="9" t="str">
        <f t="shared" si="177"/>
        <v/>
      </c>
      <c r="P834" s="9" t="str">
        <f t="shared" si="178"/>
        <v/>
      </c>
      <c r="Q834" s="9" t="str">
        <f t="shared" si="179"/>
        <v/>
      </c>
      <c r="R834" s="9" t="str">
        <f t="shared" si="180"/>
        <v/>
      </c>
      <c r="S834" s="9" t="str">
        <f t="shared" si="181"/>
        <v/>
      </c>
      <c r="T834" s="9" t="str">
        <f t="shared" si="182"/>
        <v/>
      </c>
      <c r="U834" s="9" t="str">
        <f t="array" ref="U834">IF(AND(F834&lt;&gt;"",F834&lt;&gt;"GR"),IF(COUNTIF($J$2:$J$1000,"&gt;=50")&gt;=10,IF(F834&lt;&gt;"GR",IF(AND(F834&gt;=55,J834&gt;=50),_xlfn.IFS(AND(J834&gt;=$AH$11,J834&gt;$AG$10,J834&gt;$AF$10,J834&gt;$AE$10,J834&gt;$AD$10,J834&gt;$AC$10,J834&gt;$AB$10),"AA",AND(J834&gt;=$AG$11,J834&gt;$AF$10,J834&gt;$AE$10,J834&gt;$AD$10,J834&gt;$AC$10,J834&gt;$AB$10),"BA",AND(J834&gt;=$AF$11,J834&gt;$AE$10,J834&gt;$AD$10,J834&gt;$AC$10,J834&gt;$AB$10),"BB",AND(J834&gt;=$AE$11,J834&gt;$AD$10,J834&gt;$AC$10,J834&gt;$AB$10),"CB",AND(J834&gt;=$AD$11,J834&gt;$AC$10,J834&gt;$AB$10),"CC",AND(J834&gt;=$AC$11,J834&gt;$AB$10),"DC",J834&gt;=50,"DD"),IF(J834&gt;=$AA$9,"FD","FF")),T834),IF(L834&gt;=$Z$32,$Z$30,IF(L834&gt;=$AA$32,$AA$30,IF(L834&gt;=$AB$32,$AB$30,IF(L834&gt;=$AC$32,$AC$30,IF(L834&gt;=$AD$32,$AD$30,IF(L834&gt;=$AE$32,$AE$30,IF(L834&gt;=$AF$32,$AF$30,IF(L834&gt;=$AG$32,$AG$30,$AH$30))))))))),T834)</f>
        <v/>
      </c>
      <c r="V834" s="9" t="str">
        <f t="array" ref="V834">IF(A834&lt;&gt;"",IF(_xlfn.BITOR(F834&lt;&gt;"GR",F834&lt;&gt;""),IF(AND(L834&gt;=50,F834&gt;=55),_xlfn.RANK.EQ(L834,$L$2:$L$1000,0),_xlfn.IFS(U834="FD",999,U834="FF",1000)),IF(AND(L834&gt;=50,H834&gt;=55),_xlfn.RANK.EQ(L834,$L$2:$L$326,0),_xlfn.IFS(U834="FD",999,U834="FF",1000))),"")</f>
        <v/>
      </c>
    </row>
    <row r="835" spans="1:22" x14ac:dyDescent="0.25">
      <c r="A835" s="3"/>
      <c r="B835" s="3"/>
      <c r="C835" s="3"/>
      <c r="D835" s="3"/>
      <c r="E835" s="3"/>
      <c r="F835" s="3"/>
      <c r="G835" s="16">
        <f t="shared" ref="G835:G898" si="186">IF(_xlfn.BITOR(D835="GR",D835=""),0,D835)</f>
        <v>0</v>
      </c>
      <c r="H835" s="16">
        <f t="shared" ref="H835:H898" si="187">IF(_xlfn.BITOR(E835="",E835="GR"),0,E835)</f>
        <v>0</v>
      </c>
      <c r="I835" s="9">
        <f t="shared" si="185"/>
        <v>0</v>
      </c>
      <c r="J835" s="9">
        <f t="shared" ref="J835:J898" si="188">IF(AND(F835&lt;&gt;"",F835&lt;&gt;"GR"),(G835*0.4)+(F835*0.6),I835)</f>
        <v>0</v>
      </c>
      <c r="K835" s="9">
        <f t="shared" si="183"/>
        <v>0</v>
      </c>
      <c r="L835" s="9">
        <f t="shared" si="184"/>
        <v>0</v>
      </c>
      <c r="M835" s="9" t="str">
        <f t="shared" ref="M835:M898" si="189">IF(AND(I835&gt;=50,H835&gt;=55),I835,"")</f>
        <v/>
      </c>
      <c r="N835" s="9" t="str">
        <f t="shared" ref="N835:N898" si="190">IF(M835&lt;&gt;"",IF(_xlfn.RANK.EQ(M835,$M$2:$M$326,0)&lt;=ROUND(COUNTIFS($I$2:$I$326,"&gt;=50",$H$2:$H$326,"&gt;=55")/100*$AH$9,0),"",I835),"")</f>
        <v/>
      </c>
      <c r="O835" s="9" t="str">
        <f t="shared" ref="O835:O898" si="191">IF(N835&lt;&gt;"",IF(_xlfn.RANK.EQ(N835,$N$2:$N$326,0)&lt;=ROUND(COUNTIFS($I$2:$I$326,"&gt;=50",$H$2:$H$326,"&gt;=55")/100*$AG$9,0),"",I835),"")</f>
        <v/>
      </c>
      <c r="P835" s="9" t="str">
        <f t="shared" ref="P835:P898" si="192">IF(O835&lt;&gt;"",IF(_xlfn.RANK.EQ(O835,$O$2:$O$326,0)&lt;=ROUND(COUNTIFS($I$2:$I$326,"&gt;=50",$H$2:$H$326,"&gt;=55")/100*$AF$9,0),"",I835),"")</f>
        <v/>
      </c>
      <c r="Q835" s="9" t="str">
        <f t="shared" ref="Q835:Q898" si="193">IF(P835&lt;&gt;"",IF(_xlfn.RANK.EQ(P835,$P$2:$P$326,0)&lt;=ROUND(COUNTIFS($I$2:$I$326,"&gt;=50",$H$2:$H$326,"&gt;=55")/100*$AE$9,0),"",I835),"")</f>
        <v/>
      </c>
      <c r="R835" s="9" t="str">
        <f t="shared" ref="R835:R898" si="194">IF(Q835&lt;&gt;"",IF(_xlfn.RANK.EQ(Q835,$Q$2:$Q$326,0)&lt;=ROUND(COUNTIFS($I$2:$I$326,"&gt;=50",$H$2:$H$326,"&gt;=55")/100*$AD$9,0),"",I835),"")</f>
        <v/>
      </c>
      <c r="S835" s="9" t="str">
        <f t="shared" ref="S835:S898" si="195">IF(R835&lt;&gt;"",IF(_xlfn.RANK.EQ(R835,$R$2:$R$326,0)&lt;=ROUND(COUNTIFS($I$2:$I$326,"&gt;=50",$H$2:$H$326,"&gt;=55")/100*$AC$9,0),"",I835),"")</f>
        <v/>
      </c>
      <c r="T835" s="9" t="str">
        <f t="shared" ref="T835:T898" si="196">IF(A835&lt;&gt;"",IF(COUNTIF($I$2:$I$1000,"&gt;=50")&gt;=10,IF(AND(H835&gt;=55,I835&gt;=50),IF(_xlfn.RANK.EQ(M835,$M$2:$M$1000,0)&lt;=ROUND(COUNTIFS($I$2:$I$1000,"&gt;=50",$H$2:$H$1000,"&gt;=55")/100*$AH$9,0),$AH$8,IF(_xlfn.RANK.EQ(N835,$N$2:$N$1000,0)&lt;=ROUND(COUNTIFS($I$2:$I$1000,"&gt;=50",$H$2:$H$1000,"&gt;=55")/100*$AG$9,0),$AG$8,IF(_xlfn.RANK.EQ(O835,$O$2:$O$1000,0)&lt;=ROUND(COUNTIFS($I$2:$I$1000,"&gt;=50",$H$2:$H$1000,"&gt;=55")/100*$AF$9,0),$AF$8,IF(_xlfn.RANK.EQ(P835,$P$2:$P$1000,0)&lt;=ROUND(COUNTIFS($I$2:$I$1000,"&gt;=50",$H$2:$H$1000,"&gt;=55")/100*$AE$9,0),$AE$8,IF(_xlfn.RANK.EQ(Q835,$Q$2:$Q$1000,0)&lt;=ROUND(COUNTIFS($I$2:$I$1000,"&gt;=50",$H$2:$H$1000,"&gt;=55")/100*$AD$9,0),$AD$8,IF(_xlfn.RANK.EQ(R835,$R$2:$R$1000,0)&lt;=ROUND(COUNTIFS($I$2:$I$1000,"&gt;=50",$H$2:$H$1000,"&gt;=55")/100*$AC$9,0),$AC$8,$AB$8)))))),IF(K835&gt;=$AA$9,$AA$8,$Z$8)),IF(K835&gt;=$Z$32,$Z$30,IF(K835&gt;=$AA$32,$AA$30,IF(K835&gt;=$AB$32,$AB$30,IF(K835&gt;=$AC$32,$AC$30,IF(K835&gt;=$AD$32,$AD$30,IF(K835&gt;=$AE$32,$AE$30,IF(K835&gt;=$AF$32,$AF$30,IF(K835&gt;=$AG$32,$AG$30,$AH$30))))))))),"")</f>
        <v/>
      </c>
      <c r="U835" s="9" t="str">
        <f t="array" ref="U835">IF(AND(F835&lt;&gt;"",F835&lt;&gt;"GR"),IF(COUNTIF($J$2:$J$1000,"&gt;=50")&gt;=10,IF(F835&lt;&gt;"GR",IF(AND(F835&gt;=55,J835&gt;=50),_xlfn.IFS(AND(J835&gt;=$AH$11,J835&gt;$AG$10,J835&gt;$AF$10,J835&gt;$AE$10,J835&gt;$AD$10,J835&gt;$AC$10,J835&gt;$AB$10),"AA",AND(J835&gt;=$AG$11,J835&gt;$AF$10,J835&gt;$AE$10,J835&gt;$AD$10,J835&gt;$AC$10,J835&gt;$AB$10),"BA",AND(J835&gt;=$AF$11,J835&gt;$AE$10,J835&gt;$AD$10,J835&gt;$AC$10,J835&gt;$AB$10),"BB",AND(J835&gt;=$AE$11,J835&gt;$AD$10,J835&gt;$AC$10,J835&gt;$AB$10),"CB",AND(J835&gt;=$AD$11,J835&gt;$AC$10,J835&gt;$AB$10),"CC",AND(J835&gt;=$AC$11,J835&gt;$AB$10),"DC",J835&gt;=50,"DD"),IF(J835&gt;=$AA$9,"FD","FF")),T835),IF(L835&gt;=$Z$32,$Z$30,IF(L835&gt;=$AA$32,$AA$30,IF(L835&gt;=$AB$32,$AB$30,IF(L835&gt;=$AC$32,$AC$30,IF(L835&gt;=$AD$32,$AD$30,IF(L835&gt;=$AE$32,$AE$30,IF(L835&gt;=$AF$32,$AF$30,IF(L835&gt;=$AG$32,$AG$30,$AH$30))))))))),T835)</f>
        <v/>
      </c>
      <c r="V835" s="9" t="str">
        <f t="array" ref="V835">IF(A835&lt;&gt;"",IF(_xlfn.BITOR(F835&lt;&gt;"GR",F835&lt;&gt;""),IF(AND(L835&gt;=50,F835&gt;=55),_xlfn.RANK.EQ(L835,$L$2:$L$1000,0),_xlfn.IFS(U835="FD",999,U835="FF",1000)),IF(AND(L835&gt;=50,H835&gt;=55),_xlfn.RANK.EQ(L835,$L$2:$L$326,0),_xlfn.IFS(U835="FD",999,U835="FF",1000))),"")</f>
        <v/>
      </c>
    </row>
    <row r="836" spans="1:22" x14ac:dyDescent="0.25">
      <c r="A836" s="3"/>
      <c r="B836" s="3"/>
      <c r="C836" s="3"/>
      <c r="D836" s="3"/>
      <c r="E836" s="3"/>
      <c r="F836" s="3"/>
      <c r="G836" s="16">
        <f t="shared" si="186"/>
        <v>0</v>
      </c>
      <c r="H836" s="16">
        <f t="shared" si="187"/>
        <v>0</v>
      </c>
      <c r="I836" s="9">
        <f t="shared" si="185"/>
        <v>0</v>
      </c>
      <c r="J836" s="9">
        <f t="shared" si="188"/>
        <v>0</v>
      </c>
      <c r="K836" s="9">
        <f t="shared" si="183"/>
        <v>0</v>
      </c>
      <c r="L836" s="9">
        <f t="shared" si="184"/>
        <v>0</v>
      </c>
      <c r="M836" s="9" t="str">
        <f t="shared" si="189"/>
        <v/>
      </c>
      <c r="N836" s="9" t="str">
        <f t="shared" si="190"/>
        <v/>
      </c>
      <c r="O836" s="9" t="str">
        <f t="shared" si="191"/>
        <v/>
      </c>
      <c r="P836" s="9" t="str">
        <f t="shared" si="192"/>
        <v/>
      </c>
      <c r="Q836" s="9" t="str">
        <f t="shared" si="193"/>
        <v/>
      </c>
      <c r="R836" s="9" t="str">
        <f t="shared" si="194"/>
        <v/>
      </c>
      <c r="S836" s="9" t="str">
        <f t="shared" si="195"/>
        <v/>
      </c>
      <c r="T836" s="9" t="str">
        <f t="shared" si="196"/>
        <v/>
      </c>
      <c r="U836" s="9" t="str">
        <f t="array" ref="U836">IF(AND(F836&lt;&gt;"",F836&lt;&gt;"GR"),IF(COUNTIF($J$2:$J$1000,"&gt;=50")&gt;=10,IF(F836&lt;&gt;"GR",IF(AND(F836&gt;=55,J836&gt;=50),_xlfn.IFS(AND(J836&gt;=$AH$11,J836&gt;$AG$10,J836&gt;$AF$10,J836&gt;$AE$10,J836&gt;$AD$10,J836&gt;$AC$10,J836&gt;$AB$10),"AA",AND(J836&gt;=$AG$11,J836&gt;$AF$10,J836&gt;$AE$10,J836&gt;$AD$10,J836&gt;$AC$10,J836&gt;$AB$10),"BA",AND(J836&gt;=$AF$11,J836&gt;$AE$10,J836&gt;$AD$10,J836&gt;$AC$10,J836&gt;$AB$10),"BB",AND(J836&gt;=$AE$11,J836&gt;$AD$10,J836&gt;$AC$10,J836&gt;$AB$10),"CB",AND(J836&gt;=$AD$11,J836&gt;$AC$10,J836&gt;$AB$10),"CC",AND(J836&gt;=$AC$11,J836&gt;$AB$10),"DC",J836&gt;=50,"DD"),IF(J836&gt;=$AA$9,"FD","FF")),T836),IF(L836&gt;=$Z$32,$Z$30,IF(L836&gt;=$AA$32,$AA$30,IF(L836&gt;=$AB$32,$AB$30,IF(L836&gt;=$AC$32,$AC$30,IF(L836&gt;=$AD$32,$AD$30,IF(L836&gt;=$AE$32,$AE$30,IF(L836&gt;=$AF$32,$AF$30,IF(L836&gt;=$AG$32,$AG$30,$AH$30))))))))),T836)</f>
        <v/>
      </c>
      <c r="V836" s="9" t="str">
        <f t="array" ref="V836">IF(A836&lt;&gt;"",IF(_xlfn.BITOR(F836&lt;&gt;"GR",F836&lt;&gt;""),IF(AND(L836&gt;=50,F836&gt;=55),_xlfn.RANK.EQ(L836,$L$2:$L$1000,0),_xlfn.IFS(U836="FD",999,U836="FF",1000)),IF(AND(L836&gt;=50,H836&gt;=55),_xlfn.RANK.EQ(L836,$L$2:$L$326,0),_xlfn.IFS(U836="FD",999,U836="FF",1000))),"")</f>
        <v/>
      </c>
    </row>
    <row r="837" spans="1:22" x14ac:dyDescent="0.25">
      <c r="A837" s="3"/>
      <c r="B837" s="3"/>
      <c r="C837" s="3"/>
      <c r="D837" s="3"/>
      <c r="E837" s="3"/>
      <c r="F837" s="3"/>
      <c r="G837" s="16">
        <f t="shared" si="186"/>
        <v>0</v>
      </c>
      <c r="H837" s="16">
        <f t="shared" si="187"/>
        <v>0</v>
      </c>
      <c r="I837" s="9">
        <f t="shared" si="185"/>
        <v>0</v>
      </c>
      <c r="J837" s="9">
        <f t="shared" si="188"/>
        <v>0</v>
      </c>
      <c r="K837" s="9">
        <f t="shared" si="183"/>
        <v>0</v>
      </c>
      <c r="L837" s="9">
        <f t="shared" si="184"/>
        <v>0</v>
      </c>
      <c r="M837" s="9" t="str">
        <f t="shared" si="189"/>
        <v/>
      </c>
      <c r="N837" s="9" t="str">
        <f t="shared" si="190"/>
        <v/>
      </c>
      <c r="O837" s="9" t="str">
        <f t="shared" si="191"/>
        <v/>
      </c>
      <c r="P837" s="9" t="str">
        <f t="shared" si="192"/>
        <v/>
      </c>
      <c r="Q837" s="9" t="str">
        <f t="shared" si="193"/>
        <v/>
      </c>
      <c r="R837" s="9" t="str">
        <f t="shared" si="194"/>
        <v/>
      </c>
      <c r="S837" s="9" t="str">
        <f t="shared" si="195"/>
        <v/>
      </c>
      <c r="T837" s="9" t="str">
        <f t="shared" si="196"/>
        <v/>
      </c>
      <c r="U837" s="9" t="str">
        <f t="array" ref="U837">IF(AND(F837&lt;&gt;"",F837&lt;&gt;"GR"),IF(COUNTIF($J$2:$J$1000,"&gt;=50")&gt;=10,IF(F837&lt;&gt;"GR",IF(AND(F837&gt;=55,J837&gt;=50),_xlfn.IFS(AND(J837&gt;=$AH$11,J837&gt;$AG$10,J837&gt;$AF$10,J837&gt;$AE$10,J837&gt;$AD$10,J837&gt;$AC$10,J837&gt;$AB$10),"AA",AND(J837&gt;=$AG$11,J837&gt;$AF$10,J837&gt;$AE$10,J837&gt;$AD$10,J837&gt;$AC$10,J837&gt;$AB$10),"BA",AND(J837&gt;=$AF$11,J837&gt;$AE$10,J837&gt;$AD$10,J837&gt;$AC$10,J837&gt;$AB$10),"BB",AND(J837&gt;=$AE$11,J837&gt;$AD$10,J837&gt;$AC$10,J837&gt;$AB$10),"CB",AND(J837&gt;=$AD$11,J837&gt;$AC$10,J837&gt;$AB$10),"CC",AND(J837&gt;=$AC$11,J837&gt;$AB$10),"DC",J837&gt;=50,"DD"),IF(J837&gt;=$AA$9,"FD","FF")),T837),IF(L837&gt;=$Z$32,$Z$30,IF(L837&gt;=$AA$32,$AA$30,IF(L837&gt;=$AB$32,$AB$30,IF(L837&gt;=$AC$32,$AC$30,IF(L837&gt;=$AD$32,$AD$30,IF(L837&gt;=$AE$32,$AE$30,IF(L837&gt;=$AF$32,$AF$30,IF(L837&gt;=$AG$32,$AG$30,$AH$30))))))))),T837)</f>
        <v/>
      </c>
      <c r="V837" s="9" t="str">
        <f t="array" ref="V837">IF(A837&lt;&gt;"",IF(_xlfn.BITOR(F837&lt;&gt;"GR",F837&lt;&gt;""),IF(AND(L837&gt;=50,F837&gt;=55),_xlfn.RANK.EQ(L837,$L$2:$L$1000,0),_xlfn.IFS(U837="FD",999,U837="FF",1000)),IF(AND(L837&gt;=50,H837&gt;=55),_xlfn.RANK.EQ(L837,$L$2:$L$326,0),_xlfn.IFS(U837="FD",999,U837="FF",1000))),"")</f>
        <v/>
      </c>
    </row>
    <row r="838" spans="1:22" x14ac:dyDescent="0.25">
      <c r="A838" s="3"/>
      <c r="B838" s="3"/>
      <c r="C838" s="3"/>
      <c r="D838" s="3"/>
      <c r="E838" s="3"/>
      <c r="F838" s="3"/>
      <c r="G838" s="16">
        <f t="shared" si="186"/>
        <v>0</v>
      </c>
      <c r="H838" s="16">
        <f t="shared" si="187"/>
        <v>0</v>
      </c>
      <c r="I838" s="9">
        <f t="shared" si="185"/>
        <v>0</v>
      </c>
      <c r="J838" s="9">
        <f t="shared" si="188"/>
        <v>0</v>
      </c>
      <c r="K838" s="9">
        <f t="shared" si="183"/>
        <v>0</v>
      </c>
      <c r="L838" s="9">
        <f t="shared" si="184"/>
        <v>0</v>
      </c>
      <c r="M838" s="9" t="str">
        <f t="shared" si="189"/>
        <v/>
      </c>
      <c r="N838" s="9" t="str">
        <f t="shared" si="190"/>
        <v/>
      </c>
      <c r="O838" s="9" t="str">
        <f t="shared" si="191"/>
        <v/>
      </c>
      <c r="P838" s="9" t="str">
        <f t="shared" si="192"/>
        <v/>
      </c>
      <c r="Q838" s="9" t="str">
        <f t="shared" si="193"/>
        <v/>
      </c>
      <c r="R838" s="9" t="str">
        <f t="shared" si="194"/>
        <v/>
      </c>
      <c r="S838" s="9" t="str">
        <f t="shared" si="195"/>
        <v/>
      </c>
      <c r="T838" s="9" t="str">
        <f t="shared" si="196"/>
        <v/>
      </c>
      <c r="U838" s="9" t="str">
        <f t="array" ref="U838">IF(AND(F838&lt;&gt;"",F838&lt;&gt;"GR"),IF(COUNTIF($J$2:$J$1000,"&gt;=50")&gt;=10,IF(F838&lt;&gt;"GR",IF(AND(F838&gt;=55,J838&gt;=50),_xlfn.IFS(AND(J838&gt;=$AH$11,J838&gt;$AG$10,J838&gt;$AF$10,J838&gt;$AE$10,J838&gt;$AD$10,J838&gt;$AC$10,J838&gt;$AB$10),"AA",AND(J838&gt;=$AG$11,J838&gt;$AF$10,J838&gt;$AE$10,J838&gt;$AD$10,J838&gt;$AC$10,J838&gt;$AB$10),"BA",AND(J838&gt;=$AF$11,J838&gt;$AE$10,J838&gt;$AD$10,J838&gt;$AC$10,J838&gt;$AB$10),"BB",AND(J838&gt;=$AE$11,J838&gt;$AD$10,J838&gt;$AC$10,J838&gt;$AB$10),"CB",AND(J838&gt;=$AD$11,J838&gt;$AC$10,J838&gt;$AB$10),"CC",AND(J838&gt;=$AC$11,J838&gt;$AB$10),"DC",J838&gt;=50,"DD"),IF(J838&gt;=$AA$9,"FD","FF")),T838),IF(L838&gt;=$Z$32,$Z$30,IF(L838&gt;=$AA$32,$AA$30,IF(L838&gt;=$AB$32,$AB$30,IF(L838&gt;=$AC$32,$AC$30,IF(L838&gt;=$AD$32,$AD$30,IF(L838&gt;=$AE$32,$AE$30,IF(L838&gt;=$AF$32,$AF$30,IF(L838&gt;=$AG$32,$AG$30,$AH$30))))))))),T838)</f>
        <v/>
      </c>
      <c r="V838" s="9" t="str">
        <f t="array" ref="V838">IF(A838&lt;&gt;"",IF(_xlfn.BITOR(F838&lt;&gt;"GR",F838&lt;&gt;""),IF(AND(L838&gt;=50,F838&gt;=55),_xlfn.RANK.EQ(L838,$L$2:$L$1000,0),_xlfn.IFS(U838="FD",999,U838="FF",1000)),IF(AND(L838&gt;=50,H838&gt;=55),_xlfn.RANK.EQ(L838,$L$2:$L$326,0),_xlfn.IFS(U838="FD",999,U838="FF",1000))),"")</f>
        <v/>
      </c>
    </row>
    <row r="839" spans="1:22" x14ac:dyDescent="0.25">
      <c r="A839" s="3"/>
      <c r="B839" s="3"/>
      <c r="C839" s="3"/>
      <c r="D839" s="3"/>
      <c r="E839" s="3"/>
      <c r="F839" s="3"/>
      <c r="G839" s="16">
        <f t="shared" si="186"/>
        <v>0</v>
      </c>
      <c r="H839" s="16">
        <f t="shared" si="187"/>
        <v>0</v>
      </c>
      <c r="I839" s="9">
        <f t="shared" si="185"/>
        <v>0</v>
      </c>
      <c r="J839" s="9">
        <f t="shared" si="188"/>
        <v>0</v>
      </c>
      <c r="K839" s="9">
        <f t="shared" ref="K839:K902" si="197">ROUND(I839,0)</f>
        <v>0</v>
      </c>
      <c r="L839" s="9">
        <f t="shared" ref="L839:L902" si="198">ROUND(J839,0)</f>
        <v>0</v>
      </c>
      <c r="M839" s="9" t="str">
        <f t="shared" si="189"/>
        <v/>
      </c>
      <c r="N839" s="9" t="str">
        <f t="shared" si="190"/>
        <v/>
      </c>
      <c r="O839" s="9" t="str">
        <f t="shared" si="191"/>
        <v/>
      </c>
      <c r="P839" s="9" t="str">
        <f t="shared" si="192"/>
        <v/>
      </c>
      <c r="Q839" s="9" t="str">
        <f t="shared" si="193"/>
        <v/>
      </c>
      <c r="R839" s="9" t="str">
        <f t="shared" si="194"/>
        <v/>
      </c>
      <c r="S839" s="9" t="str">
        <f t="shared" si="195"/>
        <v/>
      </c>
      <c r="T839" s="9" t="str">
        <f t="shared" si="196"/>
        <v/>
      </c>
      <c r="U839" s="9" t="str">
        <f t="array" ref="U839">IF(AND(F839&lt;&gt;"",F839&lt;&gt;"GR"),IF(COUNTIF($J$2:$J$1000,"&gt;=50")&gt;=10,IF(F839&lt;&gt;"GR",IF(AND(F839&gt;=55,J839&gt;=50),_xlfn.IFS(AND(J839&gt;=$AH$11,J839&gt;$AG$10,J839&gt;$AF$10,J839&gt;$AE$10,J839&gt;$AD$10,J839&gt;$AC$10,J839&gt;$AB$10),"AA",AND(J839&gt;=$AG$11,J839&gt;$AF$10,J839&gt;$AE$10,J839&gt;$AD$10,J839&gt;$AC$10,J839&gt;$AB$10),"BA",AND(J839&gt;=$AF$11,J839&gt;$AE$10,J839&gt;$AD$10,J839&gt;$AC$10,J839&gt;$AB$10),"BB",AND(J839&gt;=$AE$11,J839&gt;$AD$10,J839&gt;$AC$10,J839&gt;$AB$10),"CB",AND(J839&gt;=$AD$11,J839&gt;$AC$10,J839&gt;$AB$10),"CC",AND(J839&gt;=$AC$11,J839&gt;$AB$10),"DC",J839&gt;=50,"DD"),IF(J839&gt;=$AA$9,"FD","FF")),T839),IF(L839&gt;=$Z$32,$Z$30,IF(L839&gt;=$AA$32,$AA$30,IF(L839&gt;=$AB$32,$AB$30,IF(L839&gt;=$AC$32,$AC$30,IF(L839&gt;=$AD$32,$AD$30,IF(L839&gt;=$AE$32,$AE$30,IF(L839&gt;=$AF$32,$AF$30,IF(L839&gt;=$AG$32,$AG$30,$AH$30))))))))),T839)</f>
        <v/>
      </c>
      <c r="V839" s="9" t="str">
        <f t="array" ref="V839">IF(A839&lt;&gt;"",IF(_xlfn.BITOR(F839&lt;&gt;"GR",F839&lt;&gt;""),IF(AND(L839&gt;=50,F839&gt;=55),_xlfn.RANK.EQ(L839,$L$2:$L$1000,0),_xlfn.IFS(U839="FD",999,U839="FF",1000)),IF(AND(L839&gt;=50,H839&gt;=55),_xlfn.RANK.EQ(L839,$L$2:$L$326,0),_xlfn.IFS(U839="FD",999,U839="FF",1000))),"")</f>
        <v/>
      </c>
    </row>
    <row r="840" spans="1:22" x14ac:dyDescent="0.25">
      <c r="A840" s="3"/>
      <c r="B840" s="3"/>
      <c r="C840" s="3"/>
      <c r="D840" s="3"/>
      <c r="E840" s="3"/>
      <c r="F840" s="3"/>
      <c r="G840" s="16">
        <f t="shared" si="186"/>
        <v>0</v>
      </c>
      <c r="H840" s="16">
        <f t="shared" si="187"/>
        <v>0</v>
      </c>
      <c r="I840" s="9">
        <f t="shared" si="185"/>
        <v>0</v>
      </c>
      <c r="J840" s="9">
        <f t="shared" si="188"/>
        <v>0</v>
      </c>
      <c r="K840" s="9">
        <f t="shared" si="197"/>
        <v>0</v>
      </c>
      <c r="L840" s="9">
        <f t="shared" si="198"/>
        <v>0</v>
      </c>
      <c r="M840" s="9" t="str">
        <f t="shared" si="189"/>
        <v/>
      </c>
      <c r="N840" s="9" t="str">
        <f t="shared" si="190"/>
        <v/>
      </c>
      <c r="O840" s="9" t="str">
        <f t="shared" si="191"/>
        <v/>
      </c>
      <c r="P840" s="9" t="str">
        <f t="shared" si="192"/>
        <v/>
      </c>
      <c r="Q840" s="9" t="str">
        <f t="shared" si="193"/>
        <v/>
      </c>
      <c r="R840" s="9" t="str">
        <f t="shared" si="194"/>
        <v/>
      </c>
      <c r="S840" s="9" t="str">
        <f t="shared" si="195"/>
        <v/>
      </c>
      <c r="T840" s="9" t="str">
        <f t="shared" si="196"/>
        <v/>
      </c>
      <c r="U840" s="9" t="str">
        <f t="array" ref="U840">IF(AND(F840&lt;&gt;"",F840&lt;&gt;"GR"),IF(COUNTIF($J$2:$J$1000,"&gt;=50")&gt;=10,IF(F840&lt;&gt;"GR",IF(AND(F840&gt;=55,J840&gt;=50),_xlfn.IFS(AND(J840&gt;=$AH$11,J840&gt;$AG$10,J840&gt;$AF$10,J840&gt;$AE$10,J840&gt;$AD$10,J840&gt;$AC$10,J840&gt;$AB$10),"AA",AND(J840&gt;=$AG$11,J840&gt;$AF$10,J840&gt;$AE$10,J840&gt;$AD$10,J840&gt;$AC$10,J840&gt;$AB$10),"BA",AND(J840&gt;=$AF$11,J840&gt;$AE$10,J840&gt;$AD$10,J840&gt;$AC$10,J840&gt;$AB$10),"BB",AND(J840&gt;=$AE$11,J840&gt;$AD$10,J840&gt;$AC$10,J840&gt;$AB$10),"CB",AND(J840&gt;=$AD$11,J840&gt;$AC$10,J840&gt;$AB$10),"CC",AND(J840&gt;=$AC$11,J840&gt;$AB$10),"DC",J840&gt;=50,"DD"),IF(J840&gt;=$AA$9,"FD","FF")),T840),IF(L840&gt;=$Z$32,$Z$30,IF(L840&gt;=$AA$32,$AA$30,IF(L840&gt;=$AB$32,$AB$30,IF(L840&gt;=$AC$32,$AC$30,IF(L840&gt;=$AD$32,$AD$30,IF(L840&gt;=$AE$32,$AE$30,IF(L840&gt;=$AF$32,$AF$30,IF(L840&gt;=$AG$32,$AG$30,$AH$30))))))))),T840)</f>
        <v/>
      </c>
      <c r="V840" s="9" t="str">
        <f t="array" ref="V840">IF(A840&lt;&gt;"",IF(_xlfn.BITOR(F840&lt;&gt;"GR",F840&lt;&gt;""),IF(AND(L840&gt;=50,F840&gt;=55),_xlfn.RANK.EQ(L840,$L$2:$L$1000,0),_xlfn.IFS(U840="FD",999,U840="FF",1000)),IF(AND(L840&gt;=50,H840&gt;=55),_xlfn.RANK.EQ(L840,$L$2:$L$326,0),_xlfn.IFS(U840="FD",999,U840="FF",1000))),"")</f>
        <v/>
      </c>
    </row>
    <row r="841" spans="1:22" x14ac:dyDescent="0.25">
      <c r="A841" s="3"/>
      <c r="B841" s="3"/>
      <c r="C841" s="3"/>
      <c r="D841" s="3"/>
      <c r="E841" s="3"/>
      <c r="F841" s="3"/>
      <c r="G841" s="16">
        <f t="shared" si="186"/>
        <v>0</v>
      </c>
      <c r="H841" s="16">
        <f t="shared" si="187"/>
        <v>0</v>
      </c>
      <c r="I841" s="9">
        <f t="shared" si="185"/>
        <v>0</v>
      </c>
      <c r="J841" s="9">
        <f t="shared" si="188"/>
        <v>0</v>
      </c>
      <c r="K841" s="9">
        <f t="shared" si="197"/>
        <v>0</v>
      </c>
      <c r="L841" s="9">
        <f t="shared" si="198"/>
        <v>0</v>
      </c>
      <c r="M841" s="9" t="str">
        <f t="shared" si="189"/>
        <v/>
      </c>
      <c r="N841" s="9" t="str">
        <f t="shared" si="190"/>
        <v/>
      </c>
      <c r="O841" s="9" t="str">
        <f t="shared" si="191"/>
        <v/>
      </c>
      <c r="P841" s="9" t="str">
        <f t="shared" si="192"/>
        <v/>
      </c>
      <c r="Q841" s="9" t="str">
        <f t="shared" si="193"/>
        <v/>
      </c>
      <c r="R841" s="9" t="str">
        <f t="shared" si="194"/>
        <v/>
      </c>
      <c r="S841" s="9" t="str">
        <f t="shared" si="195"/>
        <v/>
      </c>
      <c r="T841" s="9" t="str">
        <f t="shared" si="196"/>
        <v/>
      </c>
      <c r="U841" s="9" t="str">
        <f t="array" ref="U841">IF(AND(F841&lt;&gt;"",F841&lt;&gt;"GR"),IF(COUNTIF($J$2:$J$1000,"&gt;=50")&gt;=10,IF(F841&lt;&gt;"GR",IF(AND(F841&gt;=55,J841&gt;=50),_xlfn.IFS(AND(J841&gt;=$AH$11,J841&gt;$AG$10,J841&gt;$AF$10,J841&gt;$AE$10,J841&gt;$AD$10,J841&gt;$AC$10,J841&gt;$AB$10),"AA",AND(J841&gt;=$AG$11,J841&gt;$AF$10,J841&gt;$AE$10,J841&gt;$AD$10,J841&gt;$AC$10,J841&gt;$AB$10),"BA",AND(J841&gt;=$AF$11,J841&gt;$AE$10,J841&gt;$AD$10,J841&gt;$AC$10,J841&gt;$AB$10),"BB",AND(J841&gt;=$AE$11,J841&gt;$AD$10,J841&gt;$AC$10,J841&gt;$AB$10),"CB",AND(J841&gt;=$AD$11,J841&gt;$AC$10,J841&gt;$AB$10),"CC",AND(J841&gt;=$AC$11,J841&gt;$AB$10),"DC",J841&gt;=50,"DD"),IF(J841&gt;=$AA$9,"FD","FF")),T841),IF(L841&gt;=$Z$32,$Z$30,IF(L841&gt;=$AA$32,$AA$30,IF(L841&gt;=$AB$32,$AB$30,IF(L841&gt;=$AC$32,$AC$30,IF(L841&gt;=$AD$32,$AD$30,IF(L841&gt;=$AE$32,$AE$30,IF(L841&gt;=$AF$32,$AF$30,IF(L841&gt;=$AG$32,$AG$30,$AH$30))))))))),T841)</f>
        <v/>
      </c>
      <c r="V841" s="9" t="str">
        <f t="array" ref="V841">IF(A841&lt;&gt;"",IF(_xlfn.BITOR(F841&lt;&gt;"GR",F841&lt;&gt;""),IF(AND(L841&gt;=50,F841&gt;=55),_xlfn.RANK.EQ(L841,$L$2:$L$1000,0),_xlfn.IFS(U841="FD",999,U841="FF",1000)),IF(AND(L841&gt;=50,H841&gt;=55),_xlfn.RANK.EQ(L841,$L$2:$L$326,0),_xlfn.IFS(U841="FD",999,U841="FF",1000))),"")</f>
        <v/>
      </c>
    </row>
    <row r="842" spans="1:22" x14ac:dyDescent="0.25">
      <c r="A842" s="3"/>
      <c r="B842" s="3"/>
      <c r="C842" s="3"/>
      <c r="D842" s="3"/>
      <c r="E842" s="3"/>
      <c r="F842" s="3"/>
      <c r="G842" s="16">
        <f t="shared" si="186"/>
        <v>0</v>
      </c>
      <c r="H842" s="16">
        <f t="shared" si="187"/>
        <v>0</v>
      </c>
      <c r="I842" s="9">
        <f t="shared" si="185"/>
        <v>0</v>
      </c>
      <c r="J842" s="9">
        <f t="shared" si="188"/>
        <v>0</v>
      </c>
      <c r="K842" s="9">
        <f t="shared" si="197"/>
        <v>0</v>
      </c>
      <c r="L842" s="9">
        <f t="shared" si="198"/>
        <v>0</v>
      </c>
      <c r="M842" s="9" t="str">
        <f t="shared" si="189"/>
        <v/>
      </c>
      <c r="N842" s="9" t="str">
        <f t="shared" si="190"/>
        <v/>
      </c>
      <c r="O842" s="9" t="str">
        <f t="shared" si="191"/>
        <v/>
      </c>
      <c r="P842" s="9" t="str">
        <f t="shared" si="192"/>
        <v/>
      </c>
      <c r="Q842" s="9" t="str">
        <f t="shared" si="193"/>
        <v/>
      </c>
      <c r="R842" s="9" t="str">
        <f t="shared" si="194"/>
        <v/>
      </c>
      <c r="S842" s="9" t="str">
        <f t="shared" si="195"/>
        <v/>
      </c>
      <c r="T842" s="9" t="str">
        <f t="shared" si="196"/>
        <v/>
      </c>
      <c r="U842" s="9" t="str">
        <f t="array" ref="U842">IF(AND(F842&lt;&gt;"",F842&lt;&gt;"GR"),IF(COUNTIF($J$2:$J$1000,"&gt;=50")&gt;=10,IF(F842&lt;&gt;"GR",IF(AND(F842&gt;=55,J842&gt;=50),_xlfn.IFS(AND(J842&gt;=$AH$11,J842&gt;$AG$10,J842&gt;$AF$10,J842&gt;$AE$10,J842&gt;$AD$10,J842&gt;$AC$10,J842&gt;$AB$10),"AA",AND(J842&gt;=$AG$11,J842&gt;$AF$10,J842&gt;$AE$10,J842&gt;$AD$10,J842&gt;$AC$10,J842&gt;$AB$10),"BA",AND(J842&gt;=$AF$11,J842&gt;$AE$10,J842&gt;$AD$10,J842&gt;$AC$10,J842&gt;$AB$10),"BB",AND(J842&gt;=$AE$11,J842&gt;$AD$10,J842&gt;$AC$10,J842&gt;$AB$10),"CB",AND(J842&gt;=$AD$11,J842&gt;$AC$10,J842&gt;$AB$10),"CC",AND(J842&gt;=$AC$11,J842&gt;$AB$10),"DC",J842&gt;=50,"DD"),IF(J842&gt;=$AA$9,"FD","FF")),T842),IF(L842&gt;=$Z$32,$Z$30,IF(L842&gt;=$AA$32,$AA$30,IF(L842&gt;=$AB$32,$AB$30,IF(L842&gt;=$AC$32,$AC$30,IF(L842&gt;=$AD$32,$AD$30,IF(L842&gt;=$AE$32,$AE$30,IF(L842&gt;=$AF$32,$AF$30,IF(L842&gt;=$AG$32,$AG$30,$AH$30))))))))),T842)</f>
        <v/>
      </c>
      <c r="V842" s="9" t="str">
        <f t="array" ref="V842">IF(A842&lt;&gt;"",IF(_xlfn.BITOR(F842&lt;&gt;"GR",F842&lt;&gt;""),IF(AND(L842&gt;=50,F842&gt;=55),_xlfn.RANK.EQ(L842,$L$2:$L$1000,0),_xlfn.IFS(U842="FD",999,U842="FF",1000)),IF(AND(L842&gt;=50,H842&gt;=55),_xlfn.RANK.EQ(L842,$L$2:$L$326,0),_xlfn.IFS(U842="FD",999,U842="FF",1000))),"")</f>
        <v/>
      </c>
    </row>
    <row r="843" spans="1:22" x14ac:dyDescent="0.25">
      <c r="A843" s="3"/>
      <c r="B843" s="3"/>
      <c r="C843" s="3"/>
      <c r="D843" s="3"/>
      <c r="E843" s="3"/>
      <c r="F843" s="3"/>
      <c r="G843" s="16">
        <f t="shared" si="186"/>
        <v>0</v>
      </c>
      <c r="H843" s="16">
        <f t="shared" si="187"/>
        <v>0</v>
      </c>
      <c r="I843" s="9">
        <f t="shared" si="185"/>
        <v>0</v>
      </c>
      <c r="J843" s="9">
        <f t="shared" si="188"/>
        <v>0</v>
      </c>
      <c r="K843" s="9">
        <f t="shared" si="197"/>
        <v>0</v>
      </c>
      <c r="L843" s="9">
        <f t="shared" si="198"/>
        <v>0</v>
      </c>
      <c r="M843" s="9" t="str">
        <f t="shared" si="189"/>
        <v/>
      </c>
      <c r="N843" s="9" t="str">
        <f t="shared" si="190"/>
        <v/>
      </c>
      <c r="O843" s="9" t="str">
        <f t="shared" si="191"/>
        <v/>
      </c>
      <c r="P843" s="9" t="str">
        <f t="shared" si="192"/>
        <v/>
      </c>
      <c r="Q843" s="9" t="str">
        <f t="shared" si="193"/>
        <v/>
      </c>
      <c r="R843" s="9" t="str">
        <f t="shared" si="194"/>
        <v/>
      </c>
      <c r="S843" s="9" t="str">
        <f t="shared" si="195"/>
        <v/>
      </c>
      <c r="T843" s="9" t="str">
        <f t="shared" si="196"/>
        <v/>
      </c>
      <c r="U843" s="9" t="str">
        <f t="array" ref="U843">IF(AND(F843&lt;&gt;"",F843&lt;&gt;"GR"),IF(COUNTIF($J$2:$J$1000,"&gt;=50")&gt;=10,IF(F843&lt;&gt;"GR",IF(AND(F843&gt;=55,J843&gt;=50),_xlfn.IFS(AND(J843&gt;=$AH$11,J843&gt;$AG$10,J843&gt;$AF$10,J843&gt;$AE$10,J843&gt;$AD$10,J843&gt;$AC$10,J843&gt;$AB$10),"AA",AND(J843&gt;=$AG$11,J843&gt;$AF$10,J843&gt;$AE$10,J843&gt;$AD$10,J843&gt;$AC$10,J843&gt;$AB$10),"BA",AND(J843&gt;=$AF$11,J843&gt;$AE$10,J843&gt;$AD$10,J843&gt;$AC$10,J843&gt;$AB$10),"BB",AND(J843&gt;=$AE$11,J843&gt;$AD$10,J843&gt;$AC$10,J843&gt;$AB$10),"CB",AND(J843&gt;=$AD$11,J843&gt;$AC$10,J843&gt;$AB$10),"CC",AND(J843&gt;=$AC$11,J843&gt;$AB$10),"DC",J843&gt;=50,"DD"),IF(J843&gt;=$AA$9,"FD","FF")),T843),IF(L843&gt;=$Z$32,$Z$30,IF(L843&gt;=$AA$32,$AA$30,IF(L843&gt;=$AB$32,$AB$30,IF(L843&gt;=$AC$32,$AC$30,IF(L843&gt;=$AD$32,$AD$30,IF(L843&gt;=$AE$32,$AE$30,IF(L843&gt;=$AF$32,$AF$30,IF(L843&gt;=$AG$32,$AG$30,$AH$30))))))))),T843)</f>
        <v/>
      </c>
      <c r="V843" s="9" t="str">
        <f t="array" ref="V843">IF(A843&lt;&gt;"",IF(_xlfn.BITOR(F843&lt;&gt;"GR",F843&lt;&gt;""),IF(AND(L843&gt;=50,F843&gt;=55),_xlfn.RANK.EQ(L843,$L$2:$L$1000,0),_xlfn.IFS(U843="FD",999,U843="FF",1000)),IF(AND(L843&gt;=50,H843&gt;=55),_xlfn.RANK.EQ(L843,$L$2:$L$326,0),_xlfn.IFS(U843="FD",999,U843="FF",1000))),"")</f>
        <v/>
      </c>
    </row>
    <row r="844" spans="1:22" x14ac:dyDescent="0.25">
      <c r="A844" s="3"/>
      <c r="B844" s="3"/>
      <c r="C844" s="3"/>
      <c r="D844" s="3"/>
      <c r="E844" s="3"/>
      <c r="F844" s="3"/>
      <c r="G844" s="16">
        <f t="shared" si="186"/>
        <v>0</v>
      </c>
      <c r="H844" s="16">
        <f t="shared" si="187"/>
        <v>0</v>
      </c>
      <c r="I844" s="9">
        <f t="shared" si="185"/>
        <v>0</v>
      </c>
      <c r="J844" s="9">
        <f t="shared" si="188"/>
        <v>0</v>
      </c>
      <c r="K844" s="9">
        <f t="shared" si="197"/>
        <v>0</v>
      </c>
      <c r="L844" s="9">
        <f t="shared" si="198"/>
        <v>0</v>
      </c>
      <c r="M844" s="9" t="str">
        <f t="shared" si="189"/>
        <v/>
      </c>
      <c r="N844" s="9" t="str">
        <f t="shared" si="190"/>
        <v/>
      </c>
      <c r="O844" s="9" t="str">
        <f t="shared" si="191"/>
        <v/>
      </c>
      <c r="P844" s="9" t="str">
        <f t="shared" si="192"/>
        <v/>
      </c>
      <c r="Q844" s="9" t="str">
        <f t="shared" si="193"/>
        <v/>
      </c>
      <c r="R844" s="9" t="str">
        <f t="shared" si="194"/>
        <v/>
      </c>
      <c r="S844" s="9" t="str">
        <f t="shared" si="195"/>
        <v/>
      </c>
      <c r="T844" s="9" t="str">
        <f t="shared" si="196"/>
        <v/>
      </c>
      <c r="U844" s="9" t="str">
        <f t="array" ref="U844">IF(AND(F844&lt;&gt;"",F844&lt;&gt;"GR"),IF(COUNTIF($J$2:$J$1000,"&gt;=50")&gt;=10,IF(F844&lt;&gt;"GR",IF(AND(F844&gt;=55,J844&gt;=50),_xlfn.IFS(AND(J844&gt;=$AH$11,J844&gt;$AG$10,J844&gt;$AF$10,J844&gt;$AE$10,J844&gt;$AD$10,J844&gt;$AC$10,J844&gt;$AB$10),"AA",AND(J844&gt;=$AG$11,J844&gt;$AF$10,J844&gt;$AE$10,J844&gt;$AD$10,J844&gt;$AC$10,J844&gt;$AB$10),"BA",AND(J844&gt;=$AF$11,J844&gt;$AE$10,J844&gt;$AD$10,J844&gt;$AC$10,J844&gt;$AB$10),"BB",AND(J844&gt;=$AE$11,J844&gt;$AD$10,J844&gt;$AC$10,J844&gt;$AB$10),"CB",AND(J844&gt;=$AD$11,J844&gt;$AC$10,J844&gt;$AB$10),"CC",AND(J844&gt;=$AC$11,J844&gt;$AB$10),"DC",J844&gt;=50,"DD"),IF(J844&gt;=$AA$9,"FD","FF")),T844),IF(L844&gt;=$Z$32,$Z$30,IF(L844&gt;=$AA$32,$AA$30,IF(L844&gt;=$AB$32,$AB$30,IF(L844&gt;=$AC$32,$AC$30,IF(L844&gt;=$AD$32,$AD$30,IF(L844&gt;=$AE$32,$AE$30,IF(L844&gt;=$AF$32,$AF$30,IF(L844&gt;=$AG$32,$AG$30,$AH$30))))))))),T844)</f>
        <v/>
      </c>
      <c r="V844" s="9" t="str">
        <f t="array" ref="V844">IF(A844&lt;&gt;"",IF(_xlfn.BITOR(F844&lt;&gt;"GR",F844&lt;&gt;""),IF(AND(L844&gt;=50,F844&gt;=55),_xlfn.RANK.EQ(L844,$L$2:$L$1000,0),_xlfn.IFS(U844="FD",999,U844="FF",1000)),IF(AND(L844&gt;=50,H844&gt;=55),_xlfn.RANK.EQ(L844,$L$2:$L$326,0),_xlfn.IFS(U844="FD",999,U844="FF",1000))),"")</f>
        <v/>
      </c>
    </row>
    <row r="845" spans="1:22" x14ac:dyDescent="0.25">
      <c r="A845" s="3"/>
      <c r="B845" s="3"/>
      <c r="C845" s="3"/>
      <c r="D845" s="3"/>
      <c r="E845" s="3"/>
      <c r="F845" s="3"/>
      <c r="G845" s="16">
        <f t="shared" si="186"/>
        <v>0</v>
      </c>
      <c r="H845" s="16">
        <f t="shared" si="187"/>
        <v>0</v>
      </c>
      <c r="I845" s="9">
        <f t="shared" si="185"/>
        <v>0</v>
      </c>
      <c r="J845" s="9">
        <f t="shared" si="188"/>
        <v>0</v>
      </c>
      <c r="K845" s="9">
        <f t="shared" si="197"/>
        <v>0</v>
      </c>
      <c r="L845" s="9">
        <f t="shared" si="198"/>
        <v>0</v>
      </c>
      <c r="M845" s="9" t="str">
        <f t="shared" si="189"/>
        <v/>
      </c>
      <c r="N845" s="9" t="str">
        <f t="shared" si="190"/>
        <v/>
      </c>
      <c r="O845" s="9" t="str">
        <f t="shared" si="191"/>
        <v/>
      </c>
      <c r="P845" s="9" t="str">
        <f t="shared" si="192"/>
        <v/>
      </c>
      <c r="Q845" s="9" t="str">
        <f t="shared" si="193"/>
        <v/>
      </c>
      <c r="R845" s="9" t="str">
        <f t="shared" si="194"/>
        <v/>
      </c>
      <c r="S845" s="9" t="str">
        <f t="shared" si="195"/>
        <v/>
      </c>
      <c r="T845" s="9" t="str">
        <f t="shared" si="196"/>
        <v/>
      </c>
      <c r="U845" s="9" t="str">
        <f t="array" ref="U845">IF(AND(F845&lt;&gt;"",F845&lt;&gt;"GR"),IF(COUNTIF($J$2:$J$1000,"&gt;=50")&gt;=10,IF(F845&lt;&gt;"GR",IF(AND(F845&gt;=55,J845&gt;=50),_xlfn.IFS(AND(J845&gt;=$AH$11,J845&gt;$AG$10,J845&gt;$AF$10,J845&gt;$AE$10,J845&gt;$AD$10,J845&gt;$AC$10,J845&gt;$AB$10),"AA",AND(J845&gt;=$AG$11,J845&gt;$AF$10,J845&gt;$AE$10,J845&gt;$AD$10,J845&gt;$AC$10,J845&gt;$AB$10),"BA",AND(J845&gt;=$AF$11,J845&gt;$AE$10,J845&gt;$AD$10,J845&gt;$AC$10,J845&gt;$AB$10),"BB",AND(J845&gt;=$AE$11,J845&gt;$AD$10,J845&gt;$AC$10,J845&gt;$AB$10),"CB",AND(J845&gt;=$AD$11,J845&gt;$AC$10,J845&gt;$AB$10),"CC",AND(J845&gt;=$AC$11,J845&gt;$AB$10),"DC",J845&gt;=50,"DD"),IF(J845&gt;=$AA$9,"FD","FF")),T845),IF(L845&gt;=$Z$32,$Z$30,IF(L845&gt;=$AA$32,$AA$30,IF(L845&gt;=$AB$32,$AB$30,IF(L845&gt;=$AC$32,$AC$30,IF(L845&gt;=$AD$32,$AD$30,IF(L845&gt;=$AE$32,$AE$30,IF(L845&gt;=$AF$32,$AF$30,IF(L845&gt;=$AG$32,$AG$30,$AH$30))))))))),T845)</f>
        <v/>
      </c>
      <c r="V845" s="9" t="str">
        <f t="array" ref="V845">IF(A845&lt;&gt;"",IF(_xlfn.BITOR(F845&lt;&gt;"GR",F845&lt;&gt;""),IF(AND(L845&gt;=50,F845&gt;=55),_xlfn.RANK.EQ(L845,$L$2:$L$1000,0),_xlfn.IFS(U845="FD",999,U845="FF",1000)),IF(AND(L845&gt;=50,H845&gt;=55),_xlfn.RANK.EQ(L845,$L$2:$L$326,0),_xlfn.IFS(U845="FD",999,U845="FF",1000))),"")</f>
        <v/>
      </c>
    </row>
    <row r="846" spans="1:22" x14ac:dyDescent="0.25">
      <c r="A846" s="3"/>
      <c r="B846" s="3"/>
      <c r="C846" s="3"/>
      <c r="D846" s="3"/>
      <c r="E846" s="3"/>
      <c r="F846" s="3"/>
      <c r="G846" s="16">
        <f t="shared" si="186"/>
        <v>0</v>
      </c>
      <c r="H846" s="16">
        <f t="shared" si="187"/>
        <v>0</v>
      </c>
      <c r="I846" s="9">
        <f t="shared" si="185"/>
        <v>0</v>
      </c>
      <c r="J846" s="9">
        <f t="shared" si="188"/>
        <v>0</v>
      </c>
      <c r="K846" s="9">
        <f t="shared" si="197"/>
        <v>0</v>
      </c>
      <c r="L846" s="9">
        <f t="shared" si="198"/>
        <v>0</v>
      </c>
      <c r="M846" s="9" t="str">
        <f t="shared" si="189"/>
        <v/>
      </c>
      <c r="N846" s="9" t="str">
        <f t="shared" si="190"/>
        <v/>
      </c>
      <c r="O846" s="9" t="str">
        <f t="shared" si="191"/>
        <v/>
      </c>
      <c r="P846" s="9" t="str">
        <f t="shared" si="192"/>
        <v/>
      </c>
      <c r="Q846" s="9" t="str">
        <f t="shared" si="193"/>
        <v/>
      </c>
      <c r="R846" s="9" t="str">
        <f t="shared" si="194"/>
        <v/>
      </c>
      <c r="S846" s="9" t="str">
        <f t="shared" si="195"/>
        <v/>
      </c>
      <c r="T846" s="9" t="str">
        <f t="shared" si="196"/>
        <v/>
      </c>
      <c r="U846" s="9" t="str">
        <f t="array" ref="U846">IF(AND(F846&lt;&gt;"",F846&lt;&gt;"GR"),IF(COUNTIF($J$2:$J$1000,"&gt;=50")&gt;=10,IF(F846&lt;&gt;"GR",IF(AND(F846&gt;=55,J846&gt;=50),_xlfn.IFS(AND(J846&gt;=$AH$11,J846&gt;$AG$10,J846&gt;$AF$10,J846&gt;$AE$10,J846&gt;$AD$10,J846&gt;$AC$10,J846&gt;$AB$10),"AA",AND(J846&gt;=$AG$11,J846&gt;$AF$10,J846&gt;$AE$10,J846&gt;$AD$10,J846&gt;$AC$10,J846&gt;$AB$10),"BA",AND(J846&gt;=$AF$11,J846&gt;$AE$10,J846&gt;$AD$10,J846&gt;$AC$10,J846&gt;$AB$10),"BB",AND(J846&gt;=$AE$11,J846&gt;$AD$10,J846&gt;$AC$10,J846&gt;$AB$10),"CB",AND(J846&gt;=$AD$11,J846&gt;$AC$10,J846&gt;$AB$10),"CC",AND(J846&gt;=$AC$11,J846&gt;$AB$10),"DC",J846&gt;=50,"DD"),IF(J846&gt;=$AA$9,"FD","FF")),T846),IF(L846&gt;=$Z$32,$Z$30,IF(L846&gt;=$AA$32,$AA$30,IF(L846&gt;=$AB$32,$AB$30,IF(L846&gt;=$AC$32,$AC$30,IF(L846&gt;=$AD$32,$AD$30,IF(L846&gt;=$AE$32,$AE$30,IF(L846&gt;=$AF$32,$AF$30,IF(L846&gt;=$AG$32,$AG$30,$AH$30))))))))),T846)</f>
        <v/>
      </c>
      <c r="V846" s="9" t="str">
        <f t="array" ref="V846">IF(A846&lt;&gt;"",IF(_xlfn.BITOR(F846&lt;&gt;"GR",F846&lt;&gt;""),IF(AND(L846&gt;=50,F846&gt;=55),_xlfn.RANK.EQ(L846,$L$2:$L$1000,0),_xlfn.IFS(U846="FD",999,U846="FF",1000)),IF(AND(L846&gt;=50,H846&gt;=55),_xlfn.RANK.EQ(L846,$L$2:$L$326,0),_xlfn.IFS(U846="FD",999,U846="FF",1000))),"")</f>
        <v/>
      </c>
    </row>
    <row r="847" spans="1:22" x14ac:dyDescent="0.25">
      <c r="A847" s="3"/>
      <c r="B847" s="3"/>
      <c r="C847" s="3"/>
      <c r="D847" s="3"/>
      <c r="E847" s="3"/>
      <c r="F847" s="3"/>
      <c r="G847" s="16">
        <f t="shared" si="186"/>
        <v>0</v>
      </c>
      <c r="H847" s="16">
        <f t="shared" si="187"/>
        <v>0</v>
      </c>
      <c r="I847" s="9">
        <f t="shared" si="185"/>
        <v>0</v>
      </c>
      <c r="J847" s="9">
        <f t="shared" si="188"/>
        <v>0</v>
      </c>
      <c r="K847" s="9">
        <f t="shared" si="197"/>
        <v>0</v>
      </c>
      <c r="L847" s="9">
        <f t="shared" si="198"/>
        <v>0</v>
      </c>
      <c r="M847" s="9" t="str">
        <f t="shared" si="189"/>
        <v/>
      </c>
      <c r="N847" s="9" t="str">
        <f t="shared" si="190"/>
        <v/>
      </c>
      <c r="O847" s="9" t="str">
        <f t="shared" si="191"/>
        <v/>
      </c>
      <c r="P847" s="9" t="str">
        <f t="shared" si="192"/>
        <v/>
      </c>
      <c r="Q847" s="9" t="str">
        <f t="shared" si="193"/>
        <v/>
      </c>
      <c r="R847" s="9" t="str">
        <f t="shared" si="194"/>
        <v/>
      </c>
      <c r="S847" s="9" t="str">
        <f t="shared" si="195"/>
        <v/>
      </c>
      <c r="T847" s="9" t="str">
        <f t="shared" si="196"/>
        <v/>
      </c>
      <c r="U847" s="9" t="str">
        <f t="array" ref="U847">IF(AND(F847&lt;&gt;"",F847&lt;&gt;"GR"),IF(COUNTIF($J$2:$J$1000,"&gt;=50")&gt;=10,IF(F847&lt;&gt;"GR",IF(AND(F847&gt;=55,J847&gt;=50),_xlfn.IFS(AND(J847&gt;=$AH$11,J847&gt;$AG$10,J847&gt;$AF$10,J847&gt;$AE$10,J847&gt;$AD$10,J847&gt;$AC$10,J847&gt;$AB$10),"AA",AND(J847&gt;=$AG$11,J847&gt;$AF$10,J847&gt;$AE$10,J847&gt;$AD$10,J847&gt;$AC$10,J847&gt;$AB$10),"BA",AND(J847&gt;=$AF$11,J847&gt;$AE$10,J847&gt;$AD$10,J847&gt;$AC$10,J847&gt;$AB$10),"BB",AND(J847&gt;=$AE$11,J847&gt;$AD$10,J847&gt;$AC$10,J847&gt;$AB$10),"CB",AND(J847&gt;=$AD$11,J847&gt;$AC$10,J847&gt;$AB$10),"CC",AND(J847&gt;=$AC$11,J847&gt;$AB$10),"DC",J847&gt;=50,"DD"),IF(J847&gt;=$AA$9,"FD","FF")),T847),IF(L847&gt;=$Z$32,$Z$30,IF(L847&gt;=$AA$32,$AA$30,IF(L847&gt;=$AB$32,$AB$30,IF(L847&gt;=$AC$32,$AC$30,IF(L847&gt;=$AD$32,$AD$30,IF(L847&gt;=$AE$32,$AE$30,IF(L847&gt;=$AF$32,$AF$30,IF(L847&gt;=$AG$32,$AG$30,$AH$30))))))))),T847)</f>
        <v/>
      </c>
      <c r="V847" s="9" t="str">
        <f t="array" ref="V847">IF(A847&lt;&gt;"",IF(_xlfn.BITOR(F847&lt;&gt;"GR",F847&lt;&gt;""),IF(AND(L847&gt;=50,F847&gt;=55),_xlfn.RANK.EQ(L847,$L$2:$L$1000,0),_xlfn.IFS(U847="FD",999,U847="FF",1000)),IF(AND(L847&gt;=50,H847&gt;=55),_xlfn.RANK.EQ(L847,$L$2:$L$326,0),_xlfn.IFS(U847="FD",999,U847="FF",1000))),"")</f>
        <v/>
      </c>
    </row>
    <row r="848" spans="1:22" x14ac:dyDescent="0.25">
      <c r="A848" s="3"/>
      <c r="B848" s="3"/>
      <c r="C848" s="3"/>
      <c r="D848" s="3"/>
      <c r="E848" s="3"/>
      <c r="F848" s="3"/>
      <c r="G848" s="16">
        <f t="shared" si="186"/>
        <v>0</v>
      </c>
      <c r="H848" s="16">
        <f t="shared" si="187"/>
        <v>0</v>
      </c>
      <c r="I848" s="9">
        <f t="shared" si="185"/>
        <v>0</v>
      </c>
      <c r="J848" s="9">
        <f t="shared" si="188"/>
        <v>0</v>
      </c>
      <c r="K848" s="9">
        <f t="shared" si="197"/>
        <v>0</v>
      </c>
      <c r="L848" s="9">
        <f t="shared" si="198"/>
        <v>0</v>
      </c>
      <c r="M848" s="9" t="str">
        <f t="shared" si="189"/>
        <v/>
      </c>
      <c r="N848" s="9" t="str">
        <f t="shared" si="190"/>
        <v/>
      </c>
      <c r="O848" s="9" t="str">
        <f t="shared" si="191"/>
        <v/>
      </c>
      <c r="P848" s="9" t="str">
        <f t="shared" si="192"/>
        <v/>
      </c>
      <c r="Q848" s="9" t="str">
        <f t="shared" si="193"/>
        <v/>
      </c>
      <c r="R848" s="9" t="str">
        <f t="shared" si="194"/>
        <v/>
      </c>
      <c r="S848" s="9" t="str">
        <f t="shared" si="195"/>
        <v/>
      </c>
      <c r="T848" s="9" t="str">
        <f t="shared" si="196"/>
        <v/>
      </c>
      <c r="U848" s="9" t="str">
        <f t="array" ref="U848">IF(AND(F848&lt;&gt;"",F848&lt;&gt;"GR"),IF(COUNTIF($J$2:$J$1000,"&gt;=50")&gt;=10,IF(F848&lt;&gt;"GR",IF(AND(F848&gt;=55,J848&gt;=50),_xlfn.IFS(AND(J848&gt;=$AH$11,J848&gt;$AG$10,J848&gt;$AF$10,J848&gt;$AE$10,J848&gt;$AD$10,J848&gt;$AC$10,J848&gt;$AB$10),"AA",AND(J848&gt;=$AG$11,J848&gt;$AF$10,J848&gt;$AE$10,J848&gt;$AD$10,J848&gt;$AC$10,J848&gt;$AB$10),"BA",AND(J848&gt;=$AF$11,J848&gt;$AE$10,J848&gt;$AD$10,J848&gt;$AC$10,J848&gt;$AB$10),"BB",AND(J848&gt;=$AE$11,J848&gt;$AD$10,J848&gt;$AC$10,J848&gt;$AB$10),"CB",AND(J848&gt;=$AD$11,J848&gt;$AC$10,J848&gt;$AB$10),"CC",AND(J848&gt;=$AC$11,J848&gt;$AB$10),"DC",J848&gt;=50,"DD"),IF(J848&gt;=$AA$9,"FD","FF")),T848),IF(L848&gt;=$Z$32,$Z$30,IF(L848&gt;=$AA$32,$AA$30,IF(L848&gt;=$AB$32,$AB$30,IF(L848&gt;=$AC$32,$AC$30,IF(L848&gt;=$AD$32,$AD$30,IF(L848&gt;=$AE$32,$AE$30,IF(L848&gt;=$AF$32,$AF$30,IF(L848&gt;=$AG$32,$AG$30,$AH$30))))))))),T848)</f>
        <v/>
      </c>
      <c r="V848" s="9" t="str">
        <f t="array" ref="V848">IF(A848&lt;&gt;"",IF(_xlfn.BITOR(F848&lt;&gt;"GR",F848&lt;&gt;""),IF(AND(L848&gt;=50,F848&gt;=55),_xlfn.RANK.EQ(L848,$L$2:$L$1000,0),_xlfn.IFS(U848="FD",999,U848="FF",1000)),IF(AND(L848&gt;=50,H848&gt;=55),_xlfn.RANK.EQ(L848,$L$2:$L$326,0),_xlfn.IFS(U848="FD",999,U848="FF",1000))),"")</f>
        <v/>
      </c>
    </row>
    <row r="849" spans="1:22" x14ac:dyDescent="0.25">
      <c r="A849" s="3"/>
      <c r="B849" s="3"/>
      <c r="C849" s="3"/>
      <c r="D849" s="3"/>
      <c r="E849" s="3"/>
      <c r="F849" s="3"/>
      <c r="G849" s="16">
        <f t="shared" si="186"/>
        <v>0</v>
      </c>
      <c r="H849" s="16">
        <f t="shared" si="187"/>
        <v>0</v>
      </c>
      <c r="I849" s="9">
        <f t="shared" si="185"/>
        <v>0</v>
      </c>
      <c r="J849" s="9">
        <f t="shared" si="188"/>
        <v>0</v>
      </c>
      <c r="K849" s="9">
        <f t="shared" si="197"/>
        <v>0</v>
      </c>
      <c r="L849" s="9">
        <f t="shared" si="198"/>
        <v>0</v>
      </c>
      <c r="M849" s="9" t="str">
        <f t="shared" si="189"/>
        <v/>
      </c>
      <c r="N849" s="9" t="str">
        <f t="shared" si="190"/>
        <v/>
      </c>
      <c r="O849" s="9" t="str">
        <f t="shared" si="191"/>
        <v/>
      </c>
      <c r="P849" s="9" t="str">
        <f t="shared" si="192"/>
        <v/>
      </c>
      <c r="Q849" s="9" t="str">
        <f t="shared" si="193"/>
        <v/>
      </c>
      <c r="R849" s="9" t="str">
        <f t="shared" si="194"/>
        <v/>
      </c>
      <c r="S849" s="9" t="str">
        <f t="shared" si="195"/>
        <v/>
      </c>
      <c r="T849" s="9" t="str">
        <f t="shared" si="196"/>
        <v/>
      </c>
      <c r="U849" s="9" t="str">
        <f t="array" ref="U849">IF(AND(F849&lt;&gt;"",F849&lt;&gt;"GR"),IF(COUNTIF($J$2:$J$1000,"&gt;=50")&gt;=10,IF(F849&lt;&gt;"GR",IF(AND(F849&gt;=55,J849&gt;=50),_xlfn.IFS(AND(J849&gt;=$AH$11,J849&gt;$AG$10,J849&gt;$AF$10,J849&gt;$AE$10,J849&gt;$AD$10,J849&gt;$AC$10,J849&gt;$AB$10),"AA",AND(J849&gt;=$AG$11,J849&gt;$AF$10,J849&gt;$AE$10,J849&gt;$AD$10,J849&gt;$AC$10,J849&gt;$AB$10),"BA",AND(J849&gt;=$AF$11,J849&gt;$AE$10,J849&gt;$AD$10,J849&gt;$AC$10,J849&gt;$AB$10),"BB",AND(J849&gt;=$AE$11,J849&gt;$AD$10,J849&gt;$AC$10,J849&gt;$AB$10),"CB",AND(J849&gt;=$AD$11,J849&gt;$AC$10,J849&gt;$AB$10),"CC",AND(J849&gt;=$AC$11,J849&gt;$AB$10),"DC",J849&gt;=50,"DD"),IF(J849&gt;=$AA$9,"FD","FF")),T849),IF(L849&gt;=$Z$32,$Z$30,IF(L849&gt;=$AA$32,$AA$30,IF(L849&gt;=$AB$32,$AB$30,IF(L849&gt;=$AC$32,$AC$30,IF(L849&gt;=$AD$32,$AD$30,IF(L849&gt;=$AE$32,$AE$30,IF(L849&gt;=$AF$32,$AF$30,IF(L849&gt;=$AG$32,$AG$30,$AH$30))))))))),T849)</f>
        <v/>
      </c>
      <c r="V849" s="9" t="str">
        <f t="array" ref="V849">IF(A849&lt;&gt;"",IF(_xlfn.BITOR(F849&lt;&gt;"GR",F849&lt;&gt;""),IF(AND(L849&gt;=50,F849&gt;=55),_xlfn.RANK.EQ(L849,$L$2:$L$1000,0),_xlfn.IFS(U849="FD",999,U849="FF",1000)),IF(AND(L849&gt;=50,H849&gt;=55),_xlfn.RANK.EQ(L849,$L$2:$L$326,0),_xlfn.IFS(U849="FD",999,U849="FF",1000))),"")</f>
        <v/>
      </c>
    </row>
    <row r="850" spans="1:22" x14ac:dyDescent="0.25">
      <c r="A850" s="3"/>
      <c r="B850" s="3"/>
      <c r="C850" s="3"/>
      <c r="D850" s="3"/>
      <c r="E850" s="3"/>
      <c r="F850" s="3"/>
      <c r="G850" s="16">
        <f t="shared" si="186"/>
        <v>0</v>
      </c>
      <c r="H850" s="16">
        <f t="shared" si="187"/>
        <v>0</v>
      </c>
      <c r="I850" s="9">
        <f t="shared" si="185"/>
        <v>0</v>
      </c>
      <c r="J850" s="9">
        <f t="shared" si="188"/>
        <v>0</v>
      </c>
      <c r="K850" s="9">
        <f t="shared" si="197"/>
        <v>0</v>
      </c>
      <c r="L850" s="9">
        <f t="shared" si="198"/>
        <v>0</v>
      </c>
      <c r="M850" s="9" t="str">
        <f t="shared" si="189"/>
        <v/>
      </c>
      <c r="N850" s="9" t="str">
        <f t="shared" si="190"/>
        <v/>
      </c>
      <c r="O850" s="9" t="str">
        <f t="shared" si="191"/>
        <v/>
      </c>
      <c r="P850" s="9" t="str">
        <f t="shared" si="192"/>
        <v/>
      </c>
      <c r="Q850" s="9" t="str">
        <f t="shared" si="193"/>
        <v/>
      </c>
      <c r="R850" s="9" t="str">
        <f t="shared" si="194"/>
        <v/>
      </c>
      <c r="S850" s="9" t="str">
        <f t="shared" si="195"/>
        <v/>
      </c>
      <c r="T850" s="9" t="str">
        <f t="shared" si="196"/>
        <v/>
      </c>
      <c r="U850" s="9" t="str">
        <f t="array" ref="U850">IF(AND(F850&lt;&gt;"",F850&lt;&gt;"GR"),IF(COUNTIF($J$2:$J$1000,"&gt;=50")&gt;=10,IF(F850&lt;&gt;"GR",IF(AND(F850&gt;=55,J850&gt;=50),_xlfn.IFS(AND(J850&gt;=$AH$11,J850&gt;$AG$10,J850&gt;$AF$10,J850&gt;$AE$10,J850&gt;$AD$10,J850&gt;$AC$10,J850&gt;$AB$10),"AA",AND(J850&gt;=$AG$11,J850&gt;$AF$10,J850&gt;$AE$10,J850&gt;$AD$10,J850&gt;$AC$10,J850&gt;$AB$10),"BA",AND(J850&gt;=$AF$11,J850&gt;$AE$10,J850&gt;$AD$10,J850&gt;$AC$10,J850&gt;$AB$10),"BB",AND(J850&gt;=$AE$11,J850&gt;$AD$10,J850&gt;$AC$10,J850&gt;$AB$10),"CB",AND(J850&gt;=$AD$11,J850&gt;$AC$10,J850&gt;$AB$10),"CC",AND(J850&gt;=$AC$11,J850&gt;$AB$10),"DC",J850&gt;=50,"DD"),IF(J850&gt;=$AA$9,"FD","FF")),T850),IF(L850&gt;=$Z$32,$Z$30,IF(L850&gt;=$AA$32,$AA$30,IF(L850&gt;=$AB$32,$AB$30,IF(L850&gt;=$AC$32,$AC$30,IF(L850&gt;=$AD$32,$AD$30,IF(L850&gt;=$AE$32,$AE$30,IF(L850&gt;=$AF$32,$AF$30,IF(L850&gt;=$AG$32,$AG$30,$AH$30))))))))),T850)</f>
        <v/>
      </c>
      <c r="V850" s="9" t="str">
        <f t="array" ref="V850">IF(A850&lt;&gt;"",IF(_xlfn.BITOR(F850&lt;&gt;"GR",F850&lt;&gt;""),IF(AND(L850&gt;=50,F850&gt;=55),_xlfn.RANK.EQ(L850,$L$2:$L$1000,0),_xlfn.IFS(U850="FD",999,U850="FF",1000)),IF(AND(L850&gt;=50,H850&gt;=55),_xlfn.RANK.EQ(L850,$L$2:$L$326,0),_xlfn.IFS(U850="FD",999,U850="FF",1000))),"")</f>
        <v/>
      </c>
    </row>
    <row r="851" spans="1:22" x14ac:dyDescent="0.25">
      <c r="A851" s="3"/>
      <c r="B851" s="3"/>
      <c r="C851" s="3"/>
      <c r="D851" s="3"/>
      <c r="E851" s="3"/>
      <c r="F851" s="3"/>
      <c r="G851" s="16">
        <f t="shared" si="186"/>
        <v>0</v>
      </c>
      <c r="H851" s="16">
        <f t="shared" si="187"/>
        <v>0</v>
      </c>
      <c r="I851" s="9">
        <f t="shared" si="185"/>
        <v>0</v>
      </c>
      <c r="J851" s="9">
        <f t="shared" si="188"/>
        <v>0</v>
      </c>
      <c r="K851" s="9">
        <f t="shared" si="197"/>
        <v>0</v>
      </c>
      <c r="L851" s="9">
        <f t="shared" si="198"/>
        <v>0</v>
      </c>
      <c r="M851" s="9" t="str">
        <f t="shared" si="189"/>
        <v/>
      </c>
      <c r="N851" s="9" t="str">
        <f t="shared" si="190"/>
        <v/>
      </c>
      <c r="O851" s="9" t="str">
        <f t="shared" si="191"/>
        <v/>
      </c>
      <c r="P851" s="9" t="str">
        <f t="shared" si="192"/>
        <v/>
      </c>
      <c r="Q851" s="9" t="str">
        <f t="shared" si="193"/>
        <v/>
      </c>
      <c r="R851" s="9" t="str">
        <f t="shared" si="194"/>
        <v/>
      </c>
      <c r="S851" s="9" t="str">
        <f t="shared" si="195"/>
        <v/>
      </c>
      <c r="T851" s="9" t="str">
        <f t="shared" si="196"/>
        <v/>
      </c>
      <c r="U851" s="9" t="str">
        <f t="array" ref="U851">IF(AND(F851&lt;&gt;"",F851&lt;&gt;"GR"),IF(COUNTIF($J$2:$J$1000,"&gt;=50")&gt;=10,IF(F851&lt;&gt;"GR",IF(AND(F851&gt;=55,J851&gt;=50),_xlfn.IFS(AND(J851&gt;=$AH$11,J851&gt;$AG$10,J851&gt;$AF$10,J851&gt;$AE$10,J851&gt;$AD$10,J851&gt;$AC$10,J851&gt;$AB$10),"AA",AND(J851&gt;=$AG$11,J851&gt;$AF$10,J851&gt;$AE$10,J851&gt;$AD$10,J851&gt;$AC$10,J851&gt;$AB$10),"BA",AND(J851&gt;=$AF$11,J851&gt;$AE$10,J851&gt;$AD$10,J851&gt;$AC$10,J851&gt;$AB$10),"BB",AND(J851&gt;=$AE$11,J851&gt;$AD$10,J851&gt;$AC$10,J851&gt;$AB$10),"CB",AND(J851&gt;=$AD$11,J851&gt;$AC$10,J851&gt;$AB$10),"CC",AND(J851&gt;=$AC$11,J851&gt;$AB$10),"DC",J851&gt;=50,"DD"),IF(J851&gt;=$AA$9,"FD","FF")),T851),IF(L851&gt;=$Z$32,$Z$30,IF(L851&gt;=$AA$32,$AA$30,IF(L851&gt;=$AB$32,$AB$30,IF(L851&gt;=$AC$32,$AC$30,IF(L851&gt;=$AD$32,$AD$30,IF(L851&gt;=$AE$32,$AE$30,IF(L851&gt;=$AF$32,$AF$30,IF(L851&gt;=$AG$32,$AG$30,$AH$30))))))))),T851)</f>
        <v/>
      </c>
      <c r="V851" s="9" t="str">
        <f t="array" ref="V851">IF(A851&lt;&gt;"",IF(_xlfn.BITOR(F851&lt;&gt;"GR",F851&lt;&gt;""),IF(AND(L851&gt;=50,F851&gt;=55),_xlfn.RANK.EQ(L851,$L$2:$L$1000,0),_xlfn.IFS(U851="FD",999,U851="FF",1000)),IF(AND(L851&gt;=50,H851&gt;=55),_xlfn.RANK.EQ(L851,$L$2:$L$326,0),_xlfn.IFS(U851="FD",999,U851="FF",1000))),"")</f>
        <v/>
      </c>
    </row>
    <row r="852" spans="1:22" x14ac:dyDescent="0.25">
      <c r="A852" s="3"/>
      <c r="B852" s="3"/>
      <c r="C852" s="3"/>
      <c r="D852" s="3"/>
      <c r="E852" s="3"/>
      <c r="F852" s="3"/>
      <c r="G852" s="16">
        <f t="shared" si="186"/>
        <v>0</v>
      </c>
      <c r="H852" s="16">
        <f t="shared" si="187"/>
        <v>0</v>
      </c>
      <c r="I852" s="9">
        <f t="shared" si="185"/>
        <v>0</v>
      </c>
      <c r="J852" s="9">
        <f t="shared" si="188"/>
        <v>0</v>
      </c>
      <c r="K852" s="9">
        <f t="shared" si="197"/>
        <v>0</v>
      </c>
      <c r="L852" s="9">
        <f t="shared" si="198"/>
        <v>0</v>
      </c>
      <c r="M852" s="9" t="str">
        <f t="shared" si="189"/>
        <v/>
      </c>
      <c r="N852" s="9" t="str">
        <f t="shared" si="190"/>
        <v/>
      </c>
      <c r="O852" s="9" t="str">
        <f t="shared" si="191"/>
        <v/>
      </c>
      <c r="P852" s="9" t="str">
        <f t="shared" si="192"/>
        <v/>
      </c>
      <c r="Q852" s="9" t="str">
        <f t="shared" si="193"/>
        <v/>
      </c>
      <c r="R852" s="9" t="str">
        <f t="shared" si="194"/>
        <v/>
      </c>
      <c r="S852" s="9" t="str">
        <f t="shared" si="195"/>
        <v/>
      </c>
      <c r="T852" s="9" t="str">
        <f t="shared" si="196"/>
        <v/>
      </c>
      <c r="U852" s="9" t="str">
        <f t="array" ref="U852">IF(AND(F852&lt;&gt;"",F852&lt;&gt;"GR"),IF(COUNTIF($J$2:$J$1000,"&gt;=50")&gt;=10,IF(F852&lt;&gt;"GR",IF(AND(F852&gt;=55,J852&gt;=50),_xlfn.IFS(AND(J852&gt;=$AH$11,J852&gt;$AG$10,J852&gt;$AF$10,J852&gt;$AE$10,J852&gt;$AD$10,J852&gt;$AC$10,J852&gt;$AB$10),"AA",AND(J852&gt;=$AG$11,J852&gt;$AF$10,J852&gt;$AE$10,J852&gt;$AD$10,J852&gt;$AC$10,J852&gt;$AB$10),"BA",AND(J852&gt;=$AF$11,J852&gt;$AE$10,J852&gt;$AD$10,J852&gt;$AC$10,J852&gt;$AB$10),"BB",AND(J852&gt;=$AE$11,J852&gt;$AD$10,J852&gt;$AC$10,J852&gt;$AB$10),"CB",AND(J852&gt;=$AD$11,J852&gt;$AC$10,J852&gt;$AB$10),"CC",AND(J852&gt;=$AC$11,J852&gt;$AB$10),"DC",J852&gt;=50,"DD"),IF(J852&gt;=$AA$9,"FD","FF")),T852),IF(L852&gt;=$Z$32,$Z$30,IF(L852&gt;=$AA$32,$AA$30,IF(L852&gt;=$AB$32,$AB$30,IF(L852&gt;=$AC$32,$AC$30,IF(L852&gt;=$AD$32,$AD$30,IF(L852&gt;=$AE$32,$AE$30,IF(L852&gt;=$AF$32,$AF$30,IF(L852&gt;=$AG$32,$AG$30,$AH$30))))))))),T852)</f>
        <v/>
      </c>
      <c r="V852" s="9" t="str">
        <f t="array" ref="V852">IF(A852&lt;&gt;"",IF(_xlfn.BITOR(F852&lt;&gt;"GR",F852&lt;&gt;""),IF(AND(L852&gt;=50,F852&gt;=55),_xlfn.RANK.EQ(L852,$L$2:$L$1000,0),_xlfn.IFS(U852="FD",999,U852="FF",1000)),IF(AND(L852&gt;=50,H852&gt;=55),_xlfn.RANK.EQ(L852,$L$2:$L$326,0),_xlfn.IFS(U852="FD",999,U852="FF",1000))),"")</f>
        <v/>
      </c>
    </row>
    <row r="853" spans="1:22" x14ac:dyDescent="0.25">
      <c r="A853" s="3"/>
      <c r="B853" s="3"/>
      <c r="C853" s="3"/>
      <c r="D853" s="3"/>
      <c r="E853" s="3"/>
      <c r="F853" s="3"/>
      <c r="G853" s="16">
        <f t="shared" si="186"/>
        <v>0</v>
      </c>
      <c r="H853" s="16">
        <f t="shared" si="187"/>
        <v>0</v>
      </c>
      <c r="I853" s="9">
        <f t="shared" si="185"/>
        <v>0</v>
      </c>
      <c r="J853" s="9">
        <f t="shared" si="188"/>
        <v>0</v>
      </c>
      <c r="K853" s="9">
        <f t="shared" si="197"/>
        <v>0</v>
      </c>
      <c r="L853" s="9">
        <f t="shared" si="198"/>
        <v>0</v>
      </c>
      <c r="M853" s="9" t="str">
        <f t="shared" si="189"/>
        <v/>
      </c>
      <c r="N853" s="9" t="str">
        <f t="shared" si="190"/>
        <v/>
      </c>
      <c r="O853" s="9" t="str">
        <f t="shared" si="191"/>
        <v/>
      </c>
      <c r="P853" s="9" t="str">
        <f t="shared" si="192"/>
        <v/>
      </c>
      <c r="Q853" s="9" t="str">
        <f t="shared" si="193"/>
        <v/>
      </c>
      <c r="R853" s="9" t="str">
        <f t="shared" si="194"/>
        <v/>
      </c>
      <c r="S853" s="9" t="str">
        <f t="shared" si="195"/>
        <v/>
      </c>
      <c r="T853" s="9" t="str">
        <f t="shared" si="196"/>
        <v/>
      </c>
      <c r="U853" s="9" t="str">
        <f t="array" ref="U853">IF(AND(F853&lt;&gt;"",F853&lt;&gt;"GR"),IF(COUNTIF($J$2:$J$1000,"&gt;=50")&gt;=10,IF(F853&lt;&gt;"GR",IF(AND(F853&gt;=55,J853&gt;=50),_xlfn.IFS(AND(J853&gt;=$AH$11,J853&gt;$AG$10,J853&gt;$AF$10,J853&gt;$AE$10,J853&gt;$AD$10,J853&gt;$AC$10,J853&gt;$AB$10),"AA",AND(J853&gt;=$AG$11,J853&gt;$AF$10,J853&gt;$AE$10,J853&gt;$AD$10,J853&gt;$AC$10,J853&gt;$AB$10),"BA",AND(J853&gt;=$AF$11,J853&gt;$AE$10,J853&gt;$AD$10,J853&gt;$AC$10,J853&gt;$AB$10),"BB",AND(J853&gt;=$AE$11,J853&gt;$AD$10,J853&gt;$AC$10,J853&gt;$AB$10),"CB",AND(J853&gt;=$AD$11,J853&gt;$AC$10,J853&gt;$AB$10),"CC",AND(J853&gt;=$AC$11,J853&gt;$AB$10),"DC",J853&gt;=50,"DD"),IF(J853&gt;=$AA$9,"FD","FF")),T853),IF(L853&gt;=$Z$32,$Z$30,IF(L853&gt;=$AA$32,$AA$30,IF(L853&gt;=$AB$32,$AB$30,IF(L853&gt;=$AC$32,$AC$30,IF(L853&gt;=$AD$32,$AD$30,IF(L853&gt;=$AE$32,$AE$30,IF(L853&gt;=$AF$32,$AF$30,IF(L853&gt;=$AG$32,$AG$30,$AH$30))))))))),T853)</f>
        <v/>
      </c>
      <c r="V853" s="9" t="str">
        <f t="array" ref="V853">IF(A853&lt;&gt;"",IF(_xlfn.BITOR(F853&lt;&gt;"GR",F853&lt;&gt;""),IF(AND(L853&gt;=50,F853&gt;=55),_xlfn.RANK.EQ(L853,$L$2:$L$1000,0),_xlfn.IFS(U853="FD",999,U853="FF",1000)),IF(AND(L853&gt;=50,H853&gt;=55),_xlfn.RANK.EQ(L853,$L$2:$L$326,0),_xlfn.IFS(U853="FD",999,U853="FF",1000))),"")</f>
        <v/>
      </c>
    </row>
    <row r="854" spans="1:22" x14ac:dyDescent="0.25">
      <c r="A854" s="3"/>
      <c r="B854" s="3"/>
      <c r="C854" s="3"/>
      <c r="D854" s="3"/>
      <c r="E854" s="3"/>
      <c r="F854" s="3"/>
      <c r="G854" s="16">
        <f t="shared" si="186"/>
        <v>0</v>
      </c>
      <c r="H854" s="16">
        <f t="shared" si="187"/>
        <v>0</v>
      </c>
      <c r="I854" s="9">
        <f t="shared" si="185"/>
        <v>0</v>
      </c>
      <c r="J854" s="9">
        <f t="shared" si="188"/>
        <v>0</v>
      </c>
      <c r="K854" s="9">
        <f t="shared" si="197"/>
        <v>0</v>
      </c>
      <c r="L854" s="9">
        <f t="shared" si="198"/>
        <v>0</v>
      </c>
      <c r="M854" s="9" t="str">
        <f t="shared" si="189"/>
        <v/>
      </c>
      <c r="N854" s="9" t="str">
        <f t="shared" si="190"/>
        <v/>
      </c>
      <c r="O854" s="9" t="str">
        <f t="shared" si="191"/>
        <v/>
      </c>
      <c r="P854" s="9" t="str">
        <f t="shared" si="192"/>
        <v/>
      </c>
      <c r="Q854" s="9" t="str">
        <f t="shared" si="193"/>
        <v/>
      </c>
      <c r="R854" s="9" t="str">
        <f t="shared" si="194"/>
        <v/>
      </c>
      <c r="S854" s="9" t="str">
        <f t="shared" si="195"/>
        <v/>
      </c>
      <c r="T854" s="9" t="str">
        <f t="shared" si="196"/>
        <v/>
      </c>
      <c r="U854" s="9" t="str">
        <f t="array" ref="U854">IF(AND(F854&lt;&gt;"",F854&lt;&gt;"GR"),IF(COUNTIF($J$2:$J$1000,"&gt;=50")&gt;=10,IF(F854&lt;&gt;"GR",IF(AND(F854&gt;=55,J854&gt;=50),_xlfn.IFS(AND(J854&gt;=$AH$11,J854&gt;$AG$10,J854&gt;$AF$10,J854&gt;$AE$10,J854&gt;$AD$10,J854&gt;$AC$10,J854&gt;$AB$10),"AA",AND(J854&gt;=$AG$11,J854&gt;$AF$10,J854&gt;$AE$10,J854&gt;$AD$10,J854&gt;$AC$10,J854&gt;$AB$10),"BA",AND(J854&gt;=$AF$11,J854&gt;$AE$10,J854&gt;$AD$10,J854&gt;$AC$10,J854&gt;$AB$10),"BB",AND(J854&gt;=$AE$11,J854&gt;$AD$10,J854&gt;$AC$10,J854&gt;$AB$10),"CB",AND(J854&gt;=$AD$11,J854&gt;$AC$10,J854&gt;$AB$10),"CC",AND(J854&gt;=$AC$11,J854&gt;$AB$10),"DC",J854&gt;=50,"DD"),IF(J854&gt;=$AA$9,"FD","FF")),T854),IF(L854&gt;=$Z$32,$Z$30,IF(L854&gt;=$AA$32,$AA$30,IF(L854&gt;=$AB$32,$AB$30,IF(L854&gt;=$AC$32,$AC$30,IF(L854&gt;=$AD$32,$AD$30,IF(L854&gt;=$AE$32,$AE$30,IF(L854&gt;=$AF$32,$AF$30,IF(L854&gt;=$AG$32,$AG$30,$AH$30))))))))),T854)</f>
        <v/>
      </c>
      <c r="V854" s="9" t="str">
        <f t="array" ref="V854">IF(A854&lt;&gt;"",IF(_xlfn.BITOR(F854&lt;&gt;"GR",F854&lt;&gt;""),IF(AND(L854&gt;=50,F854&gt;=55),_xlfn.RANK.EQ(L854,$L$2:$L$1000,0),_xlfn.IFS(U854="FD",999,U854="FF",1000)),IF(AND(L854&gt;=50,H854&gt;=55),_xlfn.RANK.EQ(L854,$L$2:$L$326,0),_xlfn.IFS(U854="FD",999,U854="FF",1000))),"")</f>
        <v/>
      </c>
    </row>
    <row r="855" spans="1:22" x14ac:dyDescent="0.25">
      <c r="A855" s="3"/>
      <c r="B855" s="3"/>
      <c r="C855" s="3"/>
      <c r="D855" s="3"/>
      <c r="E855" s="3"/>
      <c r="F855" s="3"/>
      <c r="G855" s="16">
        <f t="shared" si="186"/>
        <v>0</v>
      </c>
      <c r="H855" s="16">
        <f t="shared" si="187"/>
        <v>0</v>
      </c>
      <c r="I855" s="9">
        <f t="shared" si="185"/>
        <v>0</v>
      </c>
      <c r="J855" s="9">
        <f t="shared" si="188"/>
        <v>0</v>
      </c>
      <c r="K855" s="9">
        <f t="shared" si="197"/>
        <v>0</v>
      </c>
      <c r="L855" s="9">
        <f t="shared" si="198"/>
        <v>0</v>
      </c>
      <c r="M855" s="9" t="str">
        <f t="shared" si="189"/>
        <v/>
      </c>
      <c r="N855" s="9" t="str">
        <f t="shared" si="190"/>
        <v/>
      </c>
      <c r="O855" s="9" t="str">
        <f t="shared" si="191"/>
        <v/>
      </c>
      <c r="P855" s="9" t="str">
        <f t="shared" si="192"/>
        <v/>
      </c>
      <c r="Q855" s="9" t="str">
        <f t="shared" si="193"/>
        <v/>
      </c>
      <c r="R855" s="9" t="str">
        <f t="shared" si="194"/>
        <v/>
      </c>
      <c r="S855" s="9" t="str">
        <f t="shared" si="195"/>
        <v/>
      </c>
      <c r="T855" s="9" t="str">
        <f t="shared" si="196"/>
        <v/>
      </c>
      <c r="U855" s="9" t="str">
        <f t="array" ref="U855">IF(AND(F855&lt;&gt;"",F855&lt;&gt;"GR"),IF(COUNTIF($J$2:$J$1000,"&gt;=50")&gt;=10,IF(F855&lt;&gt;"GR",IF(AND(F855&gt;=55,J855&gt;=50),_xlfn.IFS(AND(J855&gt;=$AH$11,J855&gt;$AG$10,J855&gt;$AF$10,J855&gt;$AE$10,J855&gt;$AD$10,J855&gt;$AC$10,J855&gt;$AB$10),"AA",AND(J855&gt;=$AG$11,J855&gt;$AF$10,J855&gt;$AE$10,J855&gt;$AD$10,J855&gt;$AC$10,J855&gt;$AB$10),"BA",AND(J855&gt;=$AF$11,J855&gt;$AE$10,J855&gt;$AD$10,J855&gt;$AC$10,J855&gt;$AB$10),"BB",AND(J855&gt;=$AE$11,J855&gt;$AD$10,J855&gt;$AC$10,J855&gt;$AB$10),"CB",AND(J855&gt;=$AD$11,J855&gt;$AC$10,J855&gt;$AB$10),"CC",AND(J855&gt;=$AC$11,J855&gt;$AB$10),"DC",J855&gt;=50,"DD"),IF(J855&gt;=$AA$9,"FD","FF")),T855),IF(L855&gt;=$Z$32,$Z$30,IF(L855&gt;=$AA$32,$AA$30,IF(L855&gt;=$AB$32,$AB$30,IF(L855&gt;=$AC$32,$AC$30,IF(L855&gt;=$AD$32,$AD$30,IF(L855&gt;=$AE$32,$AE$30,IF(L855&gt;=$AF$32,$AF$30,IF(L855&gt;=$AG$32,$AG$30,$AH$30))))))))),T855)</f>
        <v/>
      </c>
      <c r="V855" s="9" t="str">
        <f t="array" ref="V855">IF(A855&lt;&gt;"",IF(_xlfn.BITOR(F855&lt;&gt;"GR",F855&lt;&gt;""),IF(AND(L855&gt;=50,F855&gt;=55),_xlfn.RANK.EQ(L855,$L$2:$L$1000,0),_xlfn.IFS(U855="FD",999,U855="FF",1000)),IF(AND(L855&gt;=50,H855&gt;=55),_xlfn.RANK.EQ(L855,$L$2:$L$326,0),_xlfn.IFS(U855="FD",999,U855="FF",1000))),"")</f>
        <v/>
      </c>
    </row>
    <row r="856" spans="1:22" x14ac:dyDescent="0.25">
      <c r="A856" s="3"/>
      <c r="B856" s="3"/>
      <c r="C856" s="3"/>
      <c r="D856" s="3"/>
      <c r="E856" s="3"/>
      <c r="F856" s="3"/>
      <c r="G856" s="16">
        <f t="shared" si="186"/>
        <v>0</v>
      </c>
      <c r="H856" s="16">
        <f t="shared" si="187"/>
        <v>0</v>
      </c>
      <c r="I856" s="9">
        <f t="shared" si="185"/>
        <v>0</v>
      </c>
      <c r="J856" s="9">
        <f t="shared" si="188"/>
        <v>0</v>
      </c>
      <c r="K856" s="9">
        <f t="shared" si="197"/>
        <v>0</v>
      </c>
      <c r="L856" s="9">
        <f t="shared" si="198"/>
        <v>0</v>
      </c>
      <c r="M856" s="9" t="str">
        <f t="shared" si="189"/>
        <v/>
      </c>
      <c r="N856" s="9" t="str">
        <f t="shared" si="190"/>
        <v/>
      </c>
      <c r="O856" s="9" t="str">
        <f t="shared" si="191"/>
        <v/>
      </c>
      <c r="P856" s="9" t="str">
        <f t="shared" si="192"/>
        <v/>
      </c>
      <c r="Q856" s="9" t="str">
        <f t="shared" si="193"/>
        <v/>
      </c>
      <c r="R856" s="9" t="str">
        <f t="shared" si="194"/>
        <v/>
      </c>
      <c r="S856" s="9" t="str">
        <f t="shared" si="195"/>
        <v/>
      </c>
      <c r="T856" s="9" t="str">
        <f t="shared" si="196"/>
        <v/>
      </c>
      <c r="U856" s="9" t="str">
        <f t="array" ref="U856">IF(AND(F856&lt;&gt;"",F856&lt;&gt;"GR"),IF(COUNTIF($J$2:$J$1000,"&gt;=50")&gt;=10,IF(F856&lt;&gt;"GR",IF(AND(F856&gt;=55,J856&gt;=50),_xlfn.IFS(AND(J856&gt;=$AH$11,J856&gt;$AG$10,J856&gt;$AF$10,J856&gt;$AE$10,J856&gt;$AD$10,J856&gt;$AC$10,J856&gt;$AB$10),"AA",AND(J856&gt;=$AG$11,J856&gt;$AF$10,J856&gt;$AE$10,J856&gt;$AD$10,J856&gt;$AC$10,J856&gt;$AB$10),"BA",AND(J856&gt;=$AF$11,J856&gt;$AE$10,J856&gt;$AD$10,J856&gt;$AC$10,J856&gt;$AB$10),"BB",AND(J856&gt;=$AE$11,J856&gt;$AD$10,J856&gt;$AC$10,J856&gt;$AB$10),"CB",AND(J856&gt;=$AD$11,J856&gt;$AC$10,J856&gt;$AB$10),"CC",AND(J856&gt;=$AC$11,J856&gt;$AB$10),"DC",J856&gt;=50,"DD"),IF(J856&gt;=$AA$9,"FD","FF")),T856),IF(L856&gt;=$Z$32,$Z$30,IF(L856&gt;=$AA$32,$AA$30,IF(L856&gt;=$AB$32,$AB$30,IF(L856&gt;=$AC$32,$AC$30,IF(L856&gt;=$AD$32,$AD$30,IF(L856&gt;=$AE$32,$AE$30,IF(L856&gt;=$AF$32,$AF$30,IF(L856&gt;=$AG$32,$AG$30,$AH$30))))))))),T856)</f>
        <v/>
      </c>
      <c r="V856" s="9" t="str">
        <f t="array" ref="V856">IF(A856&lt;&gt;"",IF(_xlfn.BITOR(F856&lt;&gt;"GR",F856&lt;&gt;""),IF(AND(L856&gt;=50,F856&gt;=55),_xlfn.RANK.EQ(L856,$L$2:$L$1000,0),_xlfn.IFS(U856="FD",999,U856="FF",1000)),IF(AND(L856&gt;=50,H856&gt;=55),_xlfn.RANK.EQ(L856,$L$2:$L$326,0),_xlfn.IFS(U856="FD",999,U856="FF",1000))),"")</f>
        <v/>
      </c>
    </row>
    <row r="857" spans="1:22" x14ac:dyDescent="0.25">
      <c r="A857" s="3"/>
      <c r="B857" s="3"/>
      <c r="C857" s="3"/>
      <c r="D857" s="3"/>
      <c r="E857" s="3"/>
      <c r="F857" s="3"/>
      <c r="G857" s="16">
        <f t="shared" si="186"/>
        <v>0</v>
      </c>
      <c r="H857" s="16">
        <f t="shared" si="187"/>
        <v>0</v>
      </c>
      <c r="I857" s="9">
        <f t="shared" si="185"/>
        <v>0</v>
      </c>
      <c r="J857" s="9">
        <f t="shared" si="188"/>
        <v>0</v>
      </c>
      <c r="K857" s="9">
        <f t="shared" si="197"/>
        <v>0</v>
      </c>
      <c r="L857" s="9">
        <f t="shared" si="198"/>
        <v>0</v>
      </c>
      <c r="M857" s="9" t="str">
        <f t="shared" si="189"/>
        <v/>
      </c>
      <c r="N857" s="9" t="str">
        <f t="shared" si="190"/>
        <v/>
      </c>
      <c r="O857" s="9" t="str">
        <f t="shared" si="191"/>
        <v/>
      </c>
      <c r="P857" s="9" t="str">
        <f t="shared" si="192"/>
        <v/>
      </c>
      <c r="Q857" s="9" t="str">
        <f t="shared" si="193"/>
        <v/>
      </c>
      <c r="R857" s="9" t="str">
        <f t="shared" si="194"/>
        <v/>
      </c>
      <c r="S857" s="9" t="str">
        <f t="shared" si="195"/>
        <v/>
      </c>
      <c r="T857" s="9" t="str">
        <f t="shared" si="196"/>
        <v/>
      </c>
      <c r="U857" s="9" t="str">
        <f t="array" ref="U857">IF(AND(F857&lt;&gt;"",F857&lt;&gt;"GR"),IF(COUNTIF($J$2:$J$1000,"&gt;=50")&gt;=10,IF(F857&lt;&gt;"GR",IF(AND(F857&gt;=55,J857&gt;=50),_xlfn.IFS(AND(J857&gt;=$AH$11,J857&gt;$AG$10,J857&gt;$AF$10,J857&gt;$AE$10,J857&gt;$AD$10,J857&gt;$AC$10,J857&gt;$AB$10),"AA",AND(J857&gt;=$AG$11,J857&gt;$AF$10,J857&gt;$AE$10,J857&gt;$AD$10,J857&gt;$AC$10,J857&gt;$AB$10),"BA",AND(J857&gt;=$AF$11,J857&gt;$AE$10,J857&gt;$AD$10,J857&gt;$AC$10,J857&gt;$AB$10),"BB",AND(J857&gt;=$AE$11,J857&gt;$AD$10,J857&gt;$AC$10,J857&gt;$AB$10),"CB",AND(J857&gt;=$AD$11,J857&gt;$AC$10,J857&gt;$AB$10),"CC",AND(J857&gt;=$AC$11,J857&gt;$AB$10),"DC",J857&gt;=50,"DD"),IF(J857&gt;=$AA$9,"FD","FF")),T857),IF(L857&gt;=$Z$32,$Z$30,IF(L857&gt;=$AA$32,$AA$30,IF(L857&gt;=$AB$32,$AB$30,IF(L857&gt;=$AC$32,$AC$30,IF(L857&gt;=$AD$32,$AD$30,IF(L857&gt;=$AE$32,$AE$30,IF(L857&gt;=$AF$32,$AF$30,IF(L857&gt;=$AG$32,$AG$30,$AH$30))))))))),T857)</f>
        <v/>
      </c>
      <c r="V857" s="9" t="str">
        <f t="array" ref="V857">IF(A857&lt;&gt;"",IF(_xlfn.BITOR(F857&lt;&gt;"GR",F857&lt;&gt;""),IF(AND(L857&gt;=50,F857&gt;=55),_xlfn.RANK.EQ(L857,$L$2:$L$1000,0),_xlfn.IFS(U857="FD",999,U857="FF",1000)),IF(AND(L857&gt;=50,H857&gt;=55),_xlfn.RANK.EQ(L857,$L$2:$L$326,0),_xlfn.IFS(U857="FD",999,U857="FF",1000))),"")</f>
        <v/>
      </c>
    </row>
    <row r="858" spans="1:22" x14ac:dyDescent="0.25">
      <c r="A858" s="3"/>
      <c r="B858" s="3"/>
      <c r="C858" s="3"/>
      <c r="D858" s="3"/>
      <c r="E858" s="3"/>
      <c r="F858" s="3"/>
      <c r="G858" s="16">
        <f t="shared" si="186"/>
        <v>0</v>
      </c>
      <c r="H858" s="16">
        <f t="shared" si="187"/>
        <v>0</v>
      </c>
      <c r="I858" s="9">
        <f t="shared" si="185"/>
        <v>0</v>
      </c>
      <c r="J858" s="9">
        <f t="shared" si="188"/>
        <v>0</v>
      </c>
      <c r="K858" s="9">
        <f t="shared" si="197"/>
        <v>0</v>
      </c>
      <c r="L858" s="9">
        <f t="shared" si="198"/>
        <v>0</v>
      </c>
      <c r="M858" s="9" t="str">
        <f t="shared" si="189"/>
        <v/>
      </c>
      <c r="N858" s="9" t="str">
        <f t="shared" si="190"/>
        <v/>
      </c>
      <c r="O858" s="9" t="str">
        <f t="shared" si="191"/>
        <v/>
      </c>
      <c r="P858" s="9" t="str">
        <f t="shared" si="192"/>
        <v/>
      </c>
      <c r="Q858" s="9" t="str">
        <f t="shared" si="193"/>
        <v/>
      </c>
      <c r="R858" s="9" t="str">
        <f t="shared" si="194"/>
        <v/>
      </c>
      <c r="S858" s="9" t="str">
        <f t="shared" si="195"/>
        <v/>
      </c>
      <c r="T858" s="9" t="str">
        <f t="shared" si="196"/>
        <v/>
      </c>
      <c r="U858" s="9" t="str">
        <f t="array" ref="U858">IF(AND(F858&lt;&gt;"",F858&lt;&gt;"GR"),IF(COUNTIF($J$2:$J$1000,"&gt;=50")&gt;=10,IF(F858&lt;&gt;"GR",IF(AND(F858&gt;=55,J858&gt;=50),_xlfn.IFS(AND(J858&gt;=$AH$11,J858&gt;$AG$10,J858&gt;$AF$10,J858&gt;$AE$10,J858&gt;$AD$10,J858&gt;$AC$10,J858&gt;$AB$10),"AA",AND(J858&gt;=$AG$11,J858&gt;$AF$10,J858&gt;$AE$10,J858&gt;$AD$10,J858&gt;$AC$10,J858&gt;$AB$10),"BA",AND(J858&gt;=$AF$11,J858&gt;$AE$10,J858&gt;$AD$10,J858&gt;$AC$10,J858&gt;$AB$10),"BB",AND(J858&gt;=$AE$11,J858&gt;$AD$10,J858&gt;$AC$10,J858&gt;$AB$10),"CB",AND(J858&gt;=$AD$11,J858&gt;$AC$10,J858&gt;$AB$10),"CC",AND(J858&gt;=$AC$11,J858&gt;$AB$10),"DC",J858&gt;=50,"DD"),IF(J858&gt;=$AA$9,"FD","FF")),T858),IF(L858&gt;=$Z$32,$Z$30,IF(L858&gt;=$AA$32,$AA$30,IF(L858&gt;=$AB$32,$AB$30,IF(L858&gt;=$AC$32,$AC$30,IF(L858&gt;=$AD$32,$AD$30,IF(L858&gt;=$AE$32,$AE$30,IF(L858&gt;=$AF$32,$AF$30,IF(L858&gt;=$AG$32,$AG$30,$AH$30))))))))),T858)</f>
        <v/>
      </c>
      <c r="V858" s="9" t="str">
        <f t="array" ref="V858">IF(A858&lt;&gt;"",IF(_xlfn.BITOR(F858&lt;&gt;"GR",F858&lt;&gt;""),IF(AND(L858&gt;=50,F858&gt;=55),_xlfn.RANK.EQ(L858,$L$2:$L$1000,0),_xlfn.IFS(U858="FD",999,U858="FF",1000)),IF(AND(L858&gt;=50,H858&gt;=55),_xlfn.RANK.EQ(L858,$L$2:$L$326,0),_xlfn.IFS(U858="FD",999,U858="FF",1000))),"")</f>
        <v/>
      </c>
    </row>
    <row r="859" spans="1:22" x14ac:dyDescent="0.25">
      <c r="A859" s="3"/>
      <c r="B859" s="3"/>
      <c r="C859" s="3"/>
      <c r="D859" s="3"/>
      <c r="E859" s="3"/>
      <c r="F859" s="3"/>
      <c r="G859" s="16">
        <f t="shared" si="186"/>
        <v>0</v>
      </c>
      <c r="H859" s="16">
        <f t="shared" si="187"/>
        <v>0</v>
      </c>
      <c r="I859" s="9">
        <f t="shared" si="185"/>
        <v>0</v>
      </c>
      <c r="J859" s="9">
        <f t="shared" si="188"/>
        <v>0</v>
      </c>
      <c r="K859" s="9">
        <f t="shared" si="197"/>
        <v>0</v>
      </c>
      <c r="L859" s="9">
        <f t="shared" si="198"/>
        <v>0</v>
      </c>
      <c r="M859" s="9" t="str">
        <f t="shared" si="189"/>
        <v/>
      </c>
      <c r="N859" s="9" t="str">
        <f t="shared" si="190"/>
        <v/>
      </c>
      <c r="O859" s="9" t="str">
        <f t="shared" si="191"/>
        <v/>
      </c>
      <c r="P859" s="9" t="str">
        <f t="shared" si="192"/>
        <v/>
      </c>
      <c r="Q859" s="9" t="str">
        <f t="shared" si="193"/>
        <v/>
      </c>
      <c r="R859" s="9" t="str">
        <f t="shared" si="194"/>
        <v/>
      </c>
      <c r="S859" s="9" t="str">
        <f t="shared" si="195"/>
        <v/>
      </c>
      <c r="T859" s="9" t="str">
        <f t="shared" si="196"/>
        <v/>
      </c>
      <c r="U859" s="9" t="str">
        <f t="array" ref="U859">IF(AND(F859&lt;&gt;"",F859&lt;&gt;"GR"),IF(COUNTIF($J$2:$J$1000,"&gt;=50")&gt;=10,IF(F859&lt;&gt;"GR",IF(AND(F859&gt;=55,J859&gt;=50),_xlfn.IFS(AND(J859&gt;=$AH$11,J859&gt;$AG$10,J859&gt;$AF$10,J859&gt;$AE$10,J859&gt;$AD$10,J859&gt;$AC$10,J859&gt;$AB$10),"AA",AND(J859&gt;=$AG$11,J859&gt;$AF$10,J859&gt;$AE$10,J859&gt;$AD$10,J859&gt;$AC$10,J859&gt;$AB$10),"BA",AND(J859&gt;=$AF$11,J859&gt;$AE$10,J859&gt;$AD$10,J859&gt;$AC$10,J859&gt;$AB$10),"BB",AND(J859&gt;=$AE$11,J859&gt;$AD$10,J859&gt;$AC$10,J859&gt;$AB$10),"CB",AND(J859&gt;=$AD$11,J859&gt;$AC$10,J859&gt;$AB$10),"CC",AND(J859&gt;=$AC$11,J859&gt;$AB$10),"DC",J859&gt;=50,"DD"),IF(J859&gt;=$AA$9,"FD","FF")),T859),IF(L859&gt;=$Z$32,$Z$30,IF(L859&gt;=$AA$32,$AA$30,IF(L859&gt;=$AB$32,$AB$30,IF(L859&gt;=$AC$32,$AC$30,IF(L859&gt;=$AD$32,$AD$30,IF(L859&gt;=$AE$32,$AE$30,IF(L859&gt;=$AF$32,$AF$30,IF(L859&gt;=$AG$32,$AG$30,$AH$30))))))))),T859)</f>
        <v/>
      </c>
      <c r="V859" s="9" t="str">
        <f t="array" ref="V859">IF(A859&lt;&gt;"",IF(_xlfn.BITOR(F859&lt;&gt;"GR",F859&lt;&gt;""),IF(AND(L859&gt;=50,F859&gt;=55),_xlfn.RANK.EQ(L859,$L$2:$L$1000,0),_xlfn.IFS(U859="FD",999,U859="FF",1000)),IF(AND(L859&gt;=50,H859&gt;=55),_xlfn.RANK.EQ(L859,$L$2:$L$326,0),_xlfn.IFS(U859="FD",999,U859="FF",1000))),"")</f>
        <v/>
      </c>
    </row>
    <row r="860" spans="1:22" x14ac:dyDescent="0.25">
      <c r="A860" s="3"/>
      <c r="B860" s="3"/>
      <c r="C860" s="3"/>
      <c r="D860" s="3"/>
      <c r="E860" s="3"/>
      <c r="F860" s="3"/>
      <c r="G860" s="16">
        <f t="shared" si="186"/>
        <v>0</v>
      </c>
      <c r="H860" s="16">
        <f t="shared" si="187"/>
        <v>0</v>
      </c>
      <c r="I860" s="9">
        <f t="shared" si="185"/>
        <v>0</v>
      </c>
      <c r="J860" s="9">
        <f t="shared" si="188"/>
        <v>0</v>
      </c>
      <c r="K860" s="9">
        <f t="shared" si="197"/>
        <v>0</v>
      </c>
      <c r="L860" s="9">
        <f t="shared" si="198"/>
        <v>0</v>
      </c>
      <c r="M860" s="9" t="str">
        <f t="shared" si="189"/>
        <v/>
      </c>
      <c r="N860" s="9" t="str">
        <f t="shared" si="190"/>
        <v/>
      </c>
      <c r="O860" s="9" t="str">
        <f t="shared" si="191"/>
        <v/>
      </c>
      <c r="P860" s="9" t="str">
        <f t="shared" si="192"/>
        <v/>
      </c>
      <c r="Q860" s="9" t="str">
        <f t="shared" si="193"/>
        <v/>
      </c>
      <c r="R860" s="9" t="str">
        <f t="shared" si="194"/>
        <v/>
      </c>
      <c r="S860" s="9" t="str">
        <f t="shared" si="195"/>
        <v/>
      </c>
      <c r="T860" s="9" t="str">
        <f t="shared" si="196"/>
        <v/>
      </c>
      <c r="U860" s="9" t="str">
        <f t="array" ref="U860">IF(AND(F860&lt;&gt;"",F860&lt;&gt;"GR"),IF(COUNTIF($J$2:$J$1000,"&gt;=50")&gt;=10,IF(F860&lt;&gt;"GR",IF(AND(F860&gt;=55,J860&gt;=50),_xlfn.IFS(AND(J860&gt;=$AH$11,J860&gt;$AG$10,J860&gt;$AF$10,J860&gt;$AE$10,J860&gt;$AD$10,J860&gt;$AC$10,J860&gt;$AB$10),"AA",AND(J860&gt;=$AG$11,J860&gt;$AF$10,J860&gt;$AE$10,J860&gt;$AD$10,J860&gt;$AC$10,J860&gt;$AB$10),"BA",AND(J860&gt;=$AF$11,J860&gt;$AE$10,J860&gt;$AD$10,J860&gt;$AC$10,J860&gt;$AB$10),"BB",AND(J860&gt;=$AE$11,J860&gt;$AD$10,J860&gt;$AC$10,J860&gt;$AB$10),"CB",AND(J860&gt;=$AD$11,J860&gt;$AC$10,J860&gt;$AB$10),"CC",AND(J860&gt;=$AC$11,J860&gt;$AB$10),"DC",J860&gt;=50,"DD"),IF(J860&gt;=$AA$9,"FD","FF")),T860),IF(L860&gt;=$Z$32,$Z$30,IF(L860&gt;=$AA$32,$AA$30,IF(L860&gt;=$AB$32,$AB$30,IF(L860&gt;=$AC$32,$AC$30,IF(L860&gt;=$AD$32,$AD$30,IF(L860&gt;=$AE$32,$AE$30,IF(L860&gt;=$AF$32,$AF$30,IF(L860&gt;=$AG$32,$AG$30,$AH$30))))))))),T860)</f>
        <v/>
      </c>
      <c r="V860" s="9" t="str">
        <f t="array" ref="V860">IF(A860&lt;&gt;"",IF(_xlfn.BITOR(F860&lt;&gt;"GR",F860&lt;&gt;""),IF(AND(L860&gt;=50,F860&gt;=55),_xlfn.RANK.EQ(L860,$L$2:$L$1000,0),_xlfn.IFS(U860="FD",999,U860="FF",1000)),IF(AND(L860&gt;=50,H860&gt;=55),_xlfn.RANK.EQ(L860,$L$2:$L$326,0),_xlfn.IFS(U860="FD",999,U860="FF",1000))),"")</f>
        <v/>
      </c>
    </row>
    <row r="861" spans="1:22" x14ac:dyDescent="0.25">
      <c r="A861" s="3"/>
      <c r="B861" s="3"/>
      <c r="C861" s="3"/>
      <c r="D861" s="3"/>
      <c r="E861" s="3"/>
      <c r="F861" s="3"/>
      <c r="G861" s="16">
        <f t="shared" si="186"/>
        <v>0</v>
      </c>
      <c r="H861" s="16">
        <f t="shared" si="187"/>
        <v>0</v>
      </c>
      <c r="I861" s="9">
        <f t="shared" si="185"/>
        <v>0</v>
      </c>
      <c r="J861" s="9">
        <f t="shared" si="188"/>
        <v>0</v>
      </c>
      <c r="K861" s="9">
        <f t="shared" si="197"/>
        <v>0</v>
      </c>
      <c r="L861" s="9">
        <f t="shared" si="198"/>
        <v>0</v>
      </c>
      <c r="M861" s="9" t="str">
        <f t="shared" si="189"/>
        <v/>
      </c>
      <c r="N861" s="9" t="str">
        <f t="shared" si="190"/>
        <v/>
      </c>
      <c r="O861" s="9" t="str">
        <f t="shared" si="191"/>
        <v/>
      </c>
      <c r="P861" s="9" t="str">
        <f t="shared" si="192"/>
        <v/>
      </c>
      <c r="Q861" s="9" t="str">
        <f t="shared" si="193"/>
        <v/>
      </c>
      <c r="R861" s="9" t="str">
        <f t="shared" si="194"/>
        <v/>
      </c>
      <c r="S861" s="9" t="str">
        <f t="shared" si="195"/>
        <v/>
      </c>
      <c r="T861" s="9" t="str">
        <f t="shared" si="196"/>
        <v/>
      </c>
      <c r="U861" s="9" t="str">
        <f t="array" ref="U861">IF(AND(F861&lt;&gt;"",F861&lt;&gt;"GR"),IF(COUNTIF($J$2:$J$1000,"&gt;=50")&gt;=10,IF(F861&lt;&gt;"GR",IF(AND(F861&gt;=55,J861&gt;=50),_xlfn.IFS(AND(J861&gt;=$AH$11,J861&gt;$AG$10,J861&gt;$AF$10,J861&gt;$AE$10,J861&gt;$AD$10,J861&gt;$AC$10,J861&gt;$AB$10),"AA",AND(J861&gt;=$AG$11,J861&gt;$AF$10,J861&gt;$AE$10,J861&gt;$AD$10,J861&gt;$AC$10,J861&gt;$AB$10),"BA",AND(J861&gt;=$AF$11,J861&gt;$AE$10,J861&gt;$AD$10,J861&gt;$AC$10,J861&gt;$AB$10),"BB",AND(J861&gt;=$AE$11,J861&gt;$AD$10,J861&gt;$AC$10,J861&gt;$AB$10),"CB",AND(J861&gt;=$AD$11,J861&gt;$AC$10,J861&gt;$AB$10),"CC",AND(J861&gt;=$AC$11,J861&gt;$AB$10),"DC",J861&gt;=50,"DD"),IF(J861&gt;=$AA$9,"FD","FF")),T861),IF(L861&gt;=$Z$32,$Z$30,IF(L861&gt;=$AA$32,$AA$30,IF(L861&gt;=$AB$32,$AB$30,IF(L861&gt;=$AC$32,$AC$30,IF(L861&gt;=$AD$32,$AD$30,IF(L861&gt;=$AE$32,$AE$30,IF(L861&gt;=$AF$32,$AF$30,IF(L861&gt;=$AG$32,$AG$30,$AH$30))))))))),T861)</f>
        <v/>
      </c>
      <c r="V861" s="9" t="str">
        <f t="array" ref="V861">IF(A861&lt;&gt;"",IF(_xlfn.BITOR(F861&lt;&gt;"GR",F861&lt;&gt;""),IF(AND(L861&gt;=50,F861&gt;=55),_xlfn.RANK.EQ(L861,$L$2:$L$1000,0),_xlfn.IFS(U861="FD",999,U861="FF",1000)),IF(AND(L861&gt;=50,H861&gt;=55),_xlfn.RANK.EQ(L861,$L$2:$L$326,0),_xlfn.IFS(U861="FD",999,U861="FF",1000))),"")</f>
        <v/>
      </c>
    </row>
    <row r="862" spans="1:22" x14ac:dyDescent="0.25">
      <c r="A862" s="3"/>
      <c r="B862" s="3"/>
      <c r="C862" s="3"/>
      <c r="D862" s="3"/>
      <c r="E862" s="3"/>
      <c r="F862" s="3"/>
      <c r="G862" s="16">
        <f t="shared" si="186"/>
        <v>0</v>
      </c>
      <c r="H862" s="16">
        <f t="shared" si="187"/>
        <v>0</v>
      </c>
      <c r="I862" s="9">
        <f t="shared" si="185"/>
        <v>0</v>
      </c>
      <c r="J862" s="9">
        <f t="shared" si="188"/>
        <v>0</v>
      </c>
      <c r="K862" s="9">
        <f t="shared" si="197"/>
        <v>0</v>
      </c>
      <c r="L862" s="9">
        <f t="shared" si="198"/>
        <v>0</v>
      </c>
      <c r="M862" s="9" t="str">
        <f t="shared" si="189"/>
        <v/>
      </c>
      <c r="N862" s="9" t="str">
        <f t="shared" si="190"/>
        <v/>
      </c>
      <c r="O862" s="9" t="str">
        <f t="shared" si="191"/>
        <v/>
      </c>
      <c r="P862" s="9" t="str">
        <f t="shared" si="192"/>
        <v/>
      </c>
      <c r="Q862" s="9" t="str">
        <f t="shared" si="193"/>
        <v/>
      </c>
      <c r="R862" s="9" t="str">
        <f t="shared" si="194"/>
        <v/>
      </c>
      <c r="S862" s="9" t="str">
        <f t="shared" si="195"/>
        <v/>
      </c>
      <c r="T862" s="9" t="str">
        <f t="shared" si="196"/>
        <v/>
      </c>
      <c r="U862" s="9" t="str">
        <f t="array" ref="U862">IF(AND(F862&lt;&gt;"",F862&lt;&gt;"GR"),IF(COUNTIF($J$2:$J$1000,"&gt;=50")&gt;=10,IF(F862&lt;&gt;"GR",IF(AND(F862&gt;=55,J862&gt;=50),_xlfn.IFS(AND(J862&gt;=$AH$11,J862&gt;$AG$10,J862&gt;$AF$10,J862&gt;$AE$10,J862&gt;$AD$10,J862&gt;$AC$10,J862&gt;$AB$10),"AA",AND(J862&gt;=$AG$11,J862&gt;$AF$10,J862&gt;$AE$10,J862&gt;$AD$10,J862&gt;$AC$10,J862&gt;$AB$10),"BA",AND(J862&gt;=$AF$11,J862&gt;$AE$10,J862&gt;$AD$10,J862&gt;$AC$10,J862&gt;$AB$10),"BB",AND(J862&gt;=$AE$11,J862&gt;$AD$10,J862&gt;$AC$10,J862&gt;$AB$10),"CB",AND(J862&gt;=$AD$11,J862&gt;$AC$10,J862&gt;$AB$10),"CC",AND(J862&gt;=$AC$11,J862&gt;$AB$10),"DC",J862&gt;=50,"DD"),IF(J862&gt;=$AA$9,"FD","FF")),T862),IF(L862&gt;=$Z$32,$Z$30,IF(L862&gt;=$AA$32,$AA$30,IF(L862&gt;=$AB$32,$AB$30,IF(L862&gt;=$AC$32,$AC$30,IF(L862&gt;=$AD$32,$AD$30,IF(L862&gt;=$AE$32,$AE$30,IF(L862&gt;=$AF$32,$AF$30,IF(L862&gt;=$AG$32,$AG$30,$AH$30))))))))),T862)</f>
        <v/>
      </c>
      <c r="V862" s="9" t="str">
        <f t="array" ref="V862">IF(A862&lt;&gt;"",IF(_xlfn.BITOR(F862&lt;&gt;"GR",F862&lt;&gt;""),IF(AND(L862&gt;=50,F862&gt;=55),_xlfn.RANK.EQ(L862,$L$2:$L$1000,0),_xlfn.IFS(U862="FD",999,U862="FF",1000)),IF(AND(L862&gt;=50,H862&gt;=55),_xlfn.RANK.EQ(L862,$L$2:$L$326,0),_xlfn.IFS(U862="FD",999,U862="FF",1000))),"")</f>
        <v/>
      </c>
    </row>
    <row r="863" spans="1:22" x14ac:dyDescent="0.25">
      <c r="A863" s="3"/>
      <c r="B863" s="3"/>
      <c r="C863" s="3"/>
      <c r="D863" s="3"/>
      <c r="E863" s="3"/>
      <c r="F863" s="3"/>
      <c r="G863" s="16">
        <f t="shared" si="186"/>
        <v>0</v>
      </c>
      <c r="H863" s="16">
        <f t="shared" si="187"/>
        <v>0</v>
      </c>
      <c r="I863" s="9">
        <f t="shared" si="185"/>
        <v>0</v>
      </c>
      <c r="J863" s="9">
        <f t="shared" si="188"/>
        <v>0</v>
      </c>
      <c r="K863" s="9">
        <f t="shared" si="197"/>
        <v>0</v>
      </c>
      <c r="L863" s="9">
        <f t="shared" si="198"/>
        <v>0</v>
      </c>
      <c r="M863" s="9" t="str">
        <f t="shared" si="189"/>
        <v/>
      </c>
      <c r="N863" s="9" t="str">
        <f t="shared" si="190"/>
        <v/>
      </c>
      <c r="O863" s="9" t="str">
        <f t="shared" si="191"/>
        <v/>
      </c>
      <c r="P863" s="9" t="str">
        <f t="shared" si="192"/>
        <v/>
      </c>
      <c r="Q863" s="9" t="str">
        <f t="shared" si="193"/>
        <v/>
      </c>
      <c r="R863" s="9" t="str">
        <f t="shared" si="194"/>
        <v/>
      </c>
      <c r="S863" s="9" t="str">
        <f t="shared" si="195"/>
        <v/>
      </c>
      <c r="T863" s="9" t="str">
        <f t="shared" si="196"/>
        <v/>
      </c>
      <c r="U863" s="9" t="str">
        <f t="array" ref="U863">IF(AND(F863&lt;&gt;"",F863&lt;&gt;"GR"),IF(COUNTIF($J$2:$J$1000,"&gt;=50")&gt;=10,IF(F863&lt;&gt;"GR",IF(AND(F863&gt;=55,J863&gt;=50),_xlfn.IFS(AND(J863&gt;=$AH$11,J863&gt;$AG$10,J863&gt;$AF$10,J863&gt;$AE$10,J863&gt;$AD$10,J863&gt;$AC$10,J863&gt;$AB$10),"AA",AND(J863&gt;=$AG$11,J863&gt;$AF$10,J863&gt;$AE$10,J863&gt;$AD$10,J863&gt;$AC$10,J863&gt;$AB$10),"BA",AND(J863&gt;=$AF$11,J863&gt;$AE$10,J863&gt;$AD$10,J863&gt;$AC$10,J863&gt;$AB$10),"BB",AND(J863&gt;=$AE$11,J863&gt;$AD$10,J863&gt;$AC$10,J863&gt;$AB$10),"CB",AND(J863&gt;=$AD$11,J863&gt;$AC$10,J863&gt;$AB$10),"CC",AND(J863&gt;=$AC$11,J863&gt;$AB$10),"DC",J863&gt;=50,"DD"),IF(J863&gt;=$AA$9,"FD","FF")),T863),IF(L863&gt;=$Z$32,$Z$30,IF(L863&gt;=$AA$32,$AA$30,IF(L863&gt;=$AB$32,$AB$30,IF(L863&gt;=$AC$32,$AC$30,IF(L863&gt;=$AD$32,$AD$30,IF(L863&gt;=$AE$32,$AE$30,IF(L863&gt;=$AF$32,$AF$30,IF(L863&gt;=$AG$32,$AG$30,$AH$30))))))))),T863)</f>
        <v/>
      </c>
      <c r="V863" s="9" t="str">
        <f t="array" ref="V863">IF(A863&lt;&gt;"",IF(_xlfn.BITOR(F863&lt;&gt;"GR",F863&lt;&gt;""),IF(AND(L863&gt;=50,F863&gt;=55),_xlfn.RANK.EQ(L863,$L$2:$L$1000,0),_xlfn.IFS(U863="FD",999,U863="FF",1000)),IF(AND(L863&gt;=50,H863&gt;=55),_xlfn.RANK.EQ(L863,$L$2:$L$326,0),_xlfn.IFS(U863="FD",999,U863="FF",1000))),"")</f>
        <v/>
      </c>
    </row>
    <row r="864" spans="1:22" x14ac:dyDescent="0.25">
      <c r="A864" s="3"/>
      <c r="B864" s="3"/>
      <c r="C864" s="3"/>
      <c r="D864" s="3"/>
      <c r="E864" s="3"/>
      <c r="F864" s="3"/>
      <c r="G864" s="16">
        <f t="shared" si="186"/>
        <v>0</v>
      </c>
      <c r="H864" s="16">
        <f t="shared" si="187"/>
        <v>0</v>
      </c>
      <c r="I864" s="9">
        <f t="shared" si="185"/>
        <v>0</v>
      </c>
      <c r="J864" s="9">
        <f t="shared" si="188"/>
        <v>0</v>
      </c>
      <c r="K864" s="9">
        <f t="shared" si="197"/>
        <v>0</v>
      </c>
      <c r="L864" s="9">
        <f t="shared" si="198"/>
        <v>0</v>
      </c>
      <c r="M864" s="9" t="str">
        <f t="shared" si="189"/>
        <v/>
      </c>
      <c r="N864" s="9" t="str">
        <f t="shared" si="190"/>
        <v/>
      </c>
      <c r="O864" s="9" t="str">
        <f t="shared" si="191"/>
        <v/>
      </c>
      <c r="P864" s="9" t="str">
        <f t="shared" si="192"/>
        <v/>
      </c>
      <c r="Q864" s="9" t="str">
        <f t="shared" si="193"/>
        <v/>
      </c>
      <c r="R864" s="9" t="str">
        <f t="shared" si="194"/>
        <v/>
      </c>
      <c r="S864" s="9" t="str">
        <f t="shared" si="195"/>
        <v/>
      </c>
      <c r="T864" s="9" t="str">
        <f t="shared" si="196"/>
        <v/>
      </c>
      <c r="U864" s="9" t="str">
        <f t="array" ref="U864">IF(AND(F864&lt;&gt;"",F864&lt;&gt;"GR"),IF(COUNTIF($J$2:$J$1000,"&gt;=50")&gt;=10,IF(F864&lt;&gt;"GR",IF(AND(F864&gt;=55,J864&gt;=50),_xlfn.IFS(AND(J864&gt;=$AH$11,J864&gt;$AG$10,J864&gt;$AF$10,J864&gt;$AE$10,J864&gt;$AD$10,J864&gt;$AC$10,J864&gt;$AB$10),"AA",AND(J864&gt;=$AG$11,J864&gt;$AF$10,J864&gt;$AE$10,J864&gt;$AD$10,J864&gt;$AC$10,J864&gt;$AB$10),"BA",AND(J864&gt;=$AF$11,J864&gt;$AE$10,J864&gt;$AD$10,J864&gt;$AC$10,J864&gt;$AB$10),"BB",AND(J864&gt;=$AE$11,J864&gt;$AD$10,J864&gt;$AC$10,J864&gt;$AB$10),"CB",AND(J864&gt;=$AD$11,J864&gt;$AC$10,J864&gt;$AB$10),"CC",AND(J864&gt;=$AC$11,J864&gt;$AB$10),"DC",J864&gt;=50,"DD"),IF(J864&gt;=$AA$9,"FD","FF")),T864),IF(L864&gt;=$Z$32,$Z$30,IF(L864&gt;=$AA$32,$AA$30,IF(L864&gt;=$AB$32,$AB$30,IF(L864&gt;=$AC$32,$AC$30,IF(L864&gt;=$AD$32,$AD$30,IF(L864&gt;=$AE$32,$AE$30,IF(L864&gt;=$AF$32,$AF$30,IF(L864&gt;=$AG$32,$AG$30,$AH$30))))))))),T864)</f>
        <v/>
      </c>
      <c r="V864" s="9" t="str">
        <f t="array" ref="V864">IF(A864&lt;&gt;"",IF(_xlfn.BITOR(F864&lt;&gt;"GR",F864&lt;&gt;""),IF(AND(L864&gt;=50,F864&gt;=55),_xlfn.RANK.EQ(L864,$L$2:$L$1000,0),_xlfn.IFS(U864="FD",999,U864="FF",1000)),IF(AND(L864&gt;=50,H864&gt;=55),_xlfn.RANK.EQ(L864,$L$2:$L$326,0),_xlfn.IFS(U864="FD",999,U864="FF",1000))),"")</f>
        <v/>
      </c>
    </row>
    <row r="865" spans="1:22" x14ac:dyDescent="0.25">
      <c r="A865" s="3"/>
      <c r="B865" s="3"/>
      <c r="C865" s="3"/>
      <c r="D865" s="3"/>
      <c r="E865" s="3"/>
      <c r="F865" s="3"/>
      <c r="G865" s="16">
        <f t="shared" si="186"/>
        <v>0</v>
      </c>
      <c r="H865" s="16">
        <f t="shared" si="187"/>
        <v>0</v>
      </c>
      <c r="I865" s="9">
        <f t="shared" si="185"/>
        <v>0</v>
      </c>
      <c r="J865" s="9">
        <f t="shared" si="188"/>
        <v>0</v>
      </c>
      <c r="K865" s="9">
        <f t="shared" si="197"/>
        <v>0</v>
      </c>
      <c r="L865" s="9">
        <f t="shared" si="198"/>
        <v>0</v>
      </c>
      <c r="M865" s="9" t="str">
        <f t="shared" si="189"/>
        <v/>
      </c>
      <c r="N865" s="9" t="str">
        <f t="shared" si="190"/>
        <v/>
      </c>
      <c r="O865" s="9" t="str">
        <f t="shared" si="191"/>
        <v/>
      </c>
      <c r="P865" s="9" t="str">
        <f t="shared" si="192"/>
        <v/>
      </c>
      <c r="Q865" s="9" t="str">
        <f t="shared" si="193"/>
        <v/>
      </c>
      <c r="R865" s="9" t="str">
        <f t="shared" si="194"/>
        <v/>
      </c>
      <c r="S865" s="9" t="str">
        <f t="shared" si="195"/>
        <v/>
      </c>
      <c r="T865" s="9" t="str">
        <f t="shared" si="196"/>
        <v/>
      </c>
      <c r="U865" s="9" t="str">
        <f t="array" ref="U865">IF(AND(F865&lt;&gt;"",F865&lt;&gt;"GR"),IF(COUNTIF($J$2:$J$1000,"&gt;=50")&gt;=10,IF(F865&lt;&gt;"GR",IF(AND(F865&gt;=55,J865&gt;=50),_xlfn.IFS(AND(J865&gt;=$AH$11,J865&gt;$AG$10,J865&gt;$AF$10,J865&gt;$AE$10,J865&gt;$AD$10,J865&gt;$AC$10,J865&gt;$AB$10),"AA",AND(J865&gt;=$AG$11,J865&gt;$AF$10,J865&gt;$AE$10,J865&gt;$AD$10,J865&gt;$AC$10,J865&gt;$AB$10),"BA",AND(J865&gt;=$AF$11,J865&gt;$AE$10,J865&gt;$AD$10,J865&gt;$AC$10,J865&gt;$AB$10),"BB",AND(J865&gt;=$AE$11,J865&gt;$AD$10,J865&gt;$AC$10,J865&gt;$AB$10),"CB",AND(J865&gt;=$AD$11,J865&gt;$AC$10,J865&gt;$AB$10),"CC",AND(J865&gt;=$AC$11,J865&gt;$AB$10),"DC",J865&gt;=50,"DD"),IF(J865&gt;=$AA$9,"FD","FF")),T865),IF(L865&gt;=$Z$32,$Z$30,IF(L865&gt;=$AA$32,$AA$30,IF(L865&gt;=$AB$32,$AB$30,IF(L865&gt;=$AC$32,$AC$30,IF(L865&gt;=$AD$32,$AD$30,IF(L865&gt;=$AE$32,$AE$30,IF(L865&gt;=$AF$32,$AF$30,IF(L865&gt;=$AG$32,$AG$30,$AH$30))))))))),T865)</f>
        <v/>
      </c>
      <c r="V865" s="9" t="str">
        <f t="array" ref="V865">IF(A865&lt;&gt;"",IF(_xlfn.BITOR(F865&lt;&gt;"GR",F865&lt;&gt;""),IF(AND(L865&gt;=50,F865&gt;=55),_xlfn.RANK.EQ(L865,$L$2:$L$1000,0),_xlfn.IFS(U865="FD",999,U865="FF",1000)),IF(AND(L865&gt;=50,H865&gt;=55),_xlfn.RANK.EQ(L865,$L$2:$L$326,0),_xlfn.IFS(U865="FD",999,U865="FF",1000))),"")</f>
        <v/>
      </c>
    </row>
    <row r="866" spans="1:22" x14ac:dyDescent="0.25">
      <c r="A866" s="3"/>
      <c r="B866" s="3"/>
      <c r="C866" s="3"/>
      <c r="D866" s="3"/>
      <c r="E866" s="3"/>
      <c r="F866" s="3"/>
      <c r="G866" s="16">
        <f t="shared" si="186"/>
        <v>0</v>
      </c>
      <c r="H866" s="16">
        <f t="shared" si="187"/>
        <v>0</v>
      </c>
      <c r="I866" s="9">
        <f t="shared" si="185"/>
        <v>0</v>
      </c>
      <c r="J866" s="9">
        <f t="shared" si="188"/>
        <v>0</v>
      </c>
      <c r="K866" s="9">
        <f t="shared" si="197"/>
        <v>0</v>
      </c>
      <c r="L866" s="9">
        <f t="shared" si="198"/>
        <v>0</v>
      </c>
      <c r="M866" s="9" t="str">
        <f t="shared" si="189"/>
        <v/>
      </c>
      <c r="N866" s="9" t="str">
        <f t="shared" si="190"/>
        <v/>
      </c>
      <c r="O866" s="9" t="str">
        <f t="shared" si="191"/>
        <v/>
      </c>
      <c r="P866" s="9" t="str">
        <f t="shared" si="192"/>
        <v/>
      </c>
      <c r="Q866" s="9" t="str">
        <f t="shared" si="193"/>
        <v/>
      </c>
      <c r="R866" s="9" t="str">
        <f t="shared" si="194"/>
        <v/>
      </c>
      <c r="S866" s="9" t="str">
        <f t="shared" si="195"/>
        <v/>
      </c>
      <c r="T866" s="9" t="str">
        <f t="shared" si="196"/>
        <v/>
      </c>
      <c r="U866" s="9" t="str">
        <f t="array" ref="U866">IF(AND(F866&lt;&gt;"",F866&lt;&gt;"GR"),IF(COUNTIF($J$2:$J$1000,"&gt;=50")&gt;=10,IF(F866&lt;&gt;"GR",IF(AND(F866&gt;=55,J866&gt;=50),_xlfn.IFS(AND(J866&gt;=$AH$11,J866&gt;$AG$10,J866&gt;$AF$10,J866&gt;$AE$10,J866&gt;$AD$10,J866&gt;$AC$10,J866&gt;$AB$10),"AA",AND(J866&gt;=$AG$11,J866&gt;$AF$10,J866&gt;$AE$10,J866&gt;$AD$10,J866&gt;$AC$10,J866&gt;$AB$10),"BA",AND(J866&gt;=$AF$11,J866&gt;$AE$10,J866&gt;$AD$10,J866&gt;$AC$10,J866&gt;$AB$10),"BB",AND(J866&gt;=$AE$11,J866&gt;$AD$10,J866&gt;$AC$10,J866&gt;$AB$10),"CB",AND(J866&gt;=$AD$11,J866&gt;$AC$10,J866&gt;$AB$10),"CC",AND(J866&gt;=$AC$11,J866&gt;$AB$10),"DC",J866&gt;=50,"DD"),IF(J866&gt;=$AA$9,"FD","FF")),T866),IF(L866&gt;=$Z$32,$Z$30,IF(L866&gt;=$AA$32,$AA$30,IF(L866&gt;=$AB$32,$AB$30,IF(L866&gt;=$AC$32,$AC$30,IF(L866&gt;=$AD$32,$AD$30,IF(L866&gt;=$AE$32,$AE$30,IF(L866&gt;=$AF$32,$AF$30,IF(L866&gt;=$AG$32,$AG$30,$AH$30))))))))),T866)</f>
        <v/>
      </c>
      <c r="V866" s="9" t="str">
        <f t="array" ref="V866">IF(A866&lt;&gt;"",IF(_xlfn.BITOR(F866&lt;&gt;"GR",F866&lt;&gt;""),IF(AND(L866&gt;=50,F866&gt;=55),_xlfn.RANK.EQ(L866,$L$2:$L$1000,0),_xlfn.IFS(U866="FD",999,U866="FF",1000)),IF(AND(L866&gt;=50,H866&gt;=55),_xlfn.RANK.EQ(L866,$L$2:$L$326,0),_xlfn.IFS(U866="FD",999,U866="FF",1000))),"")</f>
        <v/>
      </c>
    </row>
    <row r="867" spans="1:22" x14ac:dyDescent="0.25">
      <c r="A867" s="3"/>
      <c r="B867" s="3"/>
      <c r="C867" s="3"/>
      <c r="D867" s="3"/>
      <c r="E867" s="3"/>
      <c r="F867" s="3"/>
      <c r="G867" s="16">
        <f t="shared" si="186"/>
        <v>0</v>
      </c>
      <c r="H867" s="16">
        <f t="shared" si="187"/>
        <v>0</v>
      </c>
      <c r="I867" s="9">
        <f t="shared" si="185"/>
        <v>0</v>
      </c>
      <c r="J867" s="9">
        <f t="shared" si="188"/>
        <v>0</v>
      </c>
      <c r="K867" s="9">
        <f t="shared" si="197"/>
        <v>0</v>
      </c>
      <c r="L867" s="9">
        <f t="shared" si="198"/>
        <v>0</v>
      </c>
      <c r="M867" s="9" t="str">
        <f t="shared" si="189"/>
        <v/>
      </c>
      <c r="N867" s="9" t="str">
        <f t="shared" si="190"/>
        <v/>
      </c>
      <c r="O867" s="9" t="str">
        <f t="shared" si="191"/>
        <v/>
      </c>
      <c r="P867" s="9" t="str">
        <f t="shared" si="192"/>
        <v/>
      </c>
      <c r="Q867" s="9" t="str">
        <f t="shared" si="193"/>
        <v/>
      </c>
      <c r="R867" s="9" t="str">
        <f t="shared" si="194"/>
        <v/>
      </c>
      <c r="S867" s="9" t="str">
        <f t="shared" si="195"/>
        <v/>
      </c>
      <c r="T867" s="9" t="str">
        <f t="shared" si="196"/>
        <v/>
      </c>
      <c r="U867" s="9" t="str">
        <f t="array" ref="U867">IF(AND(F867&lt;&gt;"",F867&lt;&gt;"GR"),IF(COUNTIF($J$2:$J$1000,"&gt;=50")&gt;=10,IF(F867&lt;&gt;"GR",IF(AND(F867&gt;=55,J867&gt;=50),_xlfn.IFS(AND(J867&gt;=$AH$11,J867&gt;$AG$10,J867&gt;$AF$10,J867&gt;$AE$10,J867&gt;$AD$10,J867&gt;$AC$10,J867&gt;$AB$10),"AA",AND(J867&gt;=$AG$11,J867&gt;$AF$10,J867&gt;$AE$10,J867&gt;$AD$10,J867&gt;$AC$10,J867&gt;$AB$10),"BA",AND(J867&gt;=$AF$11,J867&gt;$AE$10,J867&gt;$AD$10,J867&gt;$AC$10,J867&gt;$AB$10),"BB",AND(J867&gt;=$AE$11,J867&gt;$AD$10,J867&gt;$AC$10,J867&gt;$AB$10),"CB",AND(J867&gt;=$AD$11,J867&gt;$AC$10,J867&gt;$AB$10),"CC",AND(J867&gt;=$AC$11,J867&gt;$AB$10),"DC",J867&gt;=50,"DD"),IF(J867&gt;=$AA$9,"FD","FF")),T867),IF(L867&gt;=$Z$32,$Z$30,IF(L867&gt;=$AA$32,$AA$30,IF(L867&gt;=$AB$32,$AB$30,IF(L867&gt;=$AC$32,$AC$30,IF(L867&gt;=$AD$32,$AD$30,IF(L867&gt;=$AE$32,$AE$30,IF(L867&gt;=$AF$32,$AF$30,IF(L867&gt;=$AG$32,$AG$30,$AH$30))))))))),T867)</f>
        <v/>
      </c>
      <c r="V867" s="9" t="str">
        <f t="array" ref="V867">IF(A867&lt;&gt;"",IF(_xlfn.BITOR(F867&lt;&gt;"GR",F867&lt;&gt;""),IF(AND(L867&gt;=50,F867&gt;=55),_xlfn.RANK.EQ(L867,$L$2:$L$1000,0),_xlfn.IFS(U867="FD",999,U867="FF",1000)),IF(AND(L867&gt;=50,H867&gt;=55),_xlfn.RANK.EQ(L867,$L$2:$L$326,0),_xlfn.IFS(U867="FD",999,U867="FF",1000))),"")</f>
        <v/>
      </c>
    </row>
    <row r="868" spans="1:22" x14ac:dyDescent="0.25">
      <c r="A868" s="3"/>
      <c r="B868" s="3"/>
      <c r="C868" s="3"/>
      <c r="D868" s="3"/>
      <c r="E868" s="3"/>
      <c r="F868" s="3"/>
      <c r="G868" s="16">
        <f t="shared" si="186"/>
        <v>0</v>
      </c>
      <c r="H868" s="16">
        <f t="shared" si="187"/>
        <v>0</v>
      </c>
      <c r="I868" s="9">
        <f t="shared" si="185"/>
        <v>0</v>
      </c>
      <c r="J868" s="9">
        <f t="shared" si="188"/>
        <v>0</v>
      </c>
      <c r="K868" s="9">
        <f t="shared" si="197"/>
        <v>0</v>
      </c>
      <c r="L868" s="9">
        <f t="shared" si="198"/>
        <v>0</v>
      </c>
      <c r="M868" s="9" t="str">
        <f t="shared" si="189"/>
        <v/>
      </c>
      <c r="N868" s="9" t="str">
        <f t="shared" si="190"/>
        <v/>
      </c>
      <c r="O868" s="9" t="str">
        <f t="shared" si="191"/>
        <v/>
      </c>
      <c r="P868" s="9" t="str">
        <f t="shared" si="192"/>
        <v/>
      </c>
      <c r="Q868" s="9" t="str">
        <f t="shared" si="193"/>
        <v/>
      </c>
      <c r="R868" s="9" t="str">
        <f t="shared" si="194"/>
        <v/>
      </c>
      <c r="S868" s="9" t="str">
        <f t="shared" si="195"/>
        <v/>
      </c>
      <c r="T868" s="9" t="str">
        <f t="shared" si="196"/>
        <v/>
      </c>
      <c r="U868" s="9" t="str">
        <f t="array" ref="U868">IF(AND(F868&lt;&gt;"",F868&lt;&gt;"GR"),IF(COUNTIF($J$2:$J$1000,"&gt;=50")&gt;=10,IF(F868&lt;&gt;"GR",IF(AND(F868&gt;=55,J868&gt;=50),_xlfn.IFS(AND(J868&gt;=$AH$11,J868&gt;$AG$10,J868&gt;$AF$10,J868&gt;$AE$10,J868&gt;$AD$10,J868&gt;$AC$10,J868&gt;$AB$10),"AA",AND(J868&gt;=$AG$11,J868&gt;$AF$10,J868&gt;$AE$10,J868&gt;$AD$10,J868&gt;$AC$10,J868&gt;$AB$10),"BA",AND(J868&gt;=$AF$11,J868&gt;$AE$10,J868&gt;$AD$10,J868&gt;$AC$10,J868&gt;$AB$10),"BB",AND(J868&gt;=$AE$11,J868&gt;$AD$10,J868&gt;$AC$10,J868&gt;$AB$10),"CB",AND(J868&gt;=$AD$11,J868&gt;$AC$10,J868&gt;$AB$10),"CC",AND(J868&gt;=$AC$11,J868&gt;$AB$10),"DC",J868&gt;=50,"DD"),IF(J868&gt;=$AA$9,"FD","FF")),T868),IF(L868&gt;=$Z$32,$Z$30,IF(L868&gt;=$AA$32,$AA$30,IF(L868&gt;=$AB$32,$AB$30,IF(L868&gt;=$AC$32,$AC$30,IF(L868&gt;=$AD$32,$AD$30,IF(L868&gt;=$AE$32,$AE$30,IF(L868&gt;=$AF$32,$AF$30,IF(L868&gt;=$AG$32,$AG$30,$AH$30))))))))),T868)</f>
        <v/>
      </c>
      <c r="V868" s="9" t="str">
        <f t="array" ref="V868">IF(A868&lt;&gt;"",IF(_xlfn.BITOR(F868&lt;&gt;"GR",F868&lt;&gt;""),IF(AND(L868&gt;=50,F868&gt;=55),_xlfn.RANK.EQ(L868,$L$2:$L$1000,0),_xlfn.IFS(U868="FD",999,U868="FF",1000)),IF(AND(L868&gt;=50,H868&gt;=55),_xlfn.RANK.EQ(L868,$L$2:$L$326,0),_xlfn.IFS(U868="FD",999,U868="FF",1000))),"")</f>
        <v/>
      </c>
    </row>
    <row r="869" spans="1:22" x14ac:dyDescent="0.25">
      <c r="A869" s="3"/>
      <c r="B869" s="3"/>
      <c r="C869" s="3"/>
      <c r="D869" s="3"/>
      <c r="E869" s="3"/>
      <c r="F869" s="3"/>
      <c r="G869" s="16">
        <f t="shared" si="186"/>
        <v>0</v>
      </c>
      <c r="H869" s="16">
        <f t="shared" si="187"/>
        <v>0</v>
      </c>
      <c r="I869" s="9">
        <f t="shared" si="185"/>
        <v>0</v>
      </c>
      <c r="J869" s="9">
        <f t="shared" si="188"/>
        <v>0</v>
      </c>
      <c r="K869" s="9">
        <f t="shared" si="197"/>
        <v>0</v>
      </c>
      <c r="L869" s="9">
        <f t="shared" si="198"/>
        <v>0</v>
      </c>
      <c r="M869" s="9" t="str">
        <f t="shared" si="189"/>
        <v/>
      </c>
      <c r="N869" s="9" t="str">
        <f t="shared" si="190"/>
        <v/>
      </c>
      <c r="O869" s="9" t="str">
        <f t="shared" si="191"/>
        <v/>
      </c>
      <c r="P869" s="9" t="str">
        <f t="shared" si="192"/>
        <v/>
      </c>
      <c r="Q869" s="9" t="str">
        <f t="shared" si="193"/>
        <v/>
      </c>
      <c r="R869" s="9" t="str">
        <f t="shared" si="194"/>
        <v/>
      </c>
      <c r="S869" s="9" t="str">
        <f t="shared" si="195"/>
        <v/>
      </c>
      <c r="T869" s="9" t="str">
        <f t="shared" si="196"/>
        <v/>
      </c>
      <c r="U869" s="9" t="str">
        <f t="array" ref="U869">IF(AND(F869&lt;&gt;"",F869&lt;&gt;"GR"),IF(COUNTIF($J$2:$J$1000,"&gt;=50")&gt;=10,IF(F869&lt;&gt;"GR",IF(AND(F869&gt;=55,J869&gt;=50),_xlfn.IFS(AND(J869&gt;=$AH$11,J869&gt;$AG$10,J869&gt;$AF$10,J869&gt;$AE$10,J869&gt;$AD$10,J869&gt;$AC$10,J869&gt;$AB$10),"AA",AND(J869&gt;=$AG$11,J869&gt;$AF$10,J869&gt;$AE$10,J869&gt;$AD$10,J869&gt;$AC$10,J869&gt;$AB$10),"BA",AND(J869&gt;=$AF$11,J869&gt;$AE$10,J869&gt;$AD$10,J869&gt;$AC$10,J869&gt;$AB$10),"BB",AND(J869&gt;=$AE$11,J869&gt;$AD$10,J869&gt;$AC$10,J869&gt;$AB$10),"CB",AND(J869&gt;=$AD$11,J869&gt;$AC$10,J869&gt;$AB$10),"CC",AND(J869&gt;=$AC$11,J869&gt;$AB$10),"DC",J869&gt;=50,"DD"),IF(J869&gt;=$AA$9,"FD","FF")),T869),IF(L869&gt;=$Z$32,$Z$30,IF(L869&gt;=$AA$32,$AA$30,IF(L869&gt;=$AB$32,$AB$30,IF(L869&gt;=$AC$32,$AC$30,IF(L869&gt;=$AD$32,$AD$30,IF(L869&gt;=$AE$32,$AE$30,IF(L869&gt;=$AF$32,$AF$30,IF(L869&gt;=$AG$32,$AG$30,$AH$30))))))))),T869)</f>
        <v/>
      </c>
      <c r="V869" s="9" t="str">
        <f t="array" ref="V869">IF(A869&lt;&gt;"",IF(_xlfn.BITOR(F869&lt;&gt;"GR",F869&lt;&gt;""),IF(AND(L869&gt;=50,F869&gt;=55),_xlfn.RANK.EQ(L869,$L$2:$L$1000,0),_xlfn.IFS(U869="FD",999,U869="FF",1000)),IF(AND(L869&gt;=50,H869&gt;=55),_xlfn.RANK.EQ(L869,$L$2:$L$326,0),_xlfn.IFS(U869="FD",999,U869="FF",1000))),"")</f>
        <v/>
      </c>
    </row>
    <row r="870" spans="1:22" x14ac:dyDescent="0.25">
      <c r="A870" s="3"/>
      <c r="B870" s="3"/>
      <c r="C870" s="3"/>
      <c r="D870" s="3"/>
      <c r="E870" s="3"/>
      <c r="F870" s="3"/>
      <c r="G870" s="16">
        <f t="shared" si="186"/>
        <v>0</v>
      </c>
      <c r="H870" s="16">
        <f t="shared" si="187"/>
        <v>0</v>
      </c>
      <c r="I870" s="9">
        <f t="shared" si="185"/>
        <v>0</v>
      </c>
      <c r="J870" s="9">
        <f t="shared" si="188"/>
        <v>0</v>
      </c>
      <c r="K870" s="9">
        <f t="shared" si="197"/>
        <v>0</v>
      </c>
      <c r="L870" s="9">
        <f t="shared" si="198"/>
        <v>0</v>
      </c>
      <c r="M870" s="9" t="str">
        <f t="shared" si="189"/>
        <v/>
      </c>
      <c r="N870" s="9" t="str">
        <f t="shared" si="190"/>
        <v/>
      </c>
      <c r="O870" s="9" t="str">
        <f t="shared" si="191"/>
        <v/>
      </c>
      <c r="P870" s="9" t="str">
        <f t="shared" si="192"/>
        <v/>
      </c>
      <c r="Q870" s="9" t="str">
        <f t="shared" si="193"/>
        <v/>
      </c>
      <c r="R870" s="9" t="str">
        <f t="shared" si="194"/>
        <v/>
      </c>
      <c r="S870" s="9" t="str">
        <f t="shared" si="195"/>
        <v/>
      </c>
      <c r="T870" s="9" t="str">
        <f t="shared" si="196"/>
        <v/>
      </c>
      <c r="U870" s="9" t="str">
        <f t="array" ref="U870">IF(AND(F870&lt;&gt;"",F870&lt;&gt;"GR"),IF(COUNTIF($J$2:$J$1000,"&gt;=50")&gt;=10,IF(F870&lt;&gt;"GR",IF(AND(F870&gt;=55,J870&gt;=50),_xlfn.IFS(AND(J870&gt;=$AH$11,J870&gt;$AG$10,J870&gt;$AF$10,J870&gt;$AE$10,J870&gt;$AD$10,J870&gt;$AC$10,J870&gt;$AB$10),"AA",AND(J870&gt;=$AG$11,J870&gt;$AF$10,J870&gt;$AE$10,J870&gt;$AD$10,J870&gt;$AC$10,J870&gt;$AB$10),"BA",AND(J870&gt;=$AF$11,J870&gt;$AE$10,J870&gt;$AD$10,J870&gt;$AC$10,J870&gt;$AB$10),"BB",AND(J870&gt;=$AE$11,J870&gt;$AD$10,J870&gt;$AC$10,J870&gt;$AB$10),"CB",AND(J870&gt;=$AD$11,J870&gt;$AC$10,J870&gt;$AB$10),"CC",AND(J870&gt;=$AC$11,J870&gt;$AB$10),"DC",J870&gt;=50,"DD"),IF(J870&gt;=$AA$9,"FD","FF")),T870),IF(L870&gt;=$Z$32,$Z$30,IF(L870&gt;=$AA$32,$AA$30,IF(L870&gt;=$AB$32,$AB$30,IF(L870&gt;=$AC$32,$AC$30,IF(L870&gt;=$AD$32,$AD$30,IF(L870&gt;=$AE$32,$AE$30,IF(L870&gt;=$AF$32,$AF$30,IF(L870&gt;=$AG$32,$AG$30,$AH$30))))))))),T870)</f>
        <v/>
      </c>
      <c r="V870" s="9" t="str">
        <f t="array" ref="V870">IF(A870&lt;&gt;"",IF(_xlfn.BITOR(F870&lt;&gt;"GR",F870&lt;&gt;""),IF(AND(L870&gt;=50,F870&gt;=55),_xlfn.RANK.EQ(L870,$L$2:$L$1000,0),_xlfn.IFS(U870="FD",999,U870="FF",1000)),IF(AND(L870&gt;=50,H870&gt;=55),_xlfn.RANK.EQ(L870,$L$2:$L$326,0),_xlfn.IFS(U870="FD",999,U870="FF",1000))),"")</f>
        <v/>
      </c>
    </row>
    <row r="871" spans="1:22" x14ac:dyDescent="0.25">
      <c r="A871" s="3"/>
      <c r="B871" s="3"/>
      <c r="C871" s="3"/>
      <c r="D871" s="3"/>
      <c r="E871" s="3"/>
      <c r="F871" s="3"/>
      <c r="G871" s="16">
        <f t="shared" si="186"/>
        <v>0</v>
      </c>
      <c r="H871" s="16">
        <f t="shared" si="187"/>
        <v>0</v>
      </c>
      <c r="I871" s="9">
        <f t="shared" si="185"/>
        <v>0</v>
      </c>
      <c r="J871" s="9">
        <f t="shared" si="188"/>
        <v>0</v>
      </c>
      <c r="K871" s="9">
        <f t="shared" si="197"/>
        <v>0</v>
      </c>
      <c r="L871" s="9">
        <f t="shared" si="198"/>
        <v>0</v>
      </c>
      <c r="M871" s="9" t="str">
        <f t="shared" si="189"/>
        <v/>
      </c>
      <c r="N871" s="9" t="str">
        <f t="shared" si="190"/>
        <v/>
      </c>
      <c r="O871" s="9" t="str">
        <f t="shared" si="191"/>
        <v/>
      </c>
      <c r="P871" s="9" t="str">
        <f t="shared" si="192"/>
        <v/>
      </c>
      <c r="Q871" s="9" t="str">
        <f t="shared" si="193"/>
        <v/>
      </c>
      <c r="R871" s="9" t="str">
        <f t="shared" si="194"/>
        <v/>
      </c>
      <c r="S871" s="9" t="str">
        <f t="shared" si="195"/>
        <v/>
      </c>
      <c r="T871" s="9" t="str">
        <f t="shared" si="196"/>
        <v/>
      </c>
      <c r="U871" s="9" t="str">
        <f t="array" ref="U871">IF(AND(F871&lt;&gt;"",F871&lt;&gt;"GR"),IF(COUNTIF($J$2:$J$1000,"&gt;=50")&gt;=10,IF(F871&lt;&gt;"GR",IF(AND(F871&gt;=55,J871&gt;=50),_xlfn.IFS(AND(J871&gt;=$AH$11,J871&gt;$AG$10,J871&gt;$AF$10,J871&gt;$AE$10,J871&gt;$AD$10,J871&gt;$AC$10,J871&gt;$AB$10),"AA",AND(J871&gt;=$AG$11,J871&gt;$AF$10,J871&gt;$AE$10,J871&gt;$AD$10,J871&gt;$AC$10,J871&gt;$AB$10),"BA",AND(J871&gt;=$AF$11,J871&gt;$AE$10,J871&gt;$AD$10,J871&gt;$AC$10,J871&gt;$AB$10),"BB",AND(J871&gt;=$AE$11,J871&gt;$AD$10,J871&gt;$AC$10,J871&gt;$AB$10),"CB",AND(J871&gt;=$AD$11,J871&gt;$AC$10,J871&gt;$AB$10),"CC",AND(J871&gt;=$AC$11,J871&gt;$AB$10),"DC",J871&gt;=50,"DD"),IF(J871&gt;=$AA$9,"FD","FF")),T871),IF(L871&gt;=$Z$32,$Z$30,IF(L871&gt;=$AA$32,$AA$30,IF(L871&gt;=$AB$32,$AB$30,IF(L871&gt;=$AC$32,$AC$30,IF(L871&gt;=$AD$32,$AD$30,IF(L871&gt;=$AE$32,$AE$30,IF(L871&gt;=$AF$32,$AF$30,IF(L871&gt;=$AG$32,$AG$30,$AH$30))))))))),T871)</f>
        <v/>
      </c>
      <c r="V871" s="9" t="str">
        <f t="array" ref="V871">IF(A871&lt;&gt;"",IF(_xlfn.BITOR(F871&lt;&gt;"GR",F871&lt;&gt;""),IF(AND(L871&gt;=50,F871&gt;=55),_xlfn.RANK.EQ(L871,$L$2:$L$1000,0),_xlfn.IFS(U871="FD",999,U871="FF",1000)),IF(AND(L871&gt;=50,H871&gt;=55),_xlfn.RANK.EQ(L871,$L$2:$L$326,0),_xlfn.IFS(U871="FD",999,U871="FF",1000))),"")</f>
        <v/>
      </c>
    </row>
    <row r="872" spans="1:22" x14ac:dyDescent="0.25">
      <c r="A872" s="3"/>
      <c r="B872" s="3"/>
      <c r="C872" s="3"/>
      <c r="D872" s="3"/>
      <c r="E872" s="3"/>
      <c r="F872" s="3"/>
      <c r="G872" s="16">
        <f t="shared" si="186"/>
        <v>0</v>
      </c>
      <c r="H872" s="16">
        <f t="shared" si="187"/>
        <v>0</v>
      </c>
      <c r="I872" s="9">
        <f t="shared" si="185"/>
        <v>0</v>
      </c>
      <c r="J872" s="9">
        <f t="shared" si="188"/>
        <v>0</v>
      </c>
      <c r="K872" s="9">
        <f t="shared" si="197"/>
        <v>0</v>
      </c>
      <c r="L872" s="9">
        <f t="shared" si="198"/>
        <v>0</v>
      </c>
      <c r="M872" s="9" t="str">
        <f t="shared" si="189"/>
        <v/>
      </c>
      <c r="N872" s="9" t="str">
        <f t="shared" si="190"/>
        <v/>
      </c>
      <c r="O872" s="9" t="str">
        <f t="shared" si="191"/>
        <v/>
      </c>
      <c r="P872" s="9" t="str">
        <f t="shared" si="192"/>
        <v/>
      </c>
      <c r="Q872" s="9" t="str">
        <f t="shared" si="193"/>
        <v/>
      </c>
      <c r="R872" s="9" t="str">
        <f t="shared" si="194"/>
        <v/>
      </c>
      <c r="S872" s="9" t="str">
        <f t="shared" si="195"/>
        <v/>
      </c>
      <c r="T872" s="9" t="str">
        <f t="shared" si="196"/>
        <v/>
      </c>
      <c r="U872" s="9" t="str">
        <f t="array" ref="U872">IF(AND(F872&lt;&gt;"",F872&lt;&gt;"GR"),IF(COUNTIF($J$2:$J$1000,"&gt;=50")&gt;=10,IF(F872&lt;&gt;"GR",IF(AND(F872&gt;=55,J872&gt;=50),_xlfn.IFS(AND(J872&gt;=$AH$11,J872&gt;$AG$10,J872&gt;$AF$10,J872&gt;$AE$10,J872&gt;$AD$10,J872&gt;$AC$10,J872&gt;$AB$10),"AA",AND(J872&gt;=$AG$11,J872&gt;$AF$10,J872&gt;$AE$10,J872&gt;$AD$10,J872&gt;$AC$10,J872&gt;$AB$10),"BA",AND(J872&gt;=$AF$11,J872&gt;$AE$10,J872&gt;$AD$10,J872&gt;$AC$10,J872&gt;$AB$10),"BB",AND(J872&gt;=$AE$11,J872&gt;$AD$10,J872&gt;$AC$10,J872&gt;$AB$10),"CB",AND(J872&gt;=$AD$11,J872&gt;$AC$10,J872&gt;$AB$10),"CC",AND(J872&gt;=$AC$11,J872&gt;$AB$10),"DC",J872&gt;=50,"DD"),IF(J872&gt;=$AA$9,"FD","FF")),T872),IF(L872&gt;=$Z$32,$Z$30,IF(L872&gt;=$AA$32,$AA$30,IF(L872&gt;=$AB$32,$AB$30,IF(L872&gt;=$AC$32,$AC$30,IF(L872&gt;=$AD$32,$AD$30,IF(L872&gt;=$AE$32,$AE$30,IF(L872&gt;=$AF$32,$AF$30,IF(L872&gt;=$AG$32,$AG$30,$AH$30))))))))),T872)</f>
        <v/>
      </c>
      <c r="V872" s="9" t="str">
        <f t="array" ref="V872">IF(A872&lt;&gt;"",IF(_xlfn.BITOR(F872&lt;&gt;"GR",F872&lt;&gt;""),IF(AND(L872&gt;=50,F872&gt;=55),_xlfn.RANK.EQ(L872,$L$2:$L$1000,0),_xlfn.IFS(U872="FD",999,U872="FF",1000)),IF(AND(L872&gt;=50,H872&gt;=55),_xlfn.RANK.EQ(L872,$L$2:$L$326,0),_xlfn.IFS(U872="FD",999,U872="FF",1000))),"")</f>
        <v/>
      </c>
    </row>
    <row r="873" spans="1:22" x14ac:dyDescent="0.25">
      <c r="A873" s="3"/>
      <c r="B873" s="3"/>
      <c r="C873" s="3"/>
      <c r="D873" s="3"/>
      <c r="E873" s="3"/>
      <c r="F873" s="3"/>
      <c r="G873" s="16">
        <f t="shared" si="186"/>
        <v>0</v>
      </c>
      <c r="H873" s="16">
        <f t="shared" si="187"/>
        <v>0</v>
      </c>
      <c r="I873" s="9">
        <f t="shared" si="185"/>
        <v>0</v>
      </c>
      <c r="J873" s="9">
        <f t="shared" si="188"/>
        <v>0</v>
      </c>
      <c r="K873" s="9">
        <f t="shared" si="197"/>
        <v>0</v>
      </c>
      <c r="L873" s="9">
        <f t="shared" si="198"/>
        <v>0</v>
      </c>
      <c r="M873" s="9" t="str">
        <f t="shared" si="189"/>
        <v/>
      </c>
      <c r="N873" s="9" t="str">
        <f t="shared" si="190"/>
        <v/>
      </c>
      <c r="O873" s="9" t="str">
        <f t="shared" si="191"/>
        <v/>
      </c>
      <c r="P873" s="9" t="str">
        <f t="shared" si="192"/>
        <v/>
      </c>
      <c r="Q873" s="9" t="str">
        <f t="shared" si="193"/>
        <v/>
      </c>
      <c r="R873" s="9" t="str">
        <f t="shared" si="194"/>
        <v/>
      </c>
      <c r="S873" s="9" t="str">
        <f t="shared" si="195"/>
        <v/>
      </c>
      <c r="T873" s="9" t="str">
        <f t="shared" si="196"/>
        <v/>
      </c>
      <c r="U873" s="9" t="str">
        <f t="array" ref="U873">IF(AND(F873&lt;&gt;"",F873&lt;&gt;"GR"),IF(COUNTIF($J$2:$J$1000,"&gt;=50")&gt;=10,IF(F873&lt;&gt;"GR",IF(AND(F873&gt;=55,J873&gt;=50),_xlfn.IFS(AND(J873&gt;=$AH$11,J873&gt;$AG$10,J873&gt;$AF$10,J873&gt;$AE$10,J873&gt;$AD$10,J873&gt;$AC$10,J873&gt;$AB$10),"AA",AND(J873&gt;=$AG$11,J873&gt;$AF$10,J873&gt;$AE$10,J873&gt;$AD$10,J873&gt;$AC$10,J873&gt;$AB$10),"BA",AND(J873&gt;=$AF$11,J873&gt;$AE$10,J873&gt;$AD$10,J873&gt;$AC$10,J873&gt;$AB$10),"BB",AND(J873&gt;=$AE$11,J873&gt;$AD$10,J873&gt;$AC$10,J873&gt;$AB$10),"CB",AND(J873&gt;=$AD$11,J873&gt;$AC$10,J873&gt;$AB$10),"CC",AND(J873&gt;=$AC$11,J873&gt;$AB$10),"DC",J873&gt;=50,"DD"),IF(J873&gt;=$AA$9,"FD","FF")),T873),IF(L873&gt;=$Z$32,$Z$30,IF(L873&gt;=$AA$32,$AA$30,IF(L873&gt;=$AB$32,$AB$30,IF(L873&gt;=$AC$32,$AC$30,IF(L873&gt;=$AD$32,$AD$30,IF(L873&gt;=$AE$32,$AE$30,IF(L873&gt;=$AF$32,$AF$30,IF(L873&gt;=$AG$32,$AG$30,$AH$30))))))))),T873)</f>
        <v/>
      </c>
      <c r="V873" s="9" t="str">
        <f t="array" ref="V873">IF(A873&lt;&gt;"",IF(_xlfn.BITOR(F873&lt;&gt;"GR",F873&lt;&gt;""),IF(AND(L873&gt;=50,F873&gt;=55),_xlfn.RANK.EQ(L873,$L$2:$L$1000,0),_xlfn.IFS(U873="FD",999,U873="FF",1000)),IF(AND(L873&gt;=50,H873&gt;=55),_xlfn.RANK.EQ(L873,$L$2:$L$326,0),_xlfn.IFS(U873="FD",999,U873="FF",1000))),"")</f>
        <v/>
      </c>
    </row>
    <row r="874" spans="1:22" x14ac:dyDescent="0.25">
      <c r="A874" s="3"/>
      <c r="B874" s="3"/>
      <c r="C874" s="3"/>
      <c r="D874" s="3"/>
      <c r="E874" s="3"/>
      <c r="F874" s="3"/>
      <c r="G874" s="16">
        <f t="shared" si="186"/>
        <v>0</v>
      </c>
      <c r="H874" s="16">
        <f t="shared" si="187"/>
        <v>0</v>
      </c>
      <c r="I874" s="9">
        <f t="shared" si="185"/>
        <v>0</v>
      </c>
      <c r="J874" s="9">
        <f t="shared" si="188"/>
        <v>0</v>
      </c>
      <c r="K874" s="9">
        <f t="shared" si="197"/>
        <v>0</v>
      </c>
      <c r="L874" s="9">
        <f t="shared" si="198"/>
        <v>0</v>
      </c>
      <c r="M874" s="9" t="str">
        <f t="shared" si="189"/>
        <v/>
      </c>
      <c r="N874" s="9" t="str">
        <f t="shared" si="190"/>
        <v/>
      </c>
      <c r="O874" s="9" t="str">
        <f t="shared" si="191"/>
        <v/>
      </c>
      <c r="P874" s="9" t="str">
        <f t="shared" si="192"/>
        <v/>
      </c>
      <c r="Q874" s="9" t="str">
        <f t="shared" si="193"/>
        <v/>
      </c>
      <c r="R874" s="9" t="str">
        <f t="shared" si="194"/>
        <v/>
      </c>
      <c r="S874" s="9" t="str">
        <f t="shared" si="195"/>
        <v/>
      </c>
      <c r="T874" s="9" t="str">
        <f t="shared" si="196"/>
        <v/>
      </c>
      <c r="U874" s="9" t="str">
        <f t="array" ref="U874">IF(AND(F874&lt;&gt;"",F874&lt;&gt;"GR"),IF(COUNTIF($J$2:$J$1000,"&gt;=50")&gt;=10,IF(F874&lt;&gt;"GR",IF(AND(F874&gt;=55,J874&gt;=50),_xlfn.IFS(AND(J874&gt;=$AH$11,J874&gt;$AG$10,J874&gt;$AF$10,J874&gt;$AE$10,J874&gt;$AD$10,J874&gt;$AC$10,J874&gt;$AB$10),"AA",AND(J874&gt;=$AG$11,J874&gt;$AF$10,J874&gt;$AE$10,J874&gt;$AD$10,J874&gt;$AC$10,J874&gt;$AB$10),"BA",AND(J874&gt;=$AF$11,J874&gt;$AE$10,J874&gt;$AD$10,J874&gt;$AC$10,J874&gt;$AB$10),"BB",AND(J874&gt;=$AE$11,J874&gt;$AD$10,J874&gt;$AC$10,J874&gt;$AB$10),"CB",AND(J874&gt;=$AD$11,J874&gt;$AC$10,J874&gt;$AB$10),"CC",AND(J874&gt;=$AC$11,J874&gt;$AB$10),"DC",J874&gt;=50,"DD"),IF(J874&gt;=$AA$9,"FD","FF")),T874),IF(L874&gt;=$Z$32,$Z$30,IF(L874&gt;=$AA$32,$AA$30,IF(L874&gt;=$AB$32,$AB$30,IF(L874&gt;=$AC$32,$AC$30,IF(L874&gt;=$AD$32,$AD$30,IF(L874&gt;=$AE$32,$AE$30,IF(L874&gt;=$AF$32,$AF$30,IF(L874&gt;=$AG$32,$AG$30,$AH$30))))))))),T874)</f>
        <v/>
      </c>
      <c r="V874" s="9" t="str">
        <f t="array" ref="V874">IF(A874&lt;&gt;"",IF(_xlfn.BITOR(F874&lt;&gt;"GR",F874&lt;&gt;""),IF(AND(L874&gt;=50,F874&gt;=55),_xlfn.RANK.EQ(L874,$L$2:$L$1000,0),_xlfn.IFS(U874="FD",999,U874="FF",1000)),IF(AND(L874&gt;=50,H874&gt;=55),_xlfn.RANK.EQ(L874,$L$2:$L$326,0),_xlfn.IFS(U874="FD",999,U874="FF",1000))),"")</f>
        <v/>
      </c>
    </row>
    <row r="875" spans="1:22" x14ac:dyDescent="0.25">
      <c r="A875" s="3"/>
      <c r="B875" s="3"/>
      <c r="C875" s="3"/>
      <c r="D875" s="3"/>
      <c r="E875" s="3"/>
      <c r="F875" s="3"/>
      <c r="G875" s="16">
        <f t="shared" si="186"/>
        <v>0</v>
      </c>
      <c r="H875" s="16">
        <f t="shared" si="187"/>
        <v>0</v>
      </c>
      <c r="I875" s="9">
        <f t="shared" si="185"/>
        <v>0</v>
      </c>
      <c r="J875" s="9">
        <f t="shared" si="188"/>
        <v>0</v>
      </c>
      <c r="K875" s="9">
        <f t="shared" si="197"/>
        <v>0</v>
      </c>
      <c r="L875" s="9">
        <f t="shared" si="198"/>
        <v>0</v>
      </c>
      <c r="M875" s="9" t="str">
        <f t="shared" si="189"/>
        <v/>
      </c>
      <c r="N875" s="9" t="str">
        <f t="shared" si="190"/>
        <v/>
      </c>
      <c r="O875" s="9" t="str">
        <f t="shared" si="191"/>
        <v/>
      </c>
      <c r="P875" s="9" t="str">
        <f t="shared" si="192"/>
        <v/>
      </c>
      <c r="Q875" s="9" t="str">
        <f t="shared" si="193"/>
        <v/>
      </c>
      <c r="R875" s="9" t="str">
        <f t="shared" si="194"/>
        <v/>
      </c>
      <c r="S875" s="9" t="str">
        <f t="shared" si="195"/>
        <v/>
      </c>
      <c r="T875" s="9" t="str">
        <f t="shared" si="196"/>
        <v/>
      </c>
      <c r="U875" s="9" t="str">
        <f t="array" ref="U875">IF(AND(F875&lt;&gt;"",F875&lt;&gt;"GR"),IF(COUNTIF($J$2:$J$1000,"&gt;=50")&gt;=10,IF(F875&lt;&gt;"GR",IF(AND(F875&gt;=55,J875&gt;=50),_xlfn.IFS(AND(J875&gt;=$AH$11,J875&gt;$AG$10,J875&gt;$AF$10,J875&gt;$AE$10,J875&gt;$AD$10,J875&gt;$AC$10,J875&gt;$AB$10),"AA",AND(J875&gt;=$AG$11,J875&gt;$AF$10,J875&gt;$AE$10,J875&gt;$AD$10,J875&gt;$AC$10,J875&gt;$AB$10),"BA",AND(J875&gt;=$AF$11,J875&gt;$AE$10,J875&gt;$AD$10,J875&gt;$AC$10,J875&gt;$AB$10),"BB",AND(J875&gt;=$AE$11,J875&gt;$AD$10,J875&gt;$AC$10,J875&gt;$AB$10),"CB",AND(J875&gt;=$AD$11,J875&gt;$AC$10,J875&gt;$AB$10),"CC",AND(J875&gt;=$AC$11,J875&gt;$AB$10),"DC",J875&gt;=50,"DD"),IF(J875&gt;=$AA$9,"FD","FF")),T875),IF(L875&gt;=$Z$32,$Z$30,IF(L875&gt;=$AA$32,$AA$30,IF(L875&gt;=$AB$32,$AB$30,IF(L875&gt;=$AC$32,$AC$30,IF(L875&gt;=$AD$32,$AD$30,IF(L875&gt;=$AE$32,$AE$30,IF(L875&gt;=$AF$32,$AF$30,IF(L875&gt;=$AG$32,$AG$30,$AH$30))))))))),T875)</f>
        <v/>
      </c>
      <c r="V875" s="9" t="str">
        <f t="array" ref="V875">IF(A875&lt;&gt;"",IF(_xlfn.BITOR(F875&lt;&gt;"GR",F875&lt;&gt;""),IF(AND(L875&gt;=50,F875&gt;=55),_xlfn.RANK.EQ(L875,$L$2:$L$1000,0),_xlfn.IFS(U875="FD",999,U875="FF",1000)),IF(AND(L875&gt;=50,H875&gt;=55),_xlfn.RANK.EQ(L875,$L$2:$L$326,0),_xlfn.IFS(U875="FD",999,U875="FF",1000))),"")</f>
        <v/>
      </c>
    </row>
    <row r="876" spans="1:22" x14ac:dyDescent="0.25">
      <c r="A876" s="3"/>
      <c r="B876" s="3"/>
      <c r="C876" s="3"/>
      <c r="D876" s="3"/>
      <c r="E876" s="3"/>
      <c r="F876" s="3"/>
      <c r="G876" s="16">
        <f t="shared" si="186"/>
        <v>0</v>
      </c>
      <c r="H876" s="16">
        <f t="shared" si="187"/>
        <v>0</v>
      </c>
      <c r="I876" s="9">
        <f t="shared" si="185"/>
        <v>0</v>
      </c>
      <c r="J876" s="9">
        <f t="shared" si="188"/>
        <v>0</v>
      </c>
      <c r="K876" s="9">
        <f t="shared" si="197"/>
        <v>0</v>
      </c>
      <c r="L876" s="9">
        <f t="shared" si="198"/>
        <v>0</v>
      </c>
      <c r="M876" s="9" t="str">
        <f t="shared" si="189"/>
        <v/>
      </c>
      <c r="N876" s="9" t="str">
        <f t="shared" si="190"/>
        <v/>
      </c>
      <c r="O876" s="9" t="str">
        <f t="shared" si="191"/>
        <v/>
      </c>
      <c r="P876" s="9" t="str">
        <f t="shared" si="192"/>
        <v/>
      </c>
      <c r="Q876" s="9" t="str">
        <f t="shared" si="193"/>
        <v/>
      </c>
      <c r="R876" s="9" t="str">
        <f t="shared" si="194"/>
        <v/>
      </c>
      <c r="S876" s="9" t="str">
        <f t="shared" si="195"/>
        <v/>
      </c>
      <c r="T876" s="9" t="str">
        <f t="shared" si="196"/>
        <v/>
      </c>
      <c r="U876" s="9" t="str">
        <f t="array" ref="U876">IF(AND(F876&lt;&gt;"",F876&lt;&gt;"GR"),IF(COUNTIF($J$2:$J$1000,"&gt;=50")&gt;=10,IF(F876&lt;&gt;"GR",IF(AND(F876&gt;=55,J876&gt;=50),_xlfn.IFS(AND(J876&gt;=$AH$11,J876&gt;$AG$10,J876&gt;$AF$10,J876&gt;$AE$10,J876&gt;$AD$10,J876&gt;$AC$10,J876&gt;$AB$10),"AA",AND(J876&gt;=$AG$11,J876&gt;$AF$10,J876&gt;$AE$10,J876&gt;$AD$10,J876&gt;$AC$10,J876&gt;$AB$10),"BA",AND(J876&gt;=$AF$11,J876&gt;$AE$10,J876&gt;$AD$10,J876&gt;$AC$10,J876&gt;$AB$10),"BB",AND(J876&gt;=$AE$11,J876&gt;$AD$10,J876&gt;$AC$10,J876&gt;$AB$10),"CB",AND(J876&gt;=$AD$11,J876&gt;$AC$10,J876&gt;$AB$10),"CC",AND(J876&gt;=$AC$11,J876&gt;$AB$10),"DC",J876&gt;=50,"DD"),IF(J876&gt;=$AA$9,"FD","FF")),T876),IF(L876&gt;=$Z$32,$Z$30,IF(L876&gt;=$AA$32,$AA$30,IF(L876&gt;=$AB$32,$AB$30,IF(L876&gt;=$AC$32,$AC$30,IF(L876&gt;=$AD$32,$AD$30,IF(L876&gt;=$AE$32,$AE$30,IF(L876&gt;=$AF$32,$AF$30,IF(L876&gt;=$AG$32,$AG$30,$AH$30))))))))),T876)</f>
        <v/>
      </c>
      <c r="V876" s="9" t="str">
        <f t="array" ref="V876">IF(A876&lt;&gt;"",IF(_xlfn.BITOR(F876&lt;&gt;"GR",F876&lt;&gt;""),IF(AND(L876&gt;=50,F876&gt;=55),_xlfn.RANK.EQ(L876,$L$2:$L$1000,0),_xlfn.IFS(U876="FD",999,U876="FF",1000)),IF(AND(L876&gt;=50,H876&gt;=55),_xlfn.RANK.EQ(L876,$L$2:$L$326,0),_xlfn.IFS(U876="FD",999,U876="FF",1000))),"")</f>
        <v/>
      </c>
    </row>
    <row r="877" spans="1:22" x14ac:dyDescent="0.25">
      <c r="A877" s="3"/>
      <c r="B877" s="3"/>
      <c r="C877" s="3"/>
      <c r="D877" s="3"/>
      <c r="E877" s="3"/>
      <c r="F877" s="3"/>
      <c r="G877" s="16">
        <f t="shared" si="186"/>
        <v>0</v>
      </c>
      <c r="H877" s="16">
        <f t="shared" si="187"/>
        <v>0</v>
      </c>
      <c r="I877" s="9">
        <f t="shared" si="185"/>
        <v>0</v>
      </c>
      <c r="J877" s="9">
        <f t="shared" si="188"/>
        <v>0</v>
      </c>
      <c r="K877" s="9">
        <f t="shared" si="197"/>
        <v>0</v>
      </c>
      <c r="L877" s="9">
        <f t="shared" si="198"/>
        <v>0</v>
      </c>
      <c r="M877" s="9" t="str">
        <f t="shared" si="189"/>
        <v/>
      </c>
      <c r="N877" s="9" t="str">
        <f t="shared" si="190"/>
        <v/>
      </c>
      <c r="O877" s="9" t="str">
        <f t="shared" si="191"/>
        <v/>
      </c>
      <c r="P877" s="9" t="str">
        <f t="shared" si="192"/>
        <v/>
      </c>
      <c r="Q877" s="9" t="str">
        <f t="shared" si="193"/>
        <v/>
      </c>
      <c r="R877" s="9" t="str">
        <f t="shared" si="194"/>
        <v/>
      </c>
      <c r="S877" s="9" t="str">
        <f t="shared" si="195"/>
        <v/>
      </c>
      <c r="T877" s="9" t="str">
        <f t="shared" si="196"/>
        <v/>
      </c>
      <c r="U877" s="9" t="str">
        <f t="array" ref="U877">IF(AND(F877&lt;&gt;"",F877&lt;&gt;"GR"),IF(COUNTIF($J$2:$J$1000,"&gt;=50")&gt;=10,IF(F877&lt;&gt;"GR",IF(AND(F877&gt;=55,J877&gt;=50),_xlfn.IFS(AND(J877&gt;=$AH$11,J877&gt;$AG$10,J877&gt;$AF$10,J877&gt;$AE$10,J877&gt;$AD$10,J877&gt;$AC$10,J877&gt;$AB$10),"AA",AND(J877&gt;=$AG$11,J877&gt;$AF$10,J877&gt;$AE$10,J877&gt;$AD$10,J877&gt;$AC$10,J877&gt;$AB$10),"BA",AND(J877&gt;=$AF$11,J877&gt;$AE$10,J877&gt;$AD$10,J877&gt;$AC$10,J877&gt;$AB$10),"BB",AND(J877&gt;=$AE$11,J877&gt;$AD$10,J877&gt;$AC$10,J877&gt;$AB$10),"CB",AND(J877&gt;=$AD$11,J877&gt;$AC$10,J877&gt;$AB$10),"CC",AND(J877&gt;=$AC$11,J877&gt;$AB$10),"DC",J877&gt;=50,"DD"),IF(J877&gt;=$AA$9,"FD","FF")),T877),IF(L877&gt;=$Z$32,$Z$30,IF(L877&gt;=$AA$32,$AA$30,IF(L877&gt;=$AB$32,$AB$30,IF(L877&gt;=$AC$32,$AC$30,IF(L877&gt;=$AD$32,$AD$30,IF(L877&gt;=$AE$32,$AE$30,IF(L877&gt;=$AF$32,$AF$30,IF(L877&gt;=$AG$32,$AG$30,$AH$30))))))))),T877)</f>
        <v/>
      </c>
      <c r="V877" s="9" t="str">
        <f t="array" ref="V877">IF(A877&lt;&gt;"",IF(_xlfn.BITOR(F877&lt;&gt;"GR",F877&lt;&gt;""),IF(AND(L877&gt;=50,F877&gt;=55),_xlfn.RANK.EQ(L877,$L$2:$L$1000,0),_xlfn.IFS(U877="FD",999,U877="FF",1000)),IF(AND(L877&gt;=50,H877&gt;=55),_xlfn.RANK.EQ(L877,$L$2:$L$326,0),_xlfn.IFS(U877="FD",999,U877="FF",1000))),"")</f>
        <v/>
      </c>
    </row>
    <row r="878" spans="1:22" x14ac:dyDescent="0.25">
      <c r="A878" s="3"/>
      <c r="B878" s="3"/>
      <c r="C878" s="3"/>
      <c r="D878" s="3"/>
      <c r="E878" s="3"/>
      <c r="F878" s="3"/>
      <c r="G878" s="16">
        <f t="shared" si="186"/>
        <v>0</v>
      </c>
      <c r="H878" s="16">
        <f t="shared" si="187"/>
        <v>0</v>
      </c>
      <c r="I878" s="9">
        <f t="shared" si="185"/>
        <v>0</v>
      </c>
      <c r="J878" s="9">
        <f t="shared" si="188"/>
        <v>0</v>
      </c>
      <c r="K878" s="9">
        <f t="shared" si="197"/>
        <v>0</v>
      </c>
      <c r="L878" s="9">
        <f t="shared" si="198"/>
        <v>0</v>
      </c>
      <c r="M878" s="9" t="str">
        <f t="shared" si="189"/>
        <v/>
      </c>
      <c r="N878" s="9" t="str">
        <f t="shared" si="190"/>
        <v/>
      </c>
      <c r="O878" s="9" t="str">
        <f t="shared" si="191"/>
        <v/>
      </c>
      <c r="P878" s="9" t="str">
        <f t="shared" si="192"/>
        <v/>
      </c>
      <c r="Q878" s="9" t="str">
        <f t="shared" si="193"/>
        <v/>
      </c>
      <c r="R878" s="9" t="str">
        <f t="shared" si="194"/>
        <v/>
      </c>
      <c r="S878" s="9" t="str">
        <f t="shared" si="195"/>
        <v/>
      </c>
      <c r="T878" s="9" t="str">
        <f t="shared" si="196"/>
        <v/>
      </c>
      <c r="U878" s="9" t="str">
        <f t="array" ref="U878">IF(AND(F878&lt;&gt;"",F878&lt;&gt;"GR"),IF(COUNTIF($J$2:$J$1000,"&gt;=50")&gt;=10,IF(F878&lt;&gt;"GR",IF(AND(F878&gt;=55,J878&gt;=50),_xlfn.IFS(AND(J878&gt;=$AH$11,J878&gt;$AG$10,J878&gt;$AF$10,J878&gt;$AE$10,J878&gt;$AD$10,J878&gt;$AC$10,J878&gt;$AB$10),"AA",AND(J878&gt;=$AG$11,J878&gt;$AF$10,J878&gt;$AE$10,J878&gt;$AD$10,J878&gt;$AC$10,J878&gt;$AB$10),"BA",AND(J878&gt;=$AF$11,J878&gt;$AE$10,J878&gt;$AD$10,J878&gt;$AC$10,J878&gt;$AB$10),"BB",AND(J878&gt;=$AE$11,J878&gt;$AD$10,J878&gt;$AC$10,J878&gt;$AB$10),"CB",AND(J878&gt;=$AD$11,J878&gt;$AC$10,J878&gt;$AB$10),"CC",AND(J878&gt;=$AC$11,J878&gt;$AB$10),"DC",J878&gt;=50,"DD"),IF(J878&gt;=$AA$9,"FD","FF")),T878),IF(L878&gt;=$Z$32,$Z$30,IF(L878&gt;=$AA$32,$AA$30,IF(L878&gt;=$AB$32,$AB$30,IF(L878&gt;=$AC$32,$AC$30,IF(L878&gt;=$AD$32,$AD$30,IF(L878&gt;=$AE$32,$AE$30,IF(L878&gt;=$AF$32,$AF$30,IF(L878&gt;=$AG$32,$AG$30,$AH$30))))))))),T878)</f>
        <v/>
      </c>
      <c r="V878" s="9" t="str">
        <f t="array" ref="V878">IF(A878&lt;&gt;"",IF(_xlfn.BITOR(F878&lt;&gt;"GR",F878&lt;&gt;""),IF(AND(L878&gt;=50,F878&gt;=55),_xlfn.RANK.EQ(L878,$L$2:$L$1000,0),_xlfn.IFS(U878="FD",999,U878="FF",1000)),IF(AND(L878&gt;=50,H878&gt;=55),_xlfn.RANK.EQ(L878,$L$2:$L$326,0),_xlfn.IFS(U878="FD",999,U878="FF",1000))),"")</f>
        <v/>
      </c>
    </row>
    <row r="879" spans="1:22" x14ac:dyDescent="0.25">
      <c r="A879" s="3"/>
      <c r="B879" s="3"/>
      <c r="C879" s="3"/>
      <c r="D879" s="3"/>
      <c r="E879" s="3"/>
      <c r="F879" s="3"/>
      <c r="G879" s="16">
        <f t="shared" si="186"/>
        <v>0</v>
      </c>
      <c r="H879" s="16">
        <f t="shared" si="187"/>
        <v>0</v>
      </c>
      <c r="I879" s="9">
        <f t="shared" si="185"/>
        <v>0</v>
      </c>
      <c r="J879" s="9">
        <f t="shared" si="188"/>
        <v>0</v>
      </c>
      <c r="K879" s="9">
        <f t="shared" si="197"/>
        <v>0</v>
      </c>
      <c r="L879" s="9">
        <f t="shared" si="198"/>
        <v>0</v>
      </c>
      <c r="M879" s="9" t="str">
        <f t="shared" si="189"/>
        <v/>
      </c>
      <c r="N879" s="9" t="str">
        <f t="shared" si="190"/>
        <v/>
      </c>
      <c r="O879" s="9" t="str">
        <f t="shared" si="191"/>
        <v/>
      </c>
      <c r="P879" s="9" t="str">
        <f t="shared" si="192"/>
        <v/>
      </c>
      <c r="Q879" s="9" t="str">
        <f t="shared" si="193"/>
        <v/>
      </c>
      <c r="R879" s="9" t="str">
        <f t="shared" si="194"/>
        <v/>
      </c>
      <c r="S879" s="9" t="str">
        <f t="shared" si="195"/>
        <v/>
      </c>
      <c r="T879" s="9" t="str">
        <f t="shared" si="196"/>
        <v/>
      </c>
      <c r="U879" s="9" t="str">
        <f t="array" ref="U879">IF(AND(F879&lt;&gt;"",F879&lt;&gt;"GR"),IF(COUNTIF($J$2:$J$1000,"&gt;=50")&gt;=10,IF(F879&lt;&gt;"GR",IF(AND(F879&gt;=55,J879&gt;=50),_xlfn.IFS(AND(J879&gt;=$AH$11,J879&gt;$AG$10,J879&gt;$AF$10,J879&gt;$AE$10,J879&gt;$AD$10,J879&gt;$AC$10,J879&gt;$AB$10),"AA",AND(J879&gt;=$AG$11,J879&gt;$AF$10,J879&gt;$AE$10,J879&gt;$AD$10,J879&gt;$AC$10,J879&gt;$AB$10),"BA",AND(J879&gt;=$AF$11,J879&gt;$AE$10,J879&gt;$AD$10,J879&gt;$AC$10,J879&gt;$AB$10),"BB",AND(J879&gt;=$AE$11,J879&gt;$AD$10,J879&gt;$AC$10,J879&gt;$AB$10),"CB",AND(J879&gt;=$AD$11,J879&gt;$AC$10,J879&gt;$AB$10),"CC",AND(J879&gt;=$AC$11,J879&gt;$AB$10),"DC",J879&gt;=50,"DD"),IF(J879&gt;=$AA$9,"FD","FF")),T879),IF(L879&gt;=$Z$32,$Z$30,IF(L879&gt;=$AA$32,$AA$30,IF(L879&gt;=$AB$32,$AB$30,IF(L879&gt;=$AC$32,$AC$30,IF(L879&gt;=$AD$32,$AD$30,IF(L879&gt;=$AE$32,$AE$30,IF(L879&gt;=$AF$32,$AF$30,IF(L879&gt;=$AG$32,$AG$30,$AH$30))))))))),T879)</f>
        <v/>
      </c>
      <c r="V879" s="9" t="str">
        <f t="array" ref="V879">IF(A879&lt;&gt;"",IF(_xlfn.BITOR(F879&lt;&gt;"GR",F879&lt;&gt;""),IF(AND(L879&gt;=50,F879&gt;=55),_xlfn.RANK.EQ(L879,$L$2:$L$1000,0),_xlfn.IFS(U879="FD",999,U879="FF",1000)),IF(AND(L879&gt;=50,H879&gt;=55),_xlfn.RANK.EQ(L879,$L$2:$L$326,0),_xlfn.IFS(U879="FD",999,U879="FF",1000))),"")</f>
        <v/>
      </c>
    </row>
    <row r="880" spans="1:22" x14ac:dyDescent="0.25">
      <c r="A880" s="3"/>
      <c r="B880" s="3"/>
      <c r="C880" s="3"/>
      <c r="D880" s="3"/>
      <c r="E880" s="3"/>
      <c r="F880" s="3"/>
      <c r="G880" s="16">
        <f t="shared" si="186"/>
        <v>0</v>
      </c>
      <c r="H880" s="16">
        <f t="shared" si="187"/>
        <v>0</v>
      </c>
      <c r="I880" s="9">
        <f t="shared" si="185"/>
        <v>0</v>
      </c>
      <c r="J880" s="9">
        <f t="shared" si="188"/>
        <v>0</v>
      </c>
      <c r="K880" s="9">
        <f t="shared" si="197"/>
        <v>0</v>
      </c>
      <c r="L880" s="9">
        <f t="shared" si="198"/>
        <v>0</v>
      </c>
      <c r="M880" s="9" t="str">
        <f t="shared" si="189"/>
        <v/>
      </c>
      <c r="N880" s="9" t="str">
        <f t="shared" si="190"/>
        <v/>
      </c>
      <c r="O880" s="9" t="str">
        <f t="shared" si="191"/>
        <v/>
      </c>
      <c r="P880" s="9" t="str">
        <f t="shared" si="192"/>
        <v/>
      </c>
      <c r="Q880" s="9" t="str">
        <f t="shared" si="193"/>
        <v/>
      </c>
      <c r="R880" s="9" t="str">
        <f t="shared" si="194"/>
        <v/>
      </c>
      <c r="S880" s="9" t="str">
        <f t="shared" si="195"/>
        <v/>
      </c>
      <c r="T880" s="9" t="str">
        <f t="shared" si="196"/>
        <v/>
      </c>
      <c r="U880" s="9" t="str">
        <f t="array" ref="U880">IF(AND(F880&lt;&gt;"",F880&lt;&gt;"GR"),IF(COUNTIF($J$2:$J$1000,"&gt;=50")&gt;=10,IF(F880&lt;&gt;"GR",IF(AND(F880&gt;=55,J880&gt;=50),_xlfn.IFS(AND(J880&gt;=$AH$11,J880&gt;$AG$10,J880&gt;$AF$10,J880&gt;$AE$10,J880&gt;$AD$10,J880&gt;$AC$10,J880&gt;$AB$10),"AA",AND(J880&gt;=$AG$11,J880&gt;$AF$10,J880&gt;$AE$10,J880&gt;$AD$10,J880&gt;$AC$10,J880&gt;$AB$10),"BA",AND(J880&gt;=$AF$11,J880&gt;$AE$10,J880&gt;$AD$10,J880&gt;$AC$10,J880&gt;$AB$10),"BB",AND(J880&gt;=$AE$11,J880&gt;$AD$10,J880&gt;$AC$10,J880&gt;$AB$10),"CB",AND(J880&gt;=$AD$11,J880&gt;$AC$10,J880&gt;$AB$10),"CC",AND(J880&gt;=$AC$11,J880&gt;$AB$10),"DC",J880&gt;=50,"DD"),IF(J880&gt;=$AA$9,"FD","FF")),T880),IF(L880&gt;=$Z$32,$Z$30,IF(L880&gt;=$AA$32,$AA$30,IF(L880&gt;=$AB$32,$AB$30,IF(L880&gt;=$AC$32,$AC$30,IF(L880&gt;=$AD$32,$AD$30,IF(L880&gt;=$AE$32,$AE$30,IF(L880&gt;=$AF$32,$AF$30,IF(L880&gt;=$AG$32,$AG$30,$AH$30))))))))),T880)</f>
        <v/>
      </c>
      <c r="V880" s="9" t="str">
        <f t="array" ref="V880">IF(A880&lt;&gt;"",IF(_xlfn.BITOR(F880&lt;&gt;"GR",F880&lt;&gt;""),IF(AND(L880&gt;=50,F880&gt;=55),_xlfn.RANK.EQ(L880,$L$2:$L$1000,0),_xlfn.IFS(U880="FD",999,U880="FF",1000)),IF(AND(L880&gt;=50,H880&gt;=55),_xlfn.RANK.EQ(L880,$L$2:$L$326,0),_xlfn.IFS(U880="FD",999,U880="FF",1000))),"")</f>
        <v/>
      </c>
    </row>
    <row r="881" spans="1:22" x14ac:dyDescent="0.25">
      <c r="A881" s="3"/>
      <c r="B881" s="3"/>
      <c r="C881" s="3"/>
      <c r="D881" s="3"/>
      <c r="E881" s="3"/>
      <c r="F881" s="3"/>
      <c r="G881" s="16">
        <f t="shared" si="186"/>
        <v>0</v>
      </c>
      <c r="H881" s="16">
        <f t="shared" si="187"/>
        <v>0</v>
      </c>
      <c r="I881" s="9">
        <f t="shared" si="185"/>
        <v>0</v>
      </c>
      <c r="J881" s="9">
        <f t="shared" si="188"/>
        <v>0</v>
      </c>
      <c r="K881" s="9">
        <f t="shared" si="197"/>
        <v>0</v>
      </c>
      <c r="L881" s="9">
        <f t="shared" si="198"/>
        <v>0</v>
      </c>
      <c r="M881" s="9" t="str">
        <f t="shared" si="189"/>
        <v/>
      </c>
      <c r="N881" s="9" t="str">
        <f t="shared" si="190"/>
        <v/>
      </c>
      <c r="O881" s="9" t="str">
        <f t="shared" si="191"/>
        <v/>
      </c>
      <c r="P881" s="9" t="str">
        <f t="shared" si="192"/>
        <v/>
      </c>
      <c r="Q881" s="9" t="str">
        <f t="shared" si="193"/>
        <v/>
      </c>
      <c r="R881" s="9" t="str">
        <f t="shared" si="194"/>
        <v/>
      </c>
      <c r="S881" s="9" t="str">
        <f t="shared" si="195"/>
        <v/>
      </c>
      <c r="T881" s="9" t="str">
        <f t="shared" si="196"/>
        <v/>
      </c>
      <c r="U881" s="9" t="str">
        <f t="array" ref="U881">IF(AND(F881&lt;&gt;"",F881&lt;&gt;"GR"),IF(COUNTIF($J$2:$J$1000,"&gt;=50")&gt;=10,IF(F881&lt;&gt;"GR",IF(AND(F881&gt;=55,J881&gt;=50),_xlfn.IFS(AND(J881&gt;=$AH$11,J881&gt;$AG$10,J881&gt;$AF$10,J881&gt;$AE$10,J881&gt;$AD$10,J881&gt;$AC$10,J881&gt;$AB$10),"AA",AND(J881&gt;=$AG$11,J881&gt;$AF$10,J881&gt;$AE$10,J881&gt;$AD$10,J881&gt;$AC$10,J881&gt;$AB$10),"BA",AND(J881&gt;=$AF$11,J881&gt;$AE$10,J881&gt;$AD$10,J881&gt;$AC$10,J881&gt;$AB$10),"BB",AND(J881&gt;=$AE$11,J881&gt;$AD$10,J881&gt;$AC$10,J881&gt;$AB$10),"CB",AND(J881&gt;=$AD$11,J881&gt;$AC$10,J881&gt;$AB$10),"CC",AND(J881&gt;=$AC$11,J881&gt;$AB$10),"DC",J881&gt;=50,"DD"),IF(J881&gt;=$AA$9,"FD","FF")),T881),IF(L881&gt;=$Z$32,$Z$30,IF(L881&gt;=$AA$32,$AA$30,IF(L881&gt;=$AB$32,$AB$30,IF(L881&gt;=$AC$32,$AC$30,IF(L881&gt;=$AD$32,$AD$30,IF(L881&gt;=$AE$32,$AE$30,IF(L881&gt;=$AF$32,$AF$30,IF(L881&gt;=$AG$32,$AG$30,$AH$30))))))))),T881)</f>
        <v/>
      </c>
      <c r="V881" s="9" t="str">
        <f t="array" ref="V881">IF(A881&lt;&gt;"",IF(_xlfn.BITOR(F881&lt;&gt;"GR",F881&lt;&gt;""),IF(AND(L881&gt;=50,F881&gt;=55),_xlfn.RANK.EQ(L881,$L$2:$L$1000,0),_xlfn.IFS(U881="FD",999,U881="FF",1000)),IF(AND(L881&gt;=50,H881&gt;=55),_xlfn.RANK.EQ(L881,$L$2:$L$326,0),_xlfn.IFS(U881="FD",999,U881="FF",1000))),"")</f>
        <v/>
      </c>
    </row>
    <row r="882" spans="1:22" x14ac:dyDescent="0.25">
      <c r="A882" s="3"/>
      <c r="B882" s="3"/>
      <c r="C882" s="3"/>
      <c r="D882" s="3"/>
      <c r="E882" s="3"/>
      <c r="F882" s="3"/>
      <c r="G882" s="16">
        <f t="shared" si="186"/>
        <v>0</v>
      </c>
      <c r="H882" s="16">
        <f t="shared" si="187"/>
        <v>0</v>
      </c>
      <c r="I882" s="9">
        <f t="shared" si="185"/>
        <v>0</v>
      </c>
      <c r="J882" s="9">
        <f t="shared" si="188"/>
        <v>0</v>
      </c>
      <c r="K882" s="9">
        <f t="shared" si="197"/>
        <v>0</v>
      </c>
      <c r="L882" s="9">
        <f t="shared" si="198"/>
        <v>0</v>
      </c>
      <c r="M882" s="9" t="str">
        <f t="shared" si="189"/>
        <v/>
      </c>
      <c r="N882" s="9" t="str">
        <f t="shared" si="190"/>
        <v/>
      </c>
      <c r="O882" s="9" t="str">
        <f t="shared" si="191"/>
        <v/>
      </c>
      <c r="P882" s="9" t="str">
        <f t="shared" si="192"/>
        <v/>
      </c>
      <c r="Q882" s="9" t="str">
        <f t="shared" si="193"/>
        <v/>
      </c>
      <c r="R882" s="9" t="str">
        <f t="shared" si="194"/>
        <v/>
      </c>
      <c r="S882" s="9" t="str">
        <f t="shared" si="195"/>
        <v/>
      </c>
      <c r="T882" s="9" t="str">
        <f t="shared" si="196"/>
        <v/>
      </c>
      <c r="U882" s="9" t="str">
        <f t="array" ref="U882">IF(AND(F882&lt;&gt;"",F882&lt;&gt;"GR"),IF(COUNTIF($J$2:$J$1000,"&gt;=50")&gt;=10,IF(F882&lt;&gt;"GR",IF(AND(F882&gt;=55,J882&gt;=50),_xlfn.IFS(AND(J882&gt;=$AH$11,J882&gt;$AG$10,J882&gt;$AF$10,J882&gt;$AE$10,J882&gt;$AD$10,J882&gt;$AC$10,J882&gt;$AB$10),"AA",AND(J882&gt;=$AG$11,J882&gt;$AF$10,J882&gt;$AE$10,J882&gt;$AD$10,J882&gt;$AC$10,J882&gt;$AB$10),"BA",AND(J882&gt;=$AF$11,J882&gt;$AE$10,J882&gt;$AD$10,J882&gt;$AC$10,J882&gt;$AB$10),"BB",AND(J882&gt;=$AE$11,J882&gt;$AD$10,J882&gt;$AC$10,J882&gt;$AB$10),"CB",AND(J882&gt;=$AD$11,J882&gt;$AC$10,J882&gt;$AB$10),"CC",AND(J882&gt;=$AC$11,J882&gt;$AB$10),"DC",J882&gt;=50,"DD"),IF(J882&gt;=$AA$9,"FD","FF")),T882),IF(L882&gt;=$Z$32,$Z$30,IF(L882&gt;=$AA$32,$AA$30,IF(L882&gt;=$AB$32,$AB$30,IF(L882&gt;=$AC$32,$AC$30,IF(L882&gt;=$AD$32,$AD$30,IF(L882&gt;=$AE$32,$AE$30,IF(L882&gt;=$AF$32,$AF$30,IF(L882&gt;=$AG$32,$AG$30,$AH$30))))))))),T882)</f>
        <v/>
      </c>
      <c r="V882" s="9" t="str">
        <f t="array" ref="V882">IF(A882&lt;&gt;"",IF(_xlfn.BITOR(F882&lt;&gt;"GR",F882&lt;&gt;""),IF(AND(L882&gt;=50,F882&gt;=55),_xlfn.RANK.EQ(L882,$L$2:$L$1000,0),_xlfn.IFS(U882="FD",999,U882="FF",1000)),IF(AND(L882&gt;=50,H882&gt;=55),_xlfn.RANK.EQ(L882,$L$2:$L$326,0),_xlfn.IFS(U882="FD",999,U882="FF",1000))),"")</f>
        <v/>
      </c>
    </row>
    <row r="883" spans="1:22" x14ac:dyDescent="0.25">
      <c r="A883" s="3"/>
      <c r="B883" s="3"/>
      <c r="C883" s="3"/>
      <c r="D883" s="3"/>
      <c r="E883" s="3"/>
      <c r="F883" s="3"/>
      <c r="G883" s="16">
        <f t="shared" si="186"/>
        <v>0</v>
      </c>
      <c r="H883" s="16">
        <f t="shared" si="187"/>
        <v>0</v>
      </c>
      <c r="I883" s="9">
        <f t="shared" si="185"/>
        <v>0</v>
      </c>
      <c r="J883" s="9">
        <f t="shared" si="188"/>
        <v>0</v>
      </c>
      <c r="K883" s="9">
        <f t="shared" si="197"/>
        <v>0</v>
      </c>
      <c r="L883" s="9">
        <f t="shared" si="198"/>
        <v>0</v>
      </c>
      <c r="M883" s="9" t="str">
        <f t="shared" si="189"/>
        <v/>
      </c>
      <c r="N883" s="9" t="str">
        <f t="shared" si="190"/>
        <v/>
      </c>
      <c r="O883" s="9" t="str">
        <f t="shared" si="191"/>
        <v/>
      </c>
      <c r="P883" s="9" t="str">
        <f t="shared" si="192"/>
        <v/>
      </c>
      <c r="Q883" s="9" t="str">
        <f t="shared" si="193"/>
        <v/>
      </c>
      <c r="R883" s="9" t="str">
        <f t="shared" si="194"/>
        <v/>
      </c>
      <c r="S883" s="9" t="str">
        <f t="shared" si="195"/>
        <v/>
      </c>
      <c r="T883" s="9" t="str">
        <f t="shared" si="196"/>
        <v/>
      </c>
      <c r="U883" s="9" t="str">
        <f t="array" ref="U883">IF(AND(F883&lt;&gt;"",F883&lt;&gt;"GR"),IF(COUNTIF($J$2:$J$1000,"&gt;=50")&gt;=10,IF(F883&lt;&gt;"GR",IF(AND(F883&gt;=55,J883&gt;=50),_xlfn.IFS(AND(J883&gt;=$AH$11,J883&gt;$AG$10,J883&gt;$AF$10,J883&gt;$AE$10,J883&gt;$AD$10,J883&gt;$AC$10,J883&gt;$AB$10),"AA",AND(J883&gt;=$AG$11,J883&gt;$AF$10,J883&gt;$AE$10,J883&gt;$AD$10,J883&gt;$AC$10,J883&gt;$AB$10),"BA",AND(J883&gt;=$AF$11,J883&gt;$AE$10,J883&gt;$AD$10,J883&gt;$AC$10,J883&gt;$AB$10),"BB",AND(J883&gt;=$AE$11,J883&gt;$AD$10,J883&gt;$AC$10,J883&gt;$AB$10),"CB",AND(J883&gt;=$AD$11,J883&gt;$AC$10,J883&gt;$AB$10),"CC",AND(J883&gt;=$AC$11,J883&gt;$AB$10),"DC",J883&gt;=50,"DD"),IF(J883&gt;=$AA$9,"FD","FF")),T883),IF(L883&gt;=$Z$32,$Z$30,IF(L883&gt;=$AA$32,$AA$30,IF(L883&gt;=$AB$32,$AB$30,IF(L883&gt;=$AC$32,$AC$30,IF(L883&gt;=$AD$32,$AD$30,IF(L883&gt;=$AE$32,$AE$30,IF(L883&gt;=$AF$32,$AF$30,IF(L883&gt;=$AG$32,$AG$30,$AH$30))))))))),T883)</f>
        <v/>
      </c>
      <c r="V883" s="9" t="str">
        <f t="array" ref="V883">IF(A883&lt;&gt;"",IF(_xlfn.BITOR(F883&lt;&gt;"GR",F883&lt;&gt;""),IF(AND(L883&gt;=50,F883&gt;=55),_xlfn.RANK.EQ(L883,$L$2:$L$1000,0),_xlfn.IFS(U883="FD",999,U883="FF",1000)),IF(AND(L883&gt;=50,H883&gt;=55),_xlfn.RANK.EQ(L883,$L$2:$L$326,0),_xlfn.IFS(U883="FD",999,U883="FF",1000))),"")</f>
        <v/>
      </c>
    </row>
    <row r="884" spans="1:22" x14ac:dyDescent="0.25">
      <c r="A884" s="3"/>
      <c r="B884" s="3"/>
      <c r="C884" s="3"/>
      <c r="D884" s="3"/>
      <c r="E884" s="3"/>
      <c r="F884" s="3"/>
      <c r="G884" s="16">
        <f t="shared" si="186"/>
        <v>0</v>
      </c>
      <c r="H884" s="16">
        <f t="shared" si="187"/>
        <v>0</v>
      </c>
      <c r="I884" s="9">
        <f t="shared" si="185"/>
        <v>0</v>
      </c>
      <c r="J884" s="9">
        <f t="shared" si="188"/>
        <v>0</v>
      </c>
      <c r="K884" s="9">
        <f t="shared" si="197"/>
        <v>0</v>
      </c>
      <c r="L884" s="9">
        <f t="shared" si="198"/>
        <v>0</v>
      </c>
      <c r="M884" s="9" t="str">
        <f t="shared" si="189"/>
        <v/>
      </c>
      <c r="N884" s="9" t="str">
        <f t="shared" si="190"/>
        <v/>
      </c>
      <c r="O884" s="9" t="str">
        <f t="shared" si="191"/>
        <v/>
      </c>
      <c r="P884" s="9" t="str">
        <f t="shared" si="192"/>
        <v/>
      </c>
      <c r="Q884" s="9" t="str">
        <f t="shared" si="193"/>
        <v/>
      </c>
      <c r="R884" s="9" t="str">
        <f t="shared" si="194"/>
        <v/>
      </c>
      <c r="S884" s="9" t="str">
        <f t="shared" si="195"/>
        <v/>
      </c>
      <c r="T884" s="9" t="str">
        <f t="shared" si="196"/>
        <v/>
      </c>
      <c r="U884" s="9" t="str">
        <f t="array" ref="U884">IF(AND(F884&lt;&gt;"",F884&lt;&gt;"GR"),IF(COUNTIF($J$2:$J$1000,"&gt;=50")&gt;=10,IF(F884&lt;&gt;"GR",IF(AND(F884&gt;=55,J884&gt;=50),_xlfn.IFS(AND(J884&gt;=$AH$11,J884&gt;$AG$10,J884&gt;$AF$10,J884&gt;$AE$10,J884&gt;$AD$10,J884&gt;$AC$10,J884&gt;$AB$10),"AA",AND(J884&gt;=$AG$11,J884&gt;$AF$10,J884&gt;$AE$10,J884&gt;$AD$10,J884&gt;$AC$10,J884&gt;$AB$10),"BA",AND(J884&gt;=$AF$11,J884&gt;$AE$10,J884&gt;$AD$10,J884&gt;$AC$10,J884&gt;$AB$10),"BB",AND(J884&gt;=$AE$11,J884&gt;$AD$10,J884&gt;$AC$10,J884&gt;$AB$10),"CB",AND(J884&gt;=$AD$11,J884&gt;$AC$10,J884&gt;$AB$10),"CC",AND(J884&gt;=$AC$11,J884&gt;$AB$10),"DC",J884&gt;=50,"DD"),IF(J884&gt;=$AA$9,"FD","FF")),T884),IF(L884&gt;=$Z$32,$Z$30,IF(L884&gt;=$AA$32,$AA$30,IF(L884&gt;=$AB$32,$AB$30,IF(L884&gt;=$AC$32,$AC$30,IF(L884&gt;=$AD$32,$AD$30,IF(L884&gt;=$AE$32,$AE$30,IF(L884&gt;=$AF$32,$AF$30,IF(L884&gt;=$AG$32,$AG$30,$AH$30))))))))),T884)</f>
        <v/>
      </c>
      <c r="V884" s="9" t="str">
        <f t="array" ref="V884">IF(A884&lt;&gt;"",IF(_xlfn.BITOR(F884&lt;&gt;"GR",F884&lt;&gt;""),IF(AND(L884&gt;=50,F884&gt;=55),_xlfn.RANK.EQ(L884,$L$2:$L$1000,0),_xlfn.IFS(U884="FD",999,U884="FF",1000)),IF(AND(L884&gt;=50,H884&gt;=55),_xlfn.RANK.EQ(L884,$L$2:$L$326,0),_xlfn.IFS(U884="FD",999,U884="FF",1000))),"")</f>
        <v/>
      </c>
    </row>
    <row r="885" spans="1:22" x14ac:dyDescent="0.25">
      <c r="A885" s="3"/>
      <c r="B885" s="3"/>
      <c r="C885" s="3"/>
      <c r="D885" s="3"/>
      <c r="E885" s="3"/>
      <c r="F885" s="3"/>
      <c r="G885" s="16">
        <f t="shared" si="186"/>
        <v>0</v>
      </c>
      <c r="H885" s="16">
        <f t="shared" si="187"/>
        <v>0</v>
      </c>
      <c r="I885" s="9">
        <f t="shared" si="185"/>
        <v>0</v>
      </c>
      <c r="J885" s="9">
        <f t="shared" si="188"/>
        <v>0</v>
      </c>
      <c r="K885" s="9">
        <f t="shared" si="197"/>
        <v>0</v>
      </c>
      <c r="L885" s="9">
        <f t="shared" si="198"/>
        <v>0</v>
      </c>
      <c r="M885" s="9" t="str">
        <f t="shared" si="189"/>
        <v/>
      </c>
      <c r="N885" s="9" t="str">
        <f t="shared" si="190"/>
        <v/>
      </c>
      <c r="O885" s="9" t="str">
        <f t="shared" si="191"/>
        <v/>
      </c>
      <c r="P885" s="9" t="str">
        <f t="shared" si="192"/>
        <v/>
      </c>
      <c r="Q885" s="9" t="str">
        <f t="shared" si="193"/>
        <v/>
      </c>
      <c r="R885" s="9" t="str">
        <f t="shared" si="194"/>
        <v/>
      </c>
      <c r="S885" s="9" t="str">
        <f t="shared" si="195"/>
        <v/>
      </c>
      <c r="T885" s="9" t="str">
        <f t="shared" si="196"/>
        <v/>
      </c>
      <c r="U885" s="9" t="str">
        <f t="array" ref="U885">IF(AND(F885&lt;&gt;"",F885&lt;&gt;"GR"),IF(COUNTIF($J$2:$J$1000,"&gt;=50")&gt;=10,IF(F885&lt;&gt;"GR",IF(AND(F885&gt;=55,J885&gt;=50),_xlfn.IFS(AND(J885&gt;=$AH$11,J885&gt;$AG$10,J885&gt;$AF$10,J885&gt;$AE$10,J885&gt;$AD$10,J885&gt;$AC$10,J885&gt;$AB$10),"AA",AND(J885&gt;=$AG$11,J885&gt;$AF$10,J885&gt;$AE$10,J885&gt;$AD$10,J885&gt;$AC$10,J885&gt;$AB$10),"BA",AND(J885&gt;=$AF$11,J885&gt;$AE$10,J885&gt;$AD$10,J885&gt;$AC$10,J885&gt;$AB$10),"BB",AND(J885&gt;=$AE$11,J885&gt;$AD$10,J885&gt;$AC$10,J885&gt;$AB$10),"CB",AND(J885&gt;=$AD$11,J885&gt;$AC$10,J885&gt;$AB$10),"CC",AND(J885&gt;=$AC$11,J885&gt;$AB$10),"DC",J885&gt;=50,"DD"),IF(J885&gt;=$AA$9,"FD","FF")),T885),IF(L885&gt;=$Z$32,$Z$30,IF(L885&gt;=$AA$32,$AA$30,IF(L885&gt;=$AB$32,$AB$30,IF(L885&gt;=$AC$32,$AC$30,IF(L885&gt;=$AD$32,$AD$30,IF(L885&gt;=$AE$32,$AE$30,IF(L885&gt;=$AF$32,$AF$30,IF(L885&gt;=$AG$32,$AG$30,$AH$30))))))))),T885)</f>
        <v/>
      </c>
      <c r="V885" s="9" t="str">
        <f t="array" ref="V885">IF(A885&lt;&gt;"",IF(_xlfn.BITOR(F885&lt;&gt;"GR",F885&lt;&gt;""),IF(AND(L885&gt;=50,F885&gt;=55),_xlfn.RANK.EQ(L885,$L$2:$L$1000,0),_xlfn.IFS(U885="FD",999,U885="FF",1000)),IF(AND(L885&gt;=50,H885&gt;=55),_xlfn.RANK.EQ(L885,$L$2:$L$326,0),_xlfn.IFS(U885="FD",999,U885="FF",1000))),"")</f>
        <v/>
      </c>
    </row>
    <row r="886" spans="1:22" x14ac:dyDescent="0.25">
      <c r="A886" s="3"/>
      <c r="B886" s="3"/>
      <c r="C886" s="3"/>
      <c r="D886" s="3"/>
      <c r="E886" s="3"/>
      <c r="F886" s="3"/>
      <c r="G886" s="16">
        <f t="shared" si="186"/>
        <v>0</v>
      </c>
      <c r="H886" s="16">
        <f t="shared" si="187"/>
        <v>0</v>
      </c>
      <c r="I886" s="9">
        <f t="shared" si="185"/>
        <v>0</v>
      </c>
      <c r="J886" s="9">
        <f t="shared" si="188"/>
        <v>0</v>
      </c>
      <c r="K886" s="9">
        <f t="shared" si="197"/>
        <v>0</v>
      </c>
      <c r="L886" s="9">
        <f t="shared" si="198"/>
        <v>0</v>
      </c>
      <c r="M886" s="9" t="str">
        <f t="shared" si="189"/>
        <v/>
      </c>
      <c r="N886" s="9" t="str">
        <f t="shared" si="190"/>
        <v/>
      </c>
      <c r="O886" s="9" t="str">
        <f t="shared" si="191"/>
        <v/>
      </c>
      <c r="P886" s="9" t="str">
        <f t="shared" si="192"/>
        <v/>
      </c>
      <c r="Q886" s="9" t="str">
        <f t="shared" si="193"/>
        <v/>
      </c>
      <c r="R886" s="9" t="str">
        <f t="shared" si="194"/>
        <v/>
      </c>
      <c r="S886" s="9" t="str">
        <f t="shared" si="195"/>
        <v/>
      </c>
      <c r="T886" s="9" t="str">
        <f t="shared" si="196"/>
        <v/>
      </c>
      <c r="U886" s="9" t="str">
        <f t="array" ref="U886">IF(AND(F886&lt;&gt;"",F886&lt;&gt;"GR"),IF(COUNTIF($J$2:$J$1000,"&gt;=50")&gt;=10,IF(F886&lt;&gt;"GR",IF(AND(F886&gt;=55,J886&gt;=50),_xlfn.IFS(AND(J886&gt;=$AH$11,J886&gt;$AG$10,J886&gt;$AF$10,J886&gt;$AE$10,J886&gt;$AD$10,J886&gt;$AC$10,J886&gt;$AB$10),"AA",AND(J886&gt;=$AG$11,J886&gt;$AF$10,J886&gt;$AE$10,J886&gt;$AD$10,J886&gt;$AC$10,J886&gt;$AB$10),"BA",AND(J886&gt;=$AF$11,J886&gt;$AE$10,J886&gt;$AD$10,J886&gt;$AC$10,J886&gt;$AB$10),"BB",AND(J886&gt;=$AE$11,J886&gt;$AD$10,J886&gt;$AC$10,J886&gt;$AB$10),"CB",AND(J886&gt;=$AD$11,J886&gt;$AC$10,J886&gt;$AB$10),"CC",AND(J886&gt;=$AC$11,J886&gt;$AB$10),"DC",J886&gt;=50,"DD"),IF(J886&gt;=$AA$9,"FD","FF")),T886),IF(L886&gt;=$Z$32,$Z$30,IF(L886&gt;=$AA$32,$AA$30,IF(L886&gt;=$AB$32,$AB$30,IF(L886&gt;=$AC$32,$AC$30,IF(L886&gt;=$AD$32,$AD$30,IF(L886&gt;=$AE$32,$AE$30,IF(L886&gt;=$AF$32,$AF$30,IF(L886&gt;=$AG$32,$AG$30,$AH$30))))))))),T886)</f>
        <v/>
      </c>
      <c r="V886" s="9" t="str">
        <f t="array" ref="V886">IF(A886&lt;&gt;"",IF(_xlfn.BITOR(F886&lt;&gt;"GR",F886&lt;&gt;""),IF(AND(L886&gt;=50,F886&gt;=55),_xlfn.RANK.EQ(L886,$L$2:$L$1000,0),_xlfn.IFS(U886="FD",999,U886="FF",1000)),IF(AND(L886&gt;=50,H886&gt;=55),_xlfn.RANK.EQ(L886,$L$2:$L$326,0),_xlfn.IFS(U886="FD",999,U886="FF",1000))),"")</f>
        <v/>
      </c>
    </row>
    <row r="887" spans="1:22" x14ac:dyDescent="0.25">
      <c r="A887" s="3"/>
      <c r="B887" s="3"/>
      <c r="C887" s="3"/>
      <c r="D887" s="3"/>
      <c r="E887" s="3"/>
      <c r="F887" s="3"/>
      <c r="G887" s="16">
        <f t="shared" si="186"/>
        <v>0</v>
      </c>
      <c r="H887" s="16">
        <f t="shared" si="187"/>
        <v>0</v>
      </c>
      <c r="I887" s="9">
        <f t="shared" si="185"/>
        <v>0</v>
      </c>
      <c r="J887" s="9">
        <f t="shared" si="188"/>
        <v>0</v>
      </c>
      <c r="K887" s="9">
        <f t="shared" si="197"/>
        <v>0</v>
      </c>
      <c r="L887" s="9">
        <f t="shared" si="198"/>
        <v>0</v>
      </c>
      <c r="M887" s="9" t="str">
        <f t="shared" si="189"/>
        <v/>
      </c>
      <c r="N887" s="9" t="str">
        <f t="shared" si="190"/>
        <v/>
      </c>
      <c r="O887" s="9" t="str">
        <f t="shared" si="191"/>
        <v/>
      </c>
      <c r="P887" s="9" t="str">
        <f t="shared" si="192"/>
        <v/>
      </c>
      <c r="Q887" s="9" t="str">
        <f t="shared" si="193"/>
        <v/>
      </c>
      <c r="R887" s="9" t="str">
        <f t="shared" si="194"/>
        <v/>
      </c>
      <c r="S887" s="9" t="str">
        <f t="shared" si="195"/>
        <v/>
      </c>
      <c r="T887" s="9" t="str">
        <f t="shared" si="196"/>
        <v/>
      </c>
      <c r="U887" s="9" t="str">
        <f t="array" ref="U887">IF(AND(F887&lt;&gt;"",F887&lt;&gt;"GR"),IF(COUNTIF($J$2:$J$1000,"&gt;=50")&gt;=10,IF(F887&lt;&gt;"GR",IF(AND(F887&gt;=55,J887&gt;=50),_xlfn.IFS(AND(J887&gt;=$AH$11,J887&gt;$AG$10,J887&gt;$AF$10,J887&gt;$AE$10,J887&gt;$AD$10,J887&gt;$AC$10,J887&gt;$AB$10),"AA",AND(J887&gt;=$AG$11,J887&gt;$AF$10,J887&gt;$AE$10,J887&gt;$AD$10,J887&gt;$AC$10,J887&gt;$AB$10),"BA",AND(J887&gt;=$AF$11,J887&gt;$AE$10,J887&gt;$AD$10,J887&gt;$AC$10,J887&gt;$AB$10),"BB",AND(J887&gt;=$AE$11,J887&gt;$AD$10,J887&gt;$AC$10,J887&gt;$AB$10),"CB",AND(J887&gt;=$AD$11,J887&gt;$AC$10,J887&gt;$AB$10),"CC",AND(J887&gt;=$AC$11,J887&gt;$AB$10),"DC",J887&gt;=50,"DD"),IF(J887&gt;=$AA$9,"FD","FF")),T887),IF(L887&gt;=$Z$32,$Z$30,IF(L887&gt;=$AA$32,$AA$30,IF(L887&gt;=$AB$32,$AB$30,IF(L887&gt;=$AC$32,$AC$30,IF(L887&gt;=$AD$32,$AD$30,IF(L887&gt;=$AE$32,$AE$30,IF(L887&gt;=$AF$32,$AF$30,IF(L887&gt;=$AG$32,$AG$30,$AH$30))))))))),T887)</f>
        <v/>
      </c>
      <c r="V887" s="9" t="str">
        <f t="array" ref="V887">IF(A887&lt;&gt;"",IF(_xlfn.BITOR(F887&lt;&gt;"GR",F887&lt;&gt;""),IF(AND(L887&gt;=50,F887&gt;=55),_xlfn.RANK.EQ(L887,$L$2:$L$1000,0),_xlfn.IFS(U887="FD",999,U887="FF",1000)),IF(AND(L887&gt;=50,H887&gt;=55),_xlfn.RANK.EQ(L887,$L$2:$L$326,0),_xlfn.IFS(U887="FD",999,U887="FF",1000))),"")</f>
        <v/>
      </c>
    </row>
    <row r="888" spans="1:22" x14ac:dyDescent="0.25">
      <c r="A888" s="3"/>
      <c r="B888" s="3"/>
      <c r="C888" s="3"/>
      <c r="D888" s="3"/>
      <c r="E888" s="3"/>
      <c r="F888" s="3"/>
      <c r="G888" s="16">
        <f t="shared" si="186"/>
        <v>0</v>
      </c>
      <c r="H888" s="16">
        <f t="shared" si="187"/>
        <v>0</v>
      </c>
      <c r="I888" s="9">
        <f t="shared" si="185"/>
        <v>0</v>
      </c>
      <c r="J888" s="9">
        <f t="shared" si="188"/>
        <v>0</v>
      </c>
      <c r="K888" s="9">
        <f t="shared" si="197"/>
        <v>0</v>
      </c>
      <c r="L888" s="9">
        <f t="shared" si="198"/>
        <v>0</v>
      </c>
      <c r="M888" s="9" t="str">
        <f t="shared" si="189"/>
        <v/>
      </c>
      <c r="N888" s="9" t="str">
        <f t="shared" si="190"/>
        <v/>
      </c>
      <c r="O888" s="9" t="str">
        <f t="shared" si="191"/>
        <v/>
      </c>
      <c r="P888" s="9" t="str">
        <f t="shared" si="192"/>
        <v/>
      </c>
      <c r="Q888" s="9" t="str">
        <f t="shared" si="193"/>
        <v/>
      </c>
      <c r="R888" s="9" t="str">
        <f t="shared" si="194"/>
        <v/>
      </c>
      <c r="S888" s="9" t="str">
        <f t="shared" si="195"/>
        <v/>
      </c>
      <c r="T888" s="9" t="str">
        <f t="shared" si="196"/>
        <v/>
      </c>
      <c r="U888" s="9" t="str">
        <f t="array" ref="U888">IF(AND(F888&lt;&gt;"",F888&lt;&gt;"GR"),IF(COUNTIF($J$2:$J$1000,"&gt;=50")&gt;=10,IF(F888&lt;&gt;"GR",IF(AND(F888&gt;=55,J888&gt;=50),_xlfn.IFS(AND(J888&gt;=$AH$11,J888&gt;$AG$10,J888&gt;$AF$10,J888&gt;$AE$10,J888&gt;$AD$10,J888&gt;$AC$10,J888&gt;$AB$10),"AA",AND(J888&gt;=$AG$11,J888&gt;$AF$10,J888&gt;$AE$10,J888&gt;$AD$10,J888&gt;$AC$10,J888&gt;$AB$10),"BA",AND(J888&gt;=$AF$11,J888&gt;$AE$10,J888&gt;$AD$10,J888&gt;$AC$10,J888&gt;$AB$10),"BB",AND(J888&gt;=$AE$11,J888&gt;$AD$10,J888&gt;$AC$10,J888&gt;$AB$10),"CB",AND(J888&gt;=$AD$11,J888&gt;$AC$10,J888&gt;$AB$10),"CC",AND(J888&gt;=$AC$11,J888&gt;$AB$10),"DC",J888&gt;=50,"DD"),IF(J888&gt;=$AA$9,"FD","FF")),T888),IF(L888&gt;=$Z$32,$Z$30,IF(L888&gt;=$AA$32,$AA$30,IF(L888&gt;=$AB$32,$AB$30,IF(L888&gt;=$AC$32,$AC$30,IF(L888&gt;=$AD$32,$AD$30,IF(L888&gt;=$AE$32,$AE$30,IF(L888&gt;=$AF$32,$AF$30,IF(L888&gt;=$AG$32,$AG$30,$AH$30))))))))),T888)</f>
        <v/>
      </c>
      <c r="V888" s="9" t="str">
        <f t="array" ref="V888">IF(A888&lt;&gt;"",IF(_xlfn.BITOR(F888&lt;&gt;"GR",F888&lt;&gt;""),IF(AND(L888&gt;=50,F888&gt;=55),_xlfn.RANK.EQ(L888,$L$2:$L$1000,0),_xlfn.IFS(U888="FD",999,U888="FF",1000)),IF(AND(L888&gt;=50,H888&gt;=55),_xlfn.RANK.EQ(L888,$L$2:$L$326,0),_xlfn.IFS(U888="FD",999,U888="FF",1000))),"")</f>
        <v/>
      </c>
    </row>
    <row r="889" spans="1:22" x14ac:dyDescent="0.25">
      <c r="A889" s="3"/>
      <c r="B889" s="3"/>
      <c r="C889" s="3"/>
      <c r="D889" s="3"/>
      <c r="E889" s="3"/>
      <c r="F889" s="3"/>
      <c r="G889" s="16">
        <f t="shared" si="186"/>
        <v>0</v>
      </c>
      <c r="H889" s="16">
        <f t="shared" si="187"/>
        <v>0</v>
      </c>
      <c r="I889" s="9">
        <f t="shared" si="185"/>
        <v>0</v>
      </c>
      <c r="J889" s="9">
        <f t="shared" si="188"/>
        <v>0</v>
      </c>
      <c r="K889" s="9">
        <f t="shared" si="197"/>
        <v>0</v>
      </c>
      <c r="L889" s="9">
        <f t="shared" si="198"/>
        <v>0</v>
      </c>
      <c r="M889" s="9" t="str">
        <f t="shared" si="189"/>
        <v/>
      </c>
      <c r="N889" s="9" t="str">
        <f t="shared" si="190"/>
        <v/>
      </c>
      <c r="O889" s="9" t="str">
        <f t="shared" si="191"/>
        <v/>
      </c>
      <c r="P889" s="9" t="str">
        <f t="shared" si="192"/>
        <v/>
      </c>
      <c r="Q889" s="9" t="str">
        <f t="shared" si="193"/>
        <v/>
      </c>
      <c r="R889" s="9" t="str">
        <f t="shared" si="194"/>
        <v/>
      </c>
      <c r="S889" s="9" t="str">
        <f t="shared" si="195"/>
        <v/>
      </c>
      <c r="T889" s="9" t="str">
        <f t="shared" si="196"/>
        <v/>
      </c>
      <c r="U889" s="9" t="str">
        <f t="array" ref="U889">IF(AND(F889&lt;&gt;"",F889&lt;&gt;"GR"),IF(COUNTIF($J$2:$J$1000,"&gt;=50")&gt;=10,IF(F889&lt;&gt;"GR",IF(AND(F889&gt;=55,J889&gt;=50),_xlfn.IFS(AND(J889&gt;=$AH$11,J889&gt;$AG$10,J889&gt;$AF$10,J889&gt;$AE$10,J889&gt;$AD$10,J889&gt;$AC$10,J889&gt;$AB$10),"AA",AND(J889&gt;=$AG$11,J889&gt;$AF$10,J889&gt;$AE$10,J889&gt;$AD$10,J889&gt;$AC$10,J889&gt;$AB$10),"BA",AND(J889&gt;=$AF$11,J889&gt;$AE$10,J889&gt;$AD$10,J889&gt;$AC$10,J889&gt;$AB$10),"BB",AND(J889&gt;=$AE$11,J889&gt;$AD$10,J889&gt;$AC$10,J889&gt;$AB$10),"CB",AND(J889&gt;=$AD$11,J889&gt;$AC$10,J889&gt;$AB$10),"CC",AND(J889&gt;=$AC$11,J889&gt;$AB$10),"DC",J889&gt;=50,"DD"),IF(J889&gt;=$AA$9,"FD","FF")),T889),IF(L889&gt;=$Z$32,$Z$30,IF(L889&gt;=$AA$32,$AA$30,IF(L889&gt;=$AB$32,$AB$30,IF(L889&gt;=$AC$32,$AC$30,IF(L889&gt;=$AD$32,$AD$30,IF(L889&gt;=$AE$32,$AE$30,IF(L889&gt;=$AF$32,$AF$30,IF(L889&gt;=$AG$32,$AG$30,$AH$30))))))))),T889)</f>
        <v/>
      </c>
      <c r="V889" s="9" t="str">
        <f t="array" ref="V889">IF(A889&lt;&gt;"",IF(_xlfn.BITOR(F889&lt;&gt;"GR",F889&lt;&gt;""),IF(AND(L889&gt;=50,F889&gt;=55),_xlfn.RANK.EQ(L889,$L$2:$L$1000,0),_xlfn.IFS(U889="FD",999,U889="FF",1000)),IF(AND(L889&gt;=50,H889&gt;=55),_xlfn.RANK.EQ(L889,$L$2:$L$326,0),_xlfn.IFS(U889="FD",999,U889="FF",1000))),"")</f>
        <v/>
      </c>
    </row>
    <row r="890" spans="1:22" x14ac:dyDescent="0.25">
      <c r="A890" s="3"/>
      <c r="B890" s="3"/>
      <c r="C890" s="3"/>
      <c r="D890" s="3"/>
      <c r="E890" s="3"/>
      <c r="F890" s="3"/>
      <c r="G890" s="16">
        <f t="shared" si="186"/>
        <v>0</v>
      </c>
      <c r="H890" s="16">
        <f t="shared" si="187"/>
        <v>0</v>
      </c>
      <c r="I890" s="9">
        <f t="shared" si="185"/>
        <v>0</v>
      </c>
      <c r="J890" s="9">
        <f t="shared" si="188"/>
        <v>0</v>
      </c>
      <c r="K890" s="9">
        <f t="shared" si="197"/>
        <v>0</v>
      </c>
      <c r="L890" s="9">
        <f t="shared" si="198"/>
        <v>0</v>
      </c>
      <c r="M890" s="9" t="str">
        <f t="shared" si="189"/>
        <v/>
      </c>
      <c r="N890" s="9" t="str">
        <f t="shared" si="190"/>
        <v/>
      </c>
      <c r="O890" s="9" t="str">
        <f t="shared" si="191"/>
        <v/>
      </c>
      <c r="P890" s="9" t="str">
        <f t="shared" si="192"/>
        <v/>
      </c>
      <c r="Q890" s="9" t="str">
        <f t="shared" si="193"/>
        <v/>
      </c>
      <c r="R890" s="9" t="str">
        <f t="shared" si="194"/>
        <v/>
      </c>
      <c r="S890" s="9" t="str">
        <f t="shared" si="195"/>
        <v/>
      </c>
      <c r="T890" s="9" t="str">
        <f t="shared" si="196"/>
        <v/>
      </c>
      <c r="U890" s="9" t="str">
        <f t="array" ref="U890">IF(AND(F890&lt;&gt;"",F890&lt;&gt;"GR"),IF(COUNTIF($J$2:$J$1000,"&gt;=50")&gt;=10,IF(F890&lt;&gt;"GR",IF(AND(F890&gt;=55,J890&gt;=50),_xlfn.IFS(AND(J890&gt;=$AH$11,J890&gt;$AG$10,J890&gt;$AF$10,J890&gt;$AE$10,J890&gt;$AD$10,J890&gt;$AC$10,J890&gt;$AB$10),"AA",AND(J890&gt;=$AG$11,J890&gt;$AF$10,J890&gt;$AE$10,J890&gt;$AD$10,J890&gt;$AC$10,J890&gt;$AB$10),"BA",AND(J890&gt;=$AF$11,J890&gt;$AE$10,J890&gt;$AD$10,J890&gt;$AC$10,J890&gt;$AB$10),"BB",AND(J890&gt;=$AE$11,J890&gt;$AD$10,J890&gt;$AC$10,J890&gt;$AB$10),"CB",AND(J890&gt;=$AD$11,J890&gt;$AC$10,J890&gt;$AB$10),"CC",AND(J890&gt;=$AC$11,J890&gt;$AB$10),"DC",J890&gt;=50,"DD"),IF(J890&gt;=$AA$9,"FD","FF")),T890),IF(L890&gt;=$Z$32,$Z$30,IF(L890&gt;=$AA$32,$AA$30,IF(L890&gt;=$AB$32,$AB$30,IF(L890&gt;=$AC$32,$AC$30,IF(L890&gt;=$AD$32,$AD$30,IF(L890&gt;=$AE$32,$AE$30,IF(L890&gt;=$AF$32,$AF$30,IF(L890&gt;=$AG$32,$AG$30,$AH$30))))))))),T890)</f>
        <v/>
      </c>
      <c r="V890" s="9" t="str">
        <f t="array" ref="V890">IF(A890&lt;&gt;"",IF(_xlfn.BITOR(F890&lt;&gt;"GR",F890&lt;&gt;""),IF(AND(L890&gt;=50,F890&gt;=55),_xlfn.RANK.EQ(L890,$L$2:$L$1000,0),_xlfn.IFS(U890="FD",999,U890="FF",1000)),IF(AND(L890&gt;=50,H890&gt;=55),_xlfn.RANK.EQ(L890,$L$2:$L$326,0),_xlfn.IFS(U890="FD",999,U890="FF",1000))),"")</f>
        <v/>
      </c>
    </row>
    <row r="891" spans="1:22" x14ac:dyDescent="0.25">
      <c r="A891" s="3"/>
      <c r="B891" s="3"/>
      <c r="C891" s="3"/>
      <c r="D891" s="3"/>
      <c r="E891" s="3"/>
      <c r="F891" s="3"/>
      <c r="G891" s="16">
        <f t="shared" si="186"/>
        <v>0</v>
      </c>
      <c r="H891" s="16">
        <f t="shared" si="187"/>
        <v>0</v>
      </c>
      <c r="I891" s="9">
        <f t="shared" si="185"/>
        <v>0</v>
      </c>
      <c r="J891" s="9">
        <f t="shared" si="188"/>
        <v>0</v>
      </c>
      <c r="K891" s="9">
        <f t="shared" si="197"/>
        <v>0</v>
      </c>
      <c r="L891" s="9">
        <f t="shared" si="198"/>
        <v>0</v>
      </c>
      <c r="M891" s="9" t="str">
        <f t="shared" si="189"/>
        <v/>
      </c>
      <c r="N891" s="9" t="str">
        <f t="shared" si="190"/>
        <v/>
      </c>
      <c r="O891" s="9" t="str">
        <f t="shared" si="191"/>
        <v/>
      </c>
      <c r="P891" s="9" t="str">
        <f t="shared" si="192"/>
        <v/>
      </c>
      <c r="Q891" s="9" t="str">
        <f t="shared" si="193"/>
        <v/>
      </c>
      <c r="R891" s="9" t="str">
        <f t="shared" si="194"/>
        <v/>
      </c>
      <c r="S891" s="9" t="str">
        <f t="shared" si="195"/>
        <v/>
      </c>
      <c r="T891" s="9" t="str">
        <f t="shared" si="196"/>
        <v/>
      </c>
      <c r="U891" s="9" t="str">
        <f t="array" ref="U891">IF(AND(F891&lt;&gt;"",F891&lt;&gt;"GR"),IF(COUNTIF($J$2:$J$1000,"&gt;=50")&gt;=10,IF(F891&lt;&gt;"GR",IF(AND(F891&gt;=55,J891&gt;=50),_xlfn.IFS(AND(J891&gt;=$AH$11,J891&gt;$AG$10,J891&gt;$AF$10,J891&gt;$AE$10,J891&gt;$AD$10,J891&gt;$AC$10,J891&gt;$AB$10),"AA",AND(J891&gt;=$AG$11,J891&gt;$AF$10,J891&gt;$AE$10,J891&gt;$AD$10,J891&gt;$AC$10,J891&gt;$AB$10),"BA",AND(J891&gt;=$AF$11,J891&gt;$AE$10,J891&gt;$AD$10,J891&gt;$AC$10,J891&gt;$AB$10),"BB",AND(J891&gt;=$AE$11,J891&gt;$AD$10,J891&gt;$AC$10,J891&gt;$AB$10),"CB",AND(J891&gt;=$AD$11,J891&gt;$AC$10,J891&gt;$AB$10),"CC",AND(J891&gt;=$AC$11,J891&gt;$AB$10),"DC",J891&gt;=50,"DD"),IF(J891&gt;=$AA$9,"FD","FF")),T891),IF(L891&gt;=$Z$32,$Z$30,IF(L891&gt;=$AA$32,$AA$30,IF(L891&gt;=$AB$32,$AB$30,IF(L891&gt;=$AC$32,$AC$30,IF(L891&gt;=$AD$32,$AD$30,IF(L891&gt;=$AE$32,$AE$30,IF(L891&gt;=$AF$32,$AF$30,IF(L891&gt;=$AG$32,$AG$30,$AH$30))))))))),T891)</f>
        <v/>
      </c>
      <c r="V891" s="9" t="str">
        <f t="array" ref="V891">IF(A891&lt;&gt;"",IF(_xlfn.BITOR(F891&lt;&gt;"GR",F891&lt;&gt;""),IF(AND(L891&gt;=50,F891&gt;=55),_xlfn.RANK.EQ(L891,$L$2:$L$1000,0),_xlfn.IFS(U891="FD",999,U891="FF",1000)),IF(AND(L891&gt;=50,H891&gt;=55),_xlfn.RANK.EQ(L891,$L$2:$L$326,0),_xlfn.IFS(U891="FD",999,U891="FF",1000))),"")</f>
        <v/>
      </c>
    </row>
    <row r="892" spans="1:22" x14ac:dyDescent="0.25">
      <c r="A892" s="3"/>
      <c r="B892" s="3"/>
      <c r="C892" s="3"/>
      <c r="D892" s="3"/>
      <c r="E892" s="3"/>
      <c r="F892" s="3"/>
      <c r="G892" s="16">
        <f t="shared" si="186"/>
        <v>0</v>
      </c>
      <c r="H892" s="16">
        <f t="shared" si="187"/>
        <v>0</v>
      </c>
      <c r="I892" s="9">
        <f t="shared" si="185"/>
        <v>0</v>
      </c>
      <c r="J892" s="9">
        <f t="shared" si="188"/>
        <v>0</v>
      </c>
      <c r="K892" s="9">
        <f t="shared" si="197"/>
        <v>0</v>
      </c>
      <c r="L892" s="9">
        <f t="shared" si="198"/>
        <v>0</v>
      </c>
      <c r="M892" s="9" t="str">
        <f t="shared" si="189"/>
        <v/>
      </c>
      <c r="N892" s="9" t="str">
        <f t="shared" si="190"/>
        <v/>
      </c>
      <c r="O892" s="9" t="str">
        <f t="shared" si="191"/>
        <v/>
      </c>
      <c r="P892" s="9" t="str">
        <f t="shared" si="192"/>
        <v/>
      </c>
      <c r="Q892" s="9" t="str">
        <f t="shared" si="193"/>
        <v/>
      </c>
      <c r="R892" s="9" t="str">
        <f t="shared" si="194"/>
        <v/>
      </c>
      <c r="S892" s="9" t="str">
        <f t="shared" si="195"/>
        <v/>
      </c>
      <c r="T892" s="9" t="str">
        <f t="shared" si="196"/>
        <v/>
      </c>
      <c r="U892" s="9" t="str">
        <f t="array" ref="U892">IF(AND(F892&lt;&gt;"",F892&lt;&gt;"GR"),IF(COUNTIF($J$2:$J$1000,"&gt;=50")&gt;=10,IF(F892&lt;&gt;"GR",IF(AND(F892&gt;=55,J892&gt;=50),_xlfn.IFS(AND(J892&gt;=$AH$11,J892&gt;$AG$10,J892&gt;$AF$10,J892&gt;$AE$10,J892&gt;$AD$10,J892&gt;$AC$10,J892&gt;$AB$10),"AA",AND(J892&gt;=$AG$11,J892&gt;$AF$10,J892&gt;$AE$10,J892&gt;$AD$10,J892&gt;$AC$10,J892&gt;$AB$10),"BA",AND(J892&gt;=$AF$11,J892&gt;$AE$10,J892&gt;$AD$10,J892&gt;$AC$10,J892&gt;$AB$10),"BB",AND(J892&gt;=$AE$11,J892&gt;$AD$10,J892&gt;$AC$10,J892&gt;$AB$10),"CB",AND(J892&gt;=$AD$11,J892&gt;$AC$10,J892&gt;$AB$10),"CC",AND(J892&gt;=$AC$11,J892&gt;$AB$10),"DC",J892&gt;=50,"DD"),IF(J892&gt;=$AA$9,"FD","FF")),T892),IF(L892&gt;=$Z$32,$Z$30,IF(L892&gt;=$AA$32,$AA$30,IF(L892&gt;=$AB$32,$AB$30,IF(L892&gt;=$AC$32,$AC$30,IF(L892&gt;=$AD$32,$AD$30,IF(L892&gt;=$AE$32,$AE$30,IF(L892&gt;=$AF$32,$AF$30,IF(L892&gt;=$AG$32,$AG$30,$AH$30))))))))),T892)</f>
        <v/>
      </c>
      <c r="V892" s="9" t="str">
        <f t="array" ref="V892">IF(A892&lt;&gt;"",IF(_xlfn.BITOR(F892&lt;&gt;"GR",F892&lt;&gt;""),IF(AND(L892&gt;=50,F892&gt;=55),_xlfn.RANK.EQ(L892,$L$2:$L$1000,0),_xlfn.IFS(U892="FD",999,U892="FF",1000)),IF(AND(L892&gt;=50,H892&gt;=55),_xlfn.RANK.EQ(L892,$L$2:$L$326,0),_xlfn.IFS(U892="FD",999,U892="FF",1000))),"")</f>
        <v/>
      </c>
    </row>
    <row r="893" spans="1:22" x14ac:dyDescent="0.25">
      <c r="A893" s="3"/>
      <c r="B893" s="3"/>
      <c r="C893" s="3"/>
      <c r="D893" s="3"/>
      <c r="E893" s="3"/>
      <c r="F893" s="3"/>
      <c r="G893" s="16">
        <f t="shared" si="186"/>
        <v>0</v>
      </c>
      <c r="H893" s="16">
        <f t="shared" si="187"/>
        <v>0</v>
      </c>
      <c r="I893" s="9">
        <f t="shared" si="185"/>
        <v>0</v>
      </c>
      <c r="J893" s="9">
        <f t="shared" si="188"/>
        <v>0</v>
      </c>
      <c r="K893" s="9">
        <f t="shared" si="197"/>
        <v>0</v>
      </c>
      <c r="L893" s="9">
        <f t="shared" si="198"/>
        <v>0</v>
      </c>
      <c r="M893" s="9" t="str">
        <f t="shared" si="189"/>
        <v/>
      </c>
      <c r="N893" s="9" t="str">
        <f t="shared" si="190"/>
        <v/>
      </c>
      <c r="O893" s="9" t="str">
        <f t="shared" si="191"/>
        <v/>
      </c>
      <c r="P893" s="9" t="str">
        <f t="shared" si="192"/>
        <v/>
      </c>
      <c r="Q893" s="9" t="str">
        <f t="shared" si="193"/>
        <v/>
      </c>
      <c r="R893" s="9" t="str">
        <f t="shared" si="194"/>
        <v/>
      </c>
      <c r="S893" s="9" t="str">
        <f t="shared" si="195"/>
        <v/>
      </c>
      <c r="T893" s="9" t="str">
        <f t="shared" si="196"/>
        <v/>
      </c>
      <c r="U893" s="9" t="str">
        <f t="array" ref="U893">IF(AND(F893&lt;&gt;"",F893&lt;&gt;"GR"),IF(COUNTIF($J$2:$J$1000,"&gt;=50")&gt;=10,IF(F893&lt;&gt;"GR",IF(AND(F893&gt;=55,J893&gt;=50),_xlfn.IFS(AND(J893&gt;=$AH$11,J893&gt;$AG$10,J893&gt;$AF$10,J893&gt;$AE$10,J893&gt;$AD$10,J893&gt;$AC$10,J893&gt;$AB$10),"AA",AND(J893&gt;=$AG$11,J893&gt;$AF$10,J893&gt;$AE$10,J893&gt;$AD$10,J893&gt;$AC$10,J893&gt;$AB$10),"BA",AND(J893&gt;=$AF$11,J893&gt;$AE$10,J893&gt;$AD$10,J893&gt;$AC$10,J893&gt;$AB$10),"BB",AND(J893&gt;=$AE$11,J893&gt;$AD$10,J893&gt;$AC$10,J893&gt;$AB$10),"CB",AND(J893&gt;=$AD$11,J893&gt;$AC$10,J893&gt;$AB$10),"CC",AND(J893&gt;=$AC$11,J893&gt;$AB$10),"DC",J893&gt;=50,"DD"),IF(J893&gt;=$AA$9,"FD","FF")),T893),IF(L893&gt;=$Z$32,$Z$30,IF(L893&gt;=$AA$32,$AA$30,IF(L893&gt;=$AB$32,$AB$30,IF(L893&gt;=$AC$32,$AC$30,IF(L893&gt;=$AD$32,$AD$30,IF(L893&gt;=$AE$32,$AE$30,IF(L893&gt;=$AF$32,$AF$30,IF(L893&gt;=$AG$32,$AG$30,$AH$30))))))))),T893)</f>
        <v/>
      </c>
      <c r="V893" s="9" t="str">
        <f t="array" ref="V893">IF(A893&lt;&gt;"",IF(_xlfn.BITOR(F893&lt;&gt;"GR",F893&lt;&gt;""),IF(AND(L893&gt;=50,F893&gt;=55),_xlfn.RANK.EQ(L893,$L$2:$L$1000,0),_xlfn.IFS(U893="FD",999,U893="FF",1000)),IF(AND(L893&gt;=50,H893&gt;=55),_xlfn.RANK.EQ(L893,$L$2:$L$326,0),_xlfn.IFS(U893="FD",999,U893="FF",1000))),"")</f>
        <v/>
      </c>
    </row>
    <row r="894" spans="1:22" x14ac:dyDescent="0.25">
      <c r="A894" s="3"/>
      <c r="B894" s="3"/>
      <c r="C894" s="3"/>
      <c r="D894" s="3"/>
      <c r="E894" s="3"/>
      <c r="F894" s="3"/>
      <c r="G894" s="16">
        <f t="shared" si="186"/>
        <v>0</v>
      </c>
      <c r="H894" s="16">
        <f t="shared" si="187"/>
        <v>0</v>
      </c>
      <c r="I894" s="9">
        <f t="shared" si="185"/>
        <v>0</v>
      </c>
      <c r="J894" s="9">
        <f t="shared" si="188"/>
        <v>0</v>
      </c>
      <c r="K894" s="9">
        <f t="shared" si="197"/>
        <v>0</v>
      </c>
      <c r="L894" s="9">
        <f t="shared" si="198"/>
        <v>0</v>
      </c>
      <c r="M894" s="9" t="str">
        <f t="shared" si="189"/>
        <v/>
      </c>
      <c r="N894" s="9" t="str">
        <f t="shared" si="190"/>
        <v/>
      </c>
      <c r="O894" s="9" t="str">
        <f t="shared" si="191"/>
        <v/>
      </c>
      <c r="P894" s="9" t="str">
        <f t="shared" si="192"/>
        <v/>
      </c>
      <c r="Q894" s="9" t="str">
        <f t="shared" si="193"/>
        <v/>
      </c>
      <c r="R894" s="9" t="str">
        <f t="shared" si="194"/>
        <v/>
      </c>
      <c r="S894" s="9" t="str">
        <f t="shared" si="195"/>
        <v/>
      </c>
      <c r="T894" s="9" t="str">
        <f t="shared" si="196"/>
        <v/>
      </c>
      <c r="U894" s="9" t="str">
        <f t="array" ref="U894">IF(AND(F894&lt;&gt;"",F894&lt;&gt;"GR"),IF(COUNTIF($J$2:$J$1000,"&gt;=50")&gt;=10,IF(F894&lt;&gt;"GR",IF(AND(F894&gt;=55,J894&gt;=50),_xlfn.IFS(AND(J894&gt;=$AH$11,J894&gt;$AG$10,J894&gt;$AF$10,J894&gt;$AE$10,J894&gt;$AD$10,J894&gt;$AC$10,J894&gt;$AB$10),"AA",AND(J894&gt;=$AG$11,J894&gt;$AF$10,J894&gt;$AE$10,J894&gt;$AD$10,J894&gt;$AC$10,J894&gt;$AB$10),"BA",AND(J894&gt;=$AF$11,J894&gt;$AE$10,J894&gt;$AD$10,J894&gt;$AC$10,J894&gt;$AB$10),"BB",AND(J894&gt;=$AE$11,J894&gt;$AD$10,J894&gt;$AC$10,J894&gt;$AB$10),"CB",AND(J894&gt;=$AD$11,J894&gt;$AC$10,J894&gt;$AB$10),"CC",AND(J894&gt;=$AC$11,J894&gt;$AB$10),"DC",J894&gt;=50,"DD"),IF(J894&gt;=$AA$9,"FD","FF")),T894),IF(L894&gt;=$Z$32,$Z$30,IF(L894&gt;=$AA$32,$AA$30,IF(L894&gt;=$AB$32,$AB$30,IF(L894&gt;=$AC$32,$AC$30,IF(L894&gt;=$AD$32,$AD$30,IF(L894&gt;=$AE$32,$AE$30,IF(L894&gt;=$AF$32,$AF$30,IF(L894&gt;=$AG$32,$AG$30,$AH$30))))))))),T894)</f>
        <v/>
      </c>
      <c r="V894" s="9" t="str">
        <f t="array" ref="V894">IF(A894&lt;&gt;"",IF(_xlfn.BITOR(F894&lt;&gt;"GR",F894&lt;&gt;""),IF(AND(L894&gt;=50,F894&gt;=55),_xlfn.RANK.EQ(L894,$L$2:$L$1000,0),_xlfn.IFS(U894="FD",999,U894="FF",1000)),IF(AND(L894&gt;=50,H894&gt;=55),_xlfn.RANK.EQ(L894,$L$2:$L$326,0),_xlfn.IFS(U894="FD",999,U894="FF",1000))),"")</f>
        <v/>
      </c>
    </row>
    <row r="895" spans="1:22" x14ac:dyDescent="0.25">
      <c r="A895" s="3"/>
      <c r="B895" s="3"/>
      <c r="C895" s="3"/>
      <c r="D895" s="3"/>
      <c r="E895" s="3"/>
      <c r="F895" s="3"/>
      <c r="G895" s="16">
        <f t="shared" si="186"/>
        <v>0</v>
      </c>
      <c r="H895" s="16">
        <f t="shared" si="187"/>
        <v>0</v>
      </c>
      <c r="I895" s="9">
        <f t="shared" si="185"/>
        <v>0</v>
      </c>
      <c r="J895" s="9">
        <f t="shared" si="188"/>
        <v>0</v>
      </c>
      <c r="K895" s="9">
        <f t="shared" si="197"/>
        <v>0</v>
      </c>
      <c r="L895" s="9">
        <f t="shared" si="198"/>
        <v>0</v>
      </c>
      <c r="M895" s="9" t="str">
        <f t="shared" si="189"/>
        <v/>
      </c>
      <c r="N895" s="9" t="str">
        <f t="shared" si="190"/>
        <v/>
      </c>
      <c r="O895" s="9" t="str">
        <f t="shared" si="191"/>
        <v/>
      </c>
      <c r="P895" s="9" t="str">
        <f t="shared" si="192"/>
        <v/>
      </c>
      <c r="Q895" s="9" t="str">
        <f t="shared" si="193"/>
        <v/>
      </c>
      <c r="R895" s="9" t="str">
        <f t="shared" si="194"/>
        <v/>
      </c>
      <c r="S895" s="9" t="str">
        <f t="shared" si="195"/>
        <v/>
      </c>
      <c r="T895" s="9" t="str">
        <f t="shared" si="196"/>
        <v/>
      </c>
      <c r="U895" s="9" t="str">
        <f t="array" ref="U895">IF(AND(F895&lt;&gt;"",F895&lt;&gt;"GR"),IF(COUNTIF($J$2:$J$1000,"&gt;=50")&gt;=10,IF(F895&lt;&gt;"GR",IF(AND(F895&gt;=55,J895&gt;=50),_xlfn.IFS(AND(J895&gt;=$AH$11,J895&gt;$AG$10,J895&gt;$AF$10,J895&gt;$AE$10,J895&gt;$AD$10,J895&gt;$AC$10,J895&gt;$AB$10),"AA",AND(J895&gt;=$AG$11,J895&gt;$AF$10,J895&gt;$AE$10,J895&gt;$AD$10,J895&gt;$AC$10,J895&gt;$AB$10),"BA",AND(J895&gt;=$AF$11,J895&gt;$AE$10,J895&gt;$AD$10,J895&gt;$AC$10,J895&gt;$AB$10),"BB",AND(J895&gt;=$AE$11,J895&gt;$AD$10,J895&gt;$AC$10,J895&gt;$AB$10),"CB",AND(J895&gt;=$AD$11,J895&gt;$AC$10,J895&gt;$AB$10),"CC",AND(J895&gt;=$AC$11,J895&gt;$AB$10),"DC",J895&gt;=50,"DD"),IF(J895&gt;=$AA$9,"FD","FF")),T895),IF(L895&gt;=$Z$32,$Z$30,IF(L895&gt;=$AA$32,$AA$30,IF(L895&gt;=$AB$32,$AB$30,IF(L895&gt;=$AC$32,$AC$30,IF(L895&gt;=$AD$32,$AD$30,IF(L895&gt;=$AE$32,$AE$30,IF(L895&gt;=$AF$32,$AF$30,IF(L895&gt;=$AG$32,$AG$30,$AH$30))))))))),T895)</f>
        <v/>
      </c>
      <c r="V895" s="9" t="str">
        <f t="array" ref="V895">IF(A895&lt;&gt;"",IF(_xlfn.BITOR(F895&lt;&gt;"GR",F895&lt;&gt;""),IF(AND(L895&gt;=50,F895&gt;=55),_xlfn.RANK.EQ(L895,$L$2:$L$1000,0),_xlfn.IFS(U895="FD",999,U895="FF",1000)),IF(AND(L895&gt;=50,H895&gt;=55),_xlfn.RANK.EQ(L895,$L$2:$L$326,0),_xlfn.IFS(U895="FD",999,U895="FF",1000))),"")</f>
        <v/>
      </c>
    </row>
    <row r="896" spans="1:22" x14ac:dyDescent="0.25">
      <c r="A896" s="3"/>
      <c r="B896" s="3"/>
      <c r="C896" s="3"/>
      <c r="D896" s="3"/>
      <c r="E896" s="3"/>
      <c r="F896" s="3"/>
      <c r="G896" s="16">
        <f t="shared" si="186"/>
        <v>0</v>
      </c>
      <c r="H896" s="16">
        <f t="shared" si="187"/>
        <v>0</v>
      </c>
      <c r="I896" s="9">
        <f t="shared" si="185"/>
        <v>0</v>
      </c>
      <c r="J896" s="9">
        <f t="shared" si="188"/>
        <v>0</v>
      </c>
      <c r="K896" s="9">
        <f t="shared" si="197"/>
        <v>0</v>
      </c>
      <c r="L896" s="9">
        <f t="shared" si="198"/>
        <v>0</v>
      </c>
      <c r="M896" s="9" t="str">
        <f t="shared" si="189"/>
        <v/>
      </c>
      <c r="N896" s="9" t="str">
        <f t="shared" si="190"/>
        <v/>
      </c>
      <c r="O896" s="9" t="str">
        <f t="shared" si="191"/>
        <v/>
      </c>
      <c r="P896" s="9" t="str">
        <f t="shared" si="192"/>
        <v/>
      </c>
      <c r="Q896" s="9" t="str">
        <f t="shared" si="193"/>
        <v/>
      </c>
      <c r="R896" s="9" t="str">
        <f t="shared" si="194"/>
        <v/>
      </c>
      <c r="S896" s="9" t="str">
        <f t="shared" si="195"/>
        <v/>
      </c>
      <c r="T896" s="9" t="str">
        <f t="shared" si="196"/>
        <v/>
      </c>
      <c r="U896" s="9" t="str">
        <f t="array" ref="U896">IF(AND(F896&lt;&gt;"",F896&lt;&gt;"GR"),IF(COUNTIF($J$2:$J$1000,"&gt;=50")&gt;=10,IF(F896&lt;&gt;"GR",IF(AND(F896&gt;=55,J896&gt;=50),_xlfn.IFS(AND(J896&gt;=$AH$11,J896&gt;$AG$10,J896&gt;$AF$10,J896&gt;$AE$10,J896&gt;$AD$10,J896&gt;$AC$10,J896&gt;$AB$10),"AA",AND(J896&gt;=$AG$11,J896&gt;$AF$10,J896&gt;$AE$10,J896&gt;$AD$10,J896&gt;$AC$10,J896&gt;$AB$10),"BA",AND(J896&gt;=$AF$11,J896&gt;$AE$10,J896&gt;$AD$10,J896&gt;$AC$10,J896&gt;$AB$10),"BB",AND(J896&gt;=$AE$11,J896&gt;$AD$10,J896&gt;$AC$10,J896&gt;$AB$10),"CB",AND(J896&gt;=$AD$11,J896&gt;$AC$10,J896&gt;$AB$10),"CC",AND(J896&gt;=$AC$11,J896&gt;$AB$10),"DC",J896&gt;=50,"DD"),IF(J896&gt;=$AA$9,"FD","FF")),T896),IF(L896&gt;=$Z$32,$Z$30,IF(L896&gt;=$AA$32,$AA$30,IF(L896&gt;=$AB$32,$AB$30,IF(L896&gt;=$AC$32,$AC$30,IF(L896&gt;=$AD$32,$AD$30,IF(L896&gt;=$AE$32,$AE$30,IF(L896&gt;=$AF$32,$AF$30,IF(L896&gt;=$AG$32,$AG$30,$AH$30))))))))),T896)</f>
        <v/>
      </c>
      <c r="V896" s="9" t="str">
        <f t="array" ref="V896">IF(A896&lt;&gt;"",IF(_xlfn.BITOR(F896&lt;&gt;"GR",F896&lt;&gt;""),IF(AND(L896&gt;=50,F896&gt;=55),_xlfn.RANK.EQ(L896,$L$2:$L$1000,0),_xlfn.IFS(U896="FD",999,U896="FF",1000)),IF(AND(L896&gt;=50,H896&gt;=55),_xlfn.RANK.EQ(L896,$L$2:$L$326,0),_xlfn.IFS(U896="FD",999,U896="FF",1000))),"")</f>
        <v/>
      </c>
    </row>
    <row r="897" spans="1:22" x14ac:dyDescent="0.25">
      <c r="A897" s="3"/>
      <c r="B897" s="3"/>
      <c r="C897" s="3"/>
      <c r="D897" s="3"/>
      <c r="E897" s="3"/>
      <c r="F897" s="3"/>
      <c r="G897" s="16">
        <f t="shared" si="186"/>
        <v>0</v>
      </c>
      <c r="H897" s="16">
        <f t="shared" si="187"/>
        <v>0</v>
      </c>
      <c r="I897" s="9">
        <f t="shared" si="185"/>
        <v>0</v>
      </c>
      <c r="J897" s="9">
        <f t="shared" si="188"/>
        <v>0</v>
      </c>
      <c r="K897" s="9">
        <f t="shared" si="197"/>
        <v>0</v>
      </c>
      <c r="L897" s="9">
        <f t="shared" si="198"/>
        <v>0</v>
      </c>
      <c r="M897" s="9" t="str">
        <f t="shared" si="189"/>
        <v/>
      </c>
      <c r="N897" s="9" t="str">
        <f t="shared" si="190"/>
        <v/>
      </c>
      <c r="O897" s="9" t="str">
        <f t="shared" si="191"/>
        <v/>
      </c>
      <c r="P897" s="9" t="str">
        <f t="shared" si="192"/>
        <v/>
      </c>
      <c r="Q897" s="9" t="str">
        <f t="shared" si="193"/>
        <v/>
      </c>
      <c r="R897" s="9" t="str">
        <f t="shared" si="194"/>
        <v/>
      </c>
      <c r="S897" s="9" t="str">
        <f t="shared" si="195"/>
        <v/>
      </c>
      <c r="T897" s="9" t="str">
        <f t="shared" si="196"/>
        <v/>
      </c>
      <c r="U897" s="9" t="str">
        <f t="array" ref="U897">IF(AND(F897&lt;&gt;"",F897&lt;&gt;"GR"),IF(COUNTIF($J$2:$J$1000,"&gt;=50")&gt;=10,IF(F897&lt;&gt;"GR",IF(AND(F897&gt;=55,J897&gt;=50),_xlfn.IFS(AND(J897&gt;=$AH$11,J897&gt;$AG$10,J897&gt;$AF$10,J897&gt;$AE$10,J897&gt;$AD$10,J897&gt;$AC$10,J897&gt;$AB$10),"AA",AND(J897&gt;=$AG$11,J897&gt;$AF$10,J897&gt;$AE$10,J897&gt;$AD$10,J897&gt;$AC$10,J897&gt;$AB$10),"BA",AND(J897&gt;=$AF$11,J897&gt;$AE$10,J897&gt;$AD$10,J897&gt;$AC$10,J897&gt;$AB$10),"BB",AND(J897&gt;=$AE$11,J897&gt;$AD$10,J897&gt;$AC$10,J897&gt;$AB$10),"CB",AND(J897&gt;=$AD$11,J897&gt;$AC$10,J897&gt;$AB$10),"CC",AND(J897&gt;=$AC$11,J897&gt;$AB$10),"DC",J897&gt;=50,"DD"),IF(J897&gt;=$AA$9,"FD","FF")),T897),IF(L897&gt;=$Z$32,$Z$30,IF(L897&gt;=$AA$32,$AA$30,IF(L897&gt;=$AB$32,$AB$30,IF(L897&gt;=$AC$32,$AC$30,IF(L897&gt;=$AD$32,$AD$30,IF(L897&gt;=$AE$32,$AE$30,IF(L897&gt;=$AF$32,$AF$30,IF(L897&gt;=$AG$32,$AG$30,$AH$30))))))))),T897)</f>
        <v/>
      </c>
      <c r="V897" s="9" t="str">
        <f t="array" ref="V897">IF(A897&lt;&gt;"",IF(_xlfn.BITOR(F897&lt;&gt;"GR",F897&lt;&gt;""),IF(AND(L897&gt;=50,F897&gt;=55),_xlfn.RANK.EQ(L897,$L$2:$L$1000,0),_xlfn.IFS(U897="FD",999,U897="FF",1000)),IF(AND(L897&gt;=50,H897&gt;=55),_xlfn.RANK.EQ(L897,$L$2:$L$326,0),_xlfn.IFS(U897="FD",999,U897="FF",1000))),"")</f>
        <v/>
      </c>
    </row>
    <row r="898" spans="1:22" x14ac:dyDescent="0.25">
      <c r="A898" s="3"/>
      <c r="B898" s="3"/>
      <c r="C898" s="3"/>
      <c r="D898" s="3"/>
      <c r="E898" s="3"/>
      <c r="F898" s="3"/>
      <c r="G898" s="16">
        <f t="shared" si="186"/>
        <v>0</v>
      </c>
      <c r="H898" s="16">
        <f t="shared" si="187"/>
        <v>0</v>
      </c>
      <c r="I898" s="9">
        <f t="shared" ref="I898:I961" si="199">(G898*0.4)+(H898*0.6)</f>
        <v>0</v>
      </c>
      <c r="J898" s="9">
        <f t="shared" si="188"/>
        <v>0</v>
      </c>
      <c r="K898" s="9">
        <f t="shared" si="197"/>
        <v>0</v>
      </c>
      <c r="L898" s="9">
        <f t="shared" si="198"/>
        <v>0</v>
      </c>
      <c r="M898" s="9" t="str">
        <f t="shared" si="189"/>
        <v/>
      </c>
      <c r="N898" s="9" t="str">
        <f t="shared" si="190"/>
        <v/>
      </c>
      <c r="O898" s="9" t="str">
        <f t="shared" si="191"/>
        <v/>
      </c>
      <c r="P898" s="9" t="str">
        <f t="shared" si="192"/>
        <v/>
      </c>
      <c r="Q898" s="9" t="str">
        <f t="shared" si="193"/>
        <v/>
      </c>
      <c r="R898" s="9" t="str">
        <f t="shared" si="194"/>
        <v/>
      </c>
      <c r="S898" s="9" t="str">
        <f t="shared" si="195"/>
        <v/>
      </c>
      <c r="T898" s="9" t="str">
        <f t="shared" si="196"/>
        <v/>
      </c>
      <c r="U898" s="9" t="str">
        <f t="array" ref="U898">IF(AND(F898&lt;&gt;"",F898&lt;&gt;"GR"),IF(COUNTIF($J$2:$J$1000,"&gt;=50")&gt;=10,IF(F898&lt;&gt;"GR",IF(AND(F898&gt;=55,J898&gt;=50),_xlfn.IFS(AND(J898&gt;=$AH$11,J898&gt;$AG$10,J898&gt;$AF$10,J898&gt;$AE$10,J898&gt;$AD$10,J898&gt;$AC$10,J898&gt;$AB$10),"AA",AND(J898&gt;=$AG$11,J898&gt;$AF$10,J898&gt;$AE$10,J898&gt;$AD$10,J898&gt;$AC$10,J898&gt;$AB$10),"BA",AND(J898&gt;=$AF$11,J898&gt;$AE$10,J898&gt;$AD$10,J898&gt;$AC$10,J898&gt;$AB$10),"BB",AND(J898&gt;=$AE$11,J898&gt;$AD$10,J898&gt;$AC$10,J898&gt;$AB$10),"CB",AND(J898&gt;=$AD$11,J898&gt;$AC$10,J898&gt;$AB$10),"CC",AND(J898&gt;=$AC$11,J898&gt;$AB$10),"DC",J898&gt;=50,"DD"),IF(J898&gt;=$AA$9,"FD","FF")),T898),IF(L898&gt;=$Z$32,$Z$30,IF(L898&gt;=$AA$32,$AA$30,IF(L898&gt;=$AB$32,$AB$30,IF(L898&gt;=$AC$32,$AC$30,IF(L898&gt;=$AD$32,$AD$30,IF(L898&gt;=$AE$32,$AE$30,IF(L898&gt;=$AF$32,$AF$30,IF(L898&gt;=$AG$32,$AG$30,$AH$30))))))))),T898)</f>
        <v/>
      </c>
      <c r="V898" s="9" t="str">
        <f t="array" ref="V898">IF(A898&lt;&gt;"",IF(_xlfn.BITOR(F898&lt;&gt;"GR",F898&lt;&gt;""),IF(AND(L898&gt;=50,F898&gt;=55),_xlfn.RANK.EQ(L898,$L$2:$L$1000,0),_xlfn.IFS(U898="FD",999,U898="FF",1000)),IF(AND(L898&gt;=50,H898&gt;=55),_xlfn.RANK.EQ(L898,$L$2:$L$326,0),_xlfn.IFS(U898="FD",999,U898="FF",1000))),"")</f>
        <v/>
      </c>
    </row>
    <row r="899" spans="1:22" x14ac:dyDescent="0.25">
      <c r="A899" s="3"/>
      <c r="B899" s="3"/>
      <c r="C899" s="3"/>
      <c r="D899" s="3"/>
      <c r="E899" s="3"/>
      <c r="F899" s="3"/>
      <c r="G899" s="16">
        <f t="shared" ref="G899:G962" si="200">IF(_xlfn.BITOR(D899="GR",D899=""),0,D899)</f>
        <v>0</v>
      </c>
      <c r="H899" s="16">
        <f t="shared" ref="H899:H962" si="201">IF(_xlfn.BITOR(E899="",E899="GR"),0,E899)</f>
        <v>0</v>
      </c>
      <c r="I899" s="9">
        <f t="shared" si="199"/>
        <v>0</v>
      </c>
      <c r="J899" s="9">
        <f t="shared" ref="J899:J962" si="202">IF(AND(F899&lt;&gt;"",F899&lt;&gt;"GR"),(G899*0.4)+(F899*0.6),I899)</f>
        <v>0</v>
      </c>
      <c r="K899" s="9">
        <f t="shared" si="197"/>
        <v>0</v>
      </c>
      <c r="L899" s="9">
        <f t="shared" si="198"/>
        <v>0</v>
      </c>
      <c r="M899" s="9" t="str">
        <f t="shared" ref="M899:M962" si="203">IF(AND(I899&gt;=50,H899&gt;=55),I899,"")</f>
        <v/>
      </c>
      <c r="N899" s="9" t="str">
        <f t="shared" ref="N899:N962" si="204">IF(M899&lt;&gt;"",IF(_xlfn.RANK.EQ(M899,$M$2:$M$326,0)&lt;=ROUND(COUNTIFS($I$2:$I$326,"&gt;=50",$H$2:$H$326,"&gt;=55")/100*$AH$9,0),"",I899),"")</f>
        <v/>
      </c>
      <c r="O899" s="9" t="str">
        <f t="shared" ref="O899:O962" si="205">IF(N899&lt;&gt;"",IF(_xlfn.RANK.EQ(N899,$N$2:$N$326,0)&lt;=ROUND(COUNTIFS($I$2:$I$326,"&gt;=50",$H$2:$H$326,"&gt;=55")/100*$AG$9,0),"",I899),"")</f>
        <v/>
      </c>
      <c r="P899" s="9" t="str">
        <f t="shared" ref="P899:P962" si="206">IF(O899&lt;&gt;"",IF(_xlfn.RANK.EQ(O899,$O$2:$O$326,0)&lt;=ROUND(COUNTIFS($I$2:$I$326,"&gt;=50",$H$2:$H$326,"&gt;=55")/100*$AF$9,0),"",I899),"")</f>
        <v/>
      </c>
      <c r="Q899" s="9" t="str">
        <f t="shared" ref="Q899:Q962" si="207">IF(P899&lt;&gt;"",IF(_xlfn.RANK.EQ(P899,$P$2:$P$326,0)&lt;=ROUND(COUNTIFS($I$2:$I$326,"&gt;=50",$H$2:$H$326,"&gt;=55")/100*$AE$9,0),"",I899),"")</f>
        <v/>
      </c>
      <c r="R899" s="9" t="str">
        <f t="shared" ref="R899:R962" si="208">IF(Q899&lt;&gt;"",IF(_xlfn.RANK.EQ(Q899,$Q$2:$Q$326,0)&lt;=ROUND(COUNTIFS($I$2:$I$326,"&gt;=50",$H$2:$H$326,"&gt;=55")/100*$AD$9,0),"",I899),"")</f>
        <v/>
      </c>
      <c r="S899" s="9" t="str">
        <f t="shared" ref="S899:S962" si="209">IF(R899&lt;&gt;"",IF(_xlfn.RANK.EQ(R899,$R$2:$R$326,0)&lt;=ROUND(COUNTIFS($I$2:$I$326,"&gt;=50",$H$2:$H$326,"&gt;=55")/100*$AC$9,0),"",I899),"")</f>
        <v/>
      </c>
      <c r="T899" s="9" t="str">
        <f t="shared" ref="T899:T962" si="210">IF(A899&lt;&gt;"",IF(COUNTIF($I$2:$I$1000,"&gt;=50")&gt;=10,IF(AND(H899&gt;=55,I899&gt;=50),IF(_xlfn.RANK.EQ(M899,$M$2:$M$1000,0)&lt;=ROUND(COUNTIFS($I$2:$I$1000,"&gt;=50",$H$2:$H$1000,"&gt;=55")/100*$AH$9,0),$AH$8,IF(_xlfn.RANK.EQ(N899,$N$2:$N$1000,0)&lt;=ROUND(COUNTIFS($I$2:$I$1000,"&gt;=50",$H$2:$H$1000,"&gt;=55")/100*$AG$9,0),$AG$8,IF(_xlfn.RANK.EQ(O899,$O$2:$O$1000,0)&lt;=ROUND(COUNTIFS($I$2:$I$1000,"&gt;=50",$H$2:$H$1000,"&gt;=55")/100*$AF$9,0),$AF$8,IF(_xlfn.RANK.EQ(P899,$P$2:$P$1000,0)&lt;=ROUND(COUNTIFS($I$2:$I$1000,"&gt;=50",$H$2:$H$1000,"&gt;=55")/100*$AE$9,0),$AE$8,IF(_xlfn.RANK.EQ(Q899,$Q$2:$Q$1000,0)&lt;=ROUND(COUNTIFS($I$2:$I$1000,"&gt;=50",$H$2:$H$1000,"&gt;=55")/100*$AD$9,0),$AD$8,IF(_xlfn.RANK.EQ(R899,$R$2:$R$1000,0)&lt;=ROUND(COUNTIFS($I$2:$I$1000,"&gt;=50",$H$2:$H$1000,"&gt;=55")/100*$AC$9,0),$AC$8,$AB$8)))))),IF(K899&gt;=$AA$9,$AA$8,$Z$8)),IF(K899&gt;=$Z$32,$Z$30,IF(K899&gt;=$AA$32,$AA$30,IF(K899&gt;=$AB$32,$AB$30,IF(K899&gt;=$AC$32,$AC$30,IF(K899&gt;=$AD$32,$AD$30,IF(K899&gt;=$AE$32,$AE$30,IF(K899&gt;=$AF$32,$AF$30,IF(K899&gt;=$AG$32,$AG$30,$AH$30))))))))),"")</f>
        <v/>
      </c>
      <c r="U899" s="9" t="str">
        <f t="array" ref="U899">IF(AND(F899&lt;&gt;"",F899&lt;&gt;"GR"),IF(COUNTIF($J$2:$J$1000,"&gt;=50")&gt;=10,IF(F899&lt;&gt;"GR",IF(AND(F899&gt;=55,J899&gt;=50),_xlfn.IFS(AND(J899&gt;=$AH$11,J899&gt;$AG$10,J899&gt;$AF$10,J899&gt;$AE$10,J899&gt;$AD$10,J899&gt;$AC$10,J899&gt;$AB$10),"AA",AND(J899&gt;=$AG$11,J899&gt;$AF$10,J899&gt;$AE$10,J899&gt;$AD$10,J899&gt;$AC$10,J899&gt;$AB$10),"BA",AND(J899&gt;=$AF$11,J899&gt;$AE$10,J899&gt;$AD$10,J899&gt;$AC$10,J899&gt;$AB$10),"BB",AND(J899&gt;=$AE$11,J899&gt;$AD$10,J899&gt;$AC$10,J899&gt;$AB$10),"CB",AND(J899&gt;=$AD$11,J899&gt;$AC$10,J899&gt;$AB$10),"CC",AND(J899&gt;=$AC$11,J899&gt;$AB$10),"DC",J899&gt;=50,"DD"),IF(J899&gt;=$AA$9,"FD","FF")),T899),IF(L899&gt;=$Z$32,$Z$30,IF(L899&gt;=$AA$32,$AA$30,IF(L899&gt;=$AB$32,$AB$30,IF(L899&gt;=$AC$32,$AC$30,IF(L899&gt;=$AD$32,$AD$30,IF(L899&gt;=$AE$32,$AE$30,IF(L899&gt;=$AF$32,$AF$30,IF(L899&gt;=$AG$32,$AG$30,$AH$30))))))))),T899)</f>
        <v/>
      </c>
      <c r="V899" s="9" t="str">
        <f t="array" ref="V899">IF(A899&lt;&gt;"",IF(_xlfn.BITOR(F899&lt;&gt;"GR",F899&lt;&gt;""),IF(AND(L899&gt;=50,F899&gt;=55),_xlfn.RANK.EQ(L899,$L$2:$L$1000,0),_xlfn.IFS(U899="FD",999,U899="FF",1000)),IF(AND(L899&gt;=50,H899&gt;=55),_xlfn.RANK.EQ(L899,$L$2:$L$326,0),_xlfn.IFS(U899="FD",999,U899="FF",1000))),"")</f>
        <v/>
      </c>
    </row>
    <row r="900" spans="1:22" x14ac:dyDescent="0.25">
      <c r="A900" s="3"/>
      <c r="B900" s="3"/>
      <c r="C900" s="3"/>
      <c r="D900" s="3"/>
      <c r="E900" s="3"/>
      <c r="F900" s="3"/>
      <c r="G900" s="16">
        <f t="shared" si="200"/>
        <v>0</v>
      </c>
      <c r="H900" s="16">
        <f t="shared" si="201"/>
        <v>0</v>
      </c>
      <c r="I900" s="9">
        <f t="shared" si="199"/>
        <v>0</v>
      </c>
      <c r="J900" s="9">
        <f t="shared" si="202"/>
        <v>0</v>
      </c>
      <c r="K900" s="9">
        <f t="shared" si="197"/>
        <v>0</v>
      </c>
      <c r="L900" s="9">
        <f t="shared" si="198"/>
        <v>0</v>
      </c>
      <c r="M900" s="9" t="str">
        <f t="shared" si="203"/>
        <v/>
      </c>
      <c r="N900" s="9" t="str">
        <f t="shared" si="204"/>
        <v/>
      </c>
      <c r="O900" s="9" t="str">
        <f t="shared" si="205"/>
        <v/>
      </c>
      <c r="P900" s="9" t="str">
        <f t="shared" si="206"/>
        <v/>
      </c>
      <c r="Q900" s="9" t="str">
        <f t="shared" si="207"/>
        <v/>
      </c>
      <c r="R900" s="9" t="str">
        <f t="shared" si="208"/>
        <v/>
      </c>
      <c r="S900" s="9" t="str">
        <f t="shared" si="209"/>
        <v/>
      </c>
      <c r="T900" s="9" t="str">
        <f t="shared" si="210"/>
        <v/>
      </c>
      <c r="U900" s="9" t="str">
        <f t="array" ref="U900">IF(AND(F900&lt;&gt;"",F900&lt;&gt;"GR"),IF(COUNTIF($J$2:$J$1000,"&gt;=50")&gt;=10,IF(F900&lt;&gt;"GR",IF(AND(F900&gt;=55,J900&gt;=50),_xlfn.IFS(AND(J900&gt;=$AH$11,J900&gt;$AG$10,J900&gt;$AF$10,J900&gt;$AE$10,J900&gt;$AD$10,J900&gt;$AC$10,J900&gt;$AB$10),"AA",AND(J900&gt;=$AG$11,J900&gt;$AF$10,J900&gt;$AE$10,J900&gt;$AD$10,J900&gt;$AC$10,J900&gt;$AB$10),"BA",AND(J900&gt;=$AF$11,J900&gt;$AE$10,J900&gt;$AD$10,J900&gt;$AC$10,J900&gt;$AB$10),"BB",AND(J900&gt;=$AE$11,J900&gt;$AD$10,J900&gt;$AC$10,J900&gt;$AB$10),"CB",AND(J900&gt;=$AD$11,J900&gt;$AC$10,J900&gt;$AB$10),"CC",AND(J900&gt;=$AC$11,J900&gt;$AB$10),"DC",J900&gt;=50,"DD"),IF(J900&gt;=$AA$9,"FD","FF")),T900),IF(L900&gt;=$Z$32,$Z$30,IF(L900&gt;=$AA$32,$AA$30,IF(L900&gt;=$AB$32,$AB$30,IF(L900&gt;=$AC$32,$AC$30,IF(L900&gt;=$AD$32,$AD$30,IF(L900&gt;=$AE$32,$AE$30,IF(L900&gt;=$AF$32,$AF$30,IF(L900&gt;=$AG$32,$AG$30,$AH$30))))))))),T900)</f>
        <v/>
      </c>
      <c r="V900" s="9" t="str">
        <f t="array" ref="V900">IF(A900&lt;&gt;"",IF(_xlfn.BITOR(F900&lt;&gt;"GR",F900&lt;&gt;""),IF(AND(L900&gt;=50,F900&gt;=55),_xlfn.RANK.EQ(L900,$L$2:$L$1000,0),_xlfn.IFS(U900="FD",999,U900="FF",1000)),IF(AND(L900&gt;=50,H900&gt;=55),_xlfn.RANK.EQ(L900,$L$2:$L$326,0),_xlfn.IFS(U900="FD",999,U900="FF",1000))),"")</f>
        <v/>
      </c>
    </row>
    <row r="901" spans="1:22" x14ac:dyDescent="0.25">
      <c r="A901" s="3"/>
      <c r="B901" s="3"/>
      <c r="C901" s="3"/>
      <c r="D901" s="3"/>
      <c r="E901" s="3"/>
      <c r="F901" s="3"/>
      <c r="G901" s="16">
        <f t="shared" si="200"/>
        <v>0</v>
      </c>
      <c r="H901" s="16">
        <f t="shared" si="201"/>
        <v>0</v>
      </c>
      <c r="I901" s="9">
        <f t="shared" si="199"/>
        <v>0</v>
      </c>
      <c r="J901" s="9">
        <f t="shared" si="202"/>
        <v>0</v>
      </c>
      <c r="K901" s="9">
        <f t="shared" si="197"/>
        <v>0</v>
      </c>
      <c r="L901" s="9">
        <f t="shared" si="198"/>
        <v>0</v>
      </c>
      <c r="M901" s="9" t="str">
        <f t="shared" si="203"/>
        <v/>
      </c>
      <c r="N901" s="9" t="str">
        <f t="shared" si="204"/>
        <v/>
      </c>
      <c r="O901" s="9" t="str">
        <f t="shared" si="205"/>
        <v/>
      </c>
      <c r="P901" s="9" t="str">
        <f t="shared" si="206"/>
        <v/>
      </c>
      <c r="Q901" s="9" t="str">
        <f t="shared" si="207"/>
        <v/>
      </c>
      <c r="R901" s="9" t="str">
        <f t="shared" si="208"/>
        <v/>
      </c>
      <c r="S901" s="9" t="str">
        <f t="shared" si="209"/>
        <v/>
      </c>
      <c r="T901" s="9" t="str">
        <f t="shared" si="210"/>
        <v/>
      </c>
      <c r="U901" s="9" t="str">
        <f t="array" ref="U901">IF(AND(F901&lt;&gt;"",F901&lt;&gt;"GR"),IF(COUNTIF($J$2:$J$1000,"&gt;=50")&gt;=10,IF(F901&lt;&gt;"GR",IF(AND(F901&gt;=55,J901&gt;=50),_xlfn.IFS(AND(J901&gt;=$AH$11,J901&gt;$AG$10,J901&gt;$AF$10,J901&gt;$AE$10,J901&gt;$AD$10,J901&gt;$AC$10,J901&gt;$AB$10),"AA",AND(J901&gt;=$AG$11,J901&gt;$AF$10,J901&gt;$AE$10,J901&gt;$AD$10,J901&gt;$AC$10,J901&gt;$AB$10),"BA",AND(J901&gt;=$AF$11,J901&gt;$AE$10,J901&gt;$AD$10,J901&gt;$AC$10,J901&gt;$AB$10),"BB",AND(J901&gt;=$AE$11,J901&gt;$AD$10,J901&gt;$AC$10,J901&gt;$AB$10),"CB",AND(J901&gt;=$AD$11,J901&gt;$AC$10,J901&gt;$AB$10),"CC",AND(J901&gt;=$AC$11,J901&gt;$AB$10),"DC",J901&gt;=50,"DD"),IF(J901&gt;=$AA$9,"FD","FF")),T901),IF(L901&gt;=$Z$32,$Z$30,IF(L901&gt;=$AA$32,$AA$30,IF(L901&gt;=$AB$32,$AB$30,IF(L901&gt;=$AC$32,$AC$30,IF(L901&gt;=$AD$32,$AD$30,IF(L901&gt;=$AE$32,$AE$30,IF(L901&gt;=$AF$32,$AF$30,IF(L901&gt;=$AG$32,$AG$30,$AH$30))))))))),T901)</f>
        <v/>
      </c>
      <c r="V901" s="9" t="str">
        <f t="array" ref="V901">IF(A901&lt;&gt;"",IF(_xlfn.BITOR(F901&lt;&gt;"GR",F901&lt;&gt;""),IF(AND(L901&gt;=50,F901&gt;=55),_xlfn.RANK.EQ(L901,$L$2:$L$1000,0),_xlfn.IFS(U901="FD",999,U901="FF",1000)),IF(AND(L901&gt;=50,H901&gt;=55),_xlfn.RANK.EQ(L901,$L$2:$L$326,0),_xlfn.IFS(U901="FD",999,U901="FF",1000))),"")</f>
        <v/>
      </c>
    </row>
    <row r="902" spans="1:22" x14ac:dyDescent="0.25">
      <c r="A902" s="3"/>
      <c r="B902" s="3"/>
      <c r="C902" s="3"/>
      <c r="D902" s="3"/>
      <c r="E902" s="3"/>
      <c r="F902" s="3"/>
      <c r="G902" s="16">
        <f t="shared" si="200"/>
        <v>0</v>
      </c>
      <c r="H902" s="16">
        <f t="shared" si="201"/>
        <v>0</v>
      </c>
      <c r="I902" s="9">
        <f t="shared" si="199"/>
        <v>0</v>
      </c>
      <c r="J902" s="9">
        <f t="shared" si="202"/>
        <v>0</v>
      </c>
      <c r="K902" s="9">
        <f t="shared" si="197"/>
        <v>0</v>
      </c>
      <c r="L902" s="9">
        <f t="shared" si="198"/>
        <v>0</v>
      </c>
      <c r="M902" s="9" t="str">
        <f t="shared" si="203"/>
        <v/>
      </c>
      <c r="N902" s="9" t="str">
        <f t="shared" si="204"/>
        <v/>
      </c>
      <c r="O902" s="9" t="str">
        <f t="shared" si="205"/>
        <v/>
      </c>
      <c r="P902" s="9" t="str">
        <f t="shared" si="206"/>
        <v/>
      </c>
      <c r="Q902" s="9" t="str">
        <f t="shared" si="207"/>
        <v/>
      </c>
      <c r="R902" s="9" t="str">
        <f t="shared" si="208"/>
        <v/>
      </c>
      <c r="S902" s="9" t="str">
        <f t="shared" si="209"/>
        <v/>
      </c>
      <c r="T902" s="9" t="str">
        <f t="shared" si="210"/>
        <v/>
      </c>
      <c r="U902" s="9" t="str">
        <f t="array" ref="U902">IF(AND(F902&lt;&gt;"",F902&lt;&gt;"GR"),IF(COUNTIF($J$2:$J$1000,"&gt;=50")&gt;=10,IF(F902&lt;&gt;"GR",IF(AND(F902&gt;=55,J902&gt;=50),_xlfn.IFS(AND(J902&gt;=$AH$11,J902&gt;$AG$10,J902&gt;$AF$10,J902&gt;$AE$10,J902&gt;$AD$10,J902&gt;$AC$10,J902&gt;$AB$10),"AA",AND(J902&gt;=$AG$11,J902&gt;$AF$10,J902&gt;$AE$10,J902&gt;$AD$10,J902&gt;$AC$10,J902&gt;$AB$10),"BA",AND(J902&gt;=$AF$11,J902&gt;$AE$10,J902&gt;$AD$10,J902&gt;$AC$10,J902&gt;$AB$10),"BB",AND(J902&gt;=$AE$11,J902&gt;$AD$10,J902&gt;$AC$10,J902&gt;$AB$10),"CB",AND(J902&gt;=$AD$11,J902&gt;$AC$10,J902&gt;$AB$10),"CC",AND(J902&gt;=$AC$11,J902&gt;$AB$10),"DC",J902&gt;=50,"DD"),IF(J902&gt;=$AA$9,"FD","FF")),T902),IF(L902&gt;=$Z$32,$Z$30,IF(L902&gt;=$AA$32,$AA$30,IF(L902&gt;=$AB$32,$AB$30,IF(L902&gt;=$AC$32,$AC$30,IF(L902&gt;=$AD$32,$AD$30,IF(L902&gt;=$AE$32,$AE$30,IF(L902&gt;=$AF$32,$AF$30,IF(L902&gt;=$AG$32,$AG$30,$AH$30))))))))),T902)</f>
        <v/>
      </c>
      <c r="V902" s="9" t="str">
        <f t="array" ref="V902">IF(A902&lt;&gt;"",IF(_xlfn.BITOR(F902&lt;&gt;"GR",F902&lt;&gt;""),IF(AND(L902&gt;=50,F902&gt;=55),_xlfn.RANK.EQ(L902,$L$2:$L$1000,0),_xlfn.IFS(U902="FD",999,U902="FF",1000)),IF(AND(L902&gt;=50,H902&gt;=55),_xlfn.RANK.EQ(L902,$L$2:$L$326,0),_xlfn.IFS(U902="FD",999,U902="FF",1000))),"")</f>
        <v/>
      </c>
    </row>
    <row r="903" spans="1:22" x14ac:dyDescent="0.25">
      <c r="A903" s="3"/>
      <c r="B903" s="3"/>
      <c r="C903" s="3"/>
      <c r="D903" s="3"/>
      <c r="E903" s="3"/>
      <c r="F903" s="3"/>
      <c r="G903" s="16">
        <f t="shared" si="200"/>
        <v>0</v>
      </c>
      <c r="H903" s="16">
        <f t="shared" si="201"/>
        <v>0</v>
      </c>
      <c r="I903" s="9">
        <f t="shared" si="199"/>
        <v>0</v>
      </c>
      <c r="J903" s="9">
        <f t="shared" si="202"/>
        <v>0</v>
      </c>
      <c r="K903" s="9">
        <f t="shared" ref="K903:K966" si="211">ROUND(I903,0)</f>
        <v>0</v>
      </c>
      <c r="L903" s="9">
        <f t="shared" ref="L903:L966" si="212">ROUND(J903,0)</f>
        <v>0</v>
      </c>
      <c r="M903" s="9" t="str">
        <f t="shared" si="203"/>
        <v/>
      </c>
      <c r="N903" s="9" t="str">
        <f t="shared" si="204"/>
        <v/>
      </c>
      <c r="O903" s="9" t="str">
        <f t="shared" si="205"/>
        <v/>
      </c>
      <c r="P903" s="9" t="str">
        <f t="shared" si="206"/>
        <v/>
      </c>
      <c r="Q903" s="9" t="str">
        <f t="shared" si="207"/>
        <v/>
      </c>
      <c r="R903" s="9" t="str">
        <f t="shared" si="208"/>
        <v/>
      </c>
      <c r="S903" s="9" t="str">
        <f t="shared" si="209"/>
        <v/>
      </c>
      <c r="T903" s="9" t="str">
        <f t="shared" si="210"/>
        <v/>
      </c>
      <c r="U903" s="9" t="str">
        <f t="array" ref="U903">IF(AND(F903&lt;&gt;"",F903&lt;&gt;"GR"),IF(COUNTIF($J$2:$J$1000,"&gt;=50")&gt;=10,IF(F903&lt;&gt;"GR",IF(AND(F903&gt;=55,J903&gt;=50),_xlfn.IFS(AND(J903&gt;=$AH$11,J903&gt;$AG$10,J903&gt;$AF$10,J903&gt;$AE$10,J903&gt;$AD$10,J903&gt;$AC$10,J903&gt;$AB$10),"AA",AND(J903&gt;=$AG$11,J903&gt;$AF$10,J903&gt;$AE$10,J903&gt;$AD$10,J903&gt;$AC$10,J903&gt;$AB$10),"BA",AND(J903&gt;=$AF$11,J903&gt;$AE$10,J903&gt;$AD$10,J903&gt;$AC$10,J903&gt;$AB$10),"BB",AND(J903&gt;=$AE$11,J903&gt;$AD$10,J903&gt;$AC$10,J903&gt;$AB$10),"CB",AND(J903&gt;=$AD$11,J903&gt;$AC$10,J903&gt;$AB$10),"CC",AND(J903&gt;=$AC$11,J903&gt;$AB$10),"DC",J903&gt;=50,"DD"),IF(J903&gt;=$AA$9,"FD","FF")),T903),IF(L903&gt;=$Z$32,$Z$30,IF(L903&gt;=$AA$32,$AA$30,IF(L903&gt;=$AB$32,$AB$30,IF(L903&gt;=$AC$32,$AC$30,IF(L903&gt;=$AD$32,$AD$30,IF(L903&gt;=$AE$32,$AE$30,IF(L903&gt;=$AF$32,$AF$30,IF(L903&gt;=$AG$32,$AG$30,$AH$30))))))))),T903)</f>
        <v/>
      </c>
      <c r="V903" s="9" t="str">
        <f t="array" ref="V903">IF(A903&lt;&gt;"",IF(_xlfn.BITOR(F903&lt;&gt;"GR",F903&lt;&gt;""),IF(AND(L903&gt;=50,F903&gt;=55),_xlfn.RANK.EQ(L903,$L$2:$L$1000,0),_xlfn.IFS(U903="FD",999,U903="FF",1000)),IF(AND(L903&gt;=50,H903&gt;=55),_xlfn.RANK.EQ(L903,$L$2:$L$326,0),_xlfn.IFS(U903="FD",999,U903="FF",1000))),"")</f>
        <v/>
      </c>
    </row>
    <row r="904" spans="1:22" x14ac:dyDescent="0.25">
      <c r="A904" s="3"/>
      <c r="B904" s="3"/>
      <c r="C904" s="3"/>
      <c r="D904" s="3"/>
      <c r="E904" s="3"/>
      <c r="F904" s="3"/>
      <c r="G904" s="16">
        <f t="shared" si="200"/>
        <v>0</v>
      </c>
      <c r="H904" s="16">
        <f t="shared" si="201"/>
        <v>0</v>
      </c>
      <c r="I904" s="9">
        <f t="shared" si="199"/>
        <v>0</v>
      </c>
      <c r="J904" s="9">
        <f t="shared" si="202"/>
        <v>0</v>
      </c>
      <c r="K904" s="9">
        <f t="shared" si="211"/>
        <v>0</v>
      </c>
      <c r="L904" s="9">
        <f t="shared" si="212"/>
        <v>0</v>
      </c>
      <c r="M904" s="9" t="str">
        <f t="shared" si="203"/>
        <v/>
      </c>
      <c r="N904" s="9" t="str">
        <f t="shared" si="204"/>
        <v/>
      </c>
      <c r="O904" s="9" t="str">
        <f t="shared" si="205"/>
        <v/>
      </c>
      <c r="P904" s="9" t="str">
        <f t="shared" si="206"/>
        <v/>
      </c>
      <c r="Q904" s="9" t="str">
        <f t="shared" si="207"/>
        <v/>
      </c>
      <c r="R904" s="9" t="str">
        <f t="shared" si="208"/>
        <v/>
      </c>
      <c r="S904" s="9" t="str">
        <f t="shared" si="209"/>
        <v/>
      </c>
      <c r="T904" s="9" t="str">
        <f t="shared" si="210"/>
        <v/>
      </c>
      <c r="U904" s="9" t="str">
        <f t="array" ref="U904">IF(AND(F904&lt;&gt;"",F904&lt;&gt;"GR"),IF(COUNTIF($J$2:$J$1000,"&gt;=50")&gt;=10,IF(F904&lt;&gt;"GR",IF(AND(F904&gt;=55,J904&gt;=50),_xlfn.IFS(AND(J904&gt;=$AH$11,J904&gt;$AG$10,J904&gt;$AF$10,J904&gt;$AE$10,J904&gt;$AD$10,J904&gt;$AC$10,J904&gt;$AB$10),"AA",AND(J904&gt;=$AG$11,J904&gt;$AF$10,J904&gt;$AE$10,J904&gt;$AD$10,J904&gt;$AC$10,J904&gt;$AB$10),"BA",AND(J904&gt;=$AF$11,J904&gt;$AE$10,J904&gt;$AD$10,J904&gt;$AC$10,J904&gt;$AB$10),"BB",AND(J904&gt;=$AE$11,J904&gt;$AD$10,J904&gt;$AC$10,J904&gt;$AB$10),"CB",AND(J904&gt;=$AD$11,J904&gt;$AC$10,J904&gt;$AB$10),"CC",AND(J904&gt;=$AC$11,J904&gt;$AB$10),"DC",J904&gt;=50,"DD"),IF(J904&gt;=$AA$9,"FD","FF")),T904),IF(L904&gt;=$Z$32,$Z$30,IF(L904&gt;=$AA$32,$AA$30,IF(L904&gt;=$AB$32,$AB$30,IF(L904&gt;=$AC$32,$AC$30,IF(L904&gt;=$AD$32,$AD$30,IF(L904&gt;=$AE$32,$AE$30,IF(L904&gt;=$AF$32,$AF$30,IF(L904&gt;=$AG$32,$AG$30,$AH$30))))))))),T904)</f>
        <v/>
      </c>
      <c r="V904" s="9" t="str">
        <f t="array" ref="V904">IF(A904&lt;&gt;"",IF(_xlfn.BITOR(F904&lt;&gt;"GR",F904&lt;&gt;""),IF(AND(L904&gt;=50,F904&gt;=55),_xlfn.RANK.EQ(L904,$L$2:$L$1000,0),_xlfn.IFS(U904="FD",999,U904="FF",1000)),IF(AND(L904&gt;=50,H904&gt;=55),_xlfn.RANK.EQ(L904,$L$2:$L$326,0),_xlfn.IFS(U904="FD",999,U904="FF",1000))),"")</f>
        <v/>
      </c>
    </row>
    <row r="905" spans="1:22" x14ac:dyDescent="0.25">
      <c r="A905" s="3"/>
      <c r="B905" s="3"/>
      <c r="C905" s="3"/>
      <c r="D905" s="3"/>
      <c r="E905" s="3"/>
      <c r="F905" s="3"/>
      <c r="G905" s="16">
        <f t="shared" si="200"/>
        <v>0</v>
      </c>
      <c r="H905" s="16">
        <f t="shared" si="201"/>
        <v>0</v>
      </c>
      <c r="I905" s="9">
        <f t="shared" si="199"/>
        <v>0</v>
      </c>
      <c r="J905" s="9">
        <f t="shared" si="202"/>
        <v>0</v>
      </c>
      <c r="K905" s="9">
        <f t="shared" si="211"/>
        <v>0</v>
      </c>
      <c r="L905" s="9">
        <f t="shared" si="212"/>
        <v>0</v>
      </c>
      <c r="M905" s="9" t="str">
        <f t="shared" si="203"/>
        <v/>
      </c>
      <c r="N905" s="9" t="str">
        <f t="shared" si="204"/>
        <v/>
      </c>
      <c r="O905" s="9" t="str">
        <f t="shared" si="205"/>
        <v/>
      </c>
      <c r="P905" s="9" t="str">
        <f t="shared" si="206"/>
        <v/>
      </c>
      <c r="Q905" s="9" t="str">
        <f t="shared" si="207"/>
        <v/>
      </c>
      <c r="R905" s="9" t="str">
        <f t="shared" si="208"/>
        <v/>
      </c>
      <c r="S905" s="9" t="str">
        <f t="shared" si="209"/>
        <v/>
      </c>
      <c r="T905" s="9" t="str">
        <f t="shared" si="210"/>
        <v/>
      </c>
      <c r="U905" s="9" t="str">
        <f t="array" ref="U905">IF(AND(F905&lt;&gt;"",F905&lt;&gt;"GR"),IF(COUNTIF($J$2:$J$1000,"&gt;=50")&gt;=10,IF(F905&lt;&gt;"GR",IF(AND(F905&gt;=55,J905&gt;=50),_xlfn.IFS(AND(J905&gt;=$AH$11,J905&gt;$AG$10,J905&gt;$AF$10,J905&gt;$AE$10,J905&gt;$AD$10,J905&gt;$AC$10,J905&gt;$AB$10),"AA",AND(J905&gt;=$AG$11,J905&gt;$AF$10,J905&gt;$AE$10,J905&gt;$AD$10,J905&gt;$AC$10,J905&gt;$AB$10),"BA",AND(J905&gt;=$AF$11,J905&gt;$AE$10,J905&gt;$AD$10,J905&gt;$AC$10,J905&gt;$AB$10),"BB",AND(J905&gt;=$AE$11,J905&gt;$AD$10,J905&gt;$AC$10,J905&gt;$AB$10),"CB",AND(J905&gt;=$AD$11,J905&gt;$AC$10,J905&gt;$AB$10),"CC",AND(J905&gt;=$AC$11,J905&gt;$AB$10),"DC",J905&gt;=50,"DD"),IF(J905&gt;=$AA$9,"FD","FF")),T905),IF(L905&gt;=$Z$32,$Z$30,IF(L905&gt;=$AA$32,$AA$30,IF(L905&gt;=$AB$32,$AB$30,IF(L905&gt;=$AC$32,$AC$30,IF(L905&gt;=$AD$32,$AD$30,IF(L905&gt;=$AE$32,$AE$30,IF(L905&gt;=$AF$32,$AF$30,IF(L905&gt;=$AG$32,$AG$30,$AH$30))))))))),T905)</f>
        <v/>
      </c>
      <c r="V905" s="9" t="str">
        <f t="array" ref="V905">IF(A905&lt;&gt;"",IF(_xlfn.BITOR(F905&lt;&gt;"GR",F905&lt;&gt;""),IF(AND(L905&gt;=50,F905&gt;=55),_xlfn.RANK.EQ(L905,$L$2:$L$1000,0),_xlfn.IFS(U905="FD",999,U905="FF",1000)),IF(AND(L905&gt;=50,H905&gt;=55),_xlfn.RANK.EQ(L905,$L$2:$L$326,0),_xlfn.IFS(U905="FD",999,U905="FF",1000))),"")</f>
        <v/>
      </c>
    </row>
    <row r="906" spans="1:22" x14ac:dyDescent="0.25">
      <c r="A906" s="3"/>
      <c r="B906" s="3"/>
      <c r="C906" s="3"/>
      <c r="D906" s="3"/>
      <c r="E906" s="3"/>
      <c r="F906" s="3"/>
      <c r="G906" s="16">
        <f t="shared" si="200"/>
        <v>0</v>
      </c>
      <c r="H906" s="16">
        <f t="shared" si="201"/>
        <v>0</v>
      </c>
      <c r="I906" s="9">
        <f t="shared" si="199"/>
        <v>0</v>
      </c>
      <c r="J906" s="9">
        <f t="shared" si="202"/>
        <v>0</v>
      </c>
      <c r="K906" s="9">
        <f t="shared" si="211"/>
        <v>0</v>
      </c>
      <c r="L906" s="9">
        <f t="shared" si="212"/>
        <v>0</v>
      </c>
      <c r="M906" s="9" t="str">
        <f t="shared" si="203"/>
        <v/>
      </c>
      <c r="N906" s="9" t="str">
        <f t="shared" si="204"/>
        <v/>
      </c>
      <c r="O906" s="9" t="str">
        <f t="shared" si="205"/>
        <v/>
      </c>
      <c r="P906" s="9" t="str">
        <f t="shared" si="206"/>
        <v/>
      </c>
      <c r="Q906" s="9" t="str">
        <f t="shared" si="207"/>
        <v/>
      </c>
      <c r="R906" s="9" t="str">
        <f t="shared" si="208"/>
        <v/>
      </c>
      <c r="S906" s="9" t="str">
        <f t="shared" si="209"/>
        <v/>
      </c>
      <c r="T906" s="9" t="str">
        <f t="shared" si="210"/>
        <v/>
      </c>
      <c r="U906" s="9" t="str">
        <f t="array" ref="U906">IF(AND(F906&lt;&gt;"",F906&lt;&gt;"GR"),IF(COUNTIF($J$2:$J$1000,"&gt;=50")&gt;=10,IF(F906&lt;&gt;"GR",IF(AND(F906&gt;=55,J906&gt;=50),_xlfn.IFS(AND(J906&gt;=$AH$11,J906&gt;$AG$10,J906&gt;$AF$10,J906&gt;$AE$10,J906&gt;$AD$10,J906&gt;$AC$10,J906&gt;$AB$10),"AA",AND(J906&gt;=$AG$11,J906&gt;$AF$10,J906&gt;$AE$10,J906&gt;$AD$10,J906&gt;$AC$10,J906&gt;$AB$10),"BA",AND(J906&gt;=$AF$11,J906&gt;$AE$10,J906&gt;$AD$10,J906&gt;$AC$10,J906&gt;$AB$10),"BB",AND(J906&gt;=$AE$11,J906&gt;$AD$10,J906&gt;$AC$10,J906&gt;$AB$10),"CB",AND(J906&gt;=$AD$11,J906&gt;$AC$10,J906&gt;$AB$10),"CC",AND(J906&gt;=$AC$11,J906&gt;$AB$10),"DC",J906&gt;=50,"DD"),IF(J906&gt;=$AA$9,"FD","FF")),T906),IF(L906&gt;=$Z$32,$Z$30,IF(L906&gt;=$AA$32,$AA$30,IF(L906&gt;=$AB$32,$AB$30,IF(L906&gt;=$AC$32,$AC$30,IF(L906&gt;=$AD$32,$AD$30,IF(L906&gt;=$AE$32,$AE$30,IF(L906&gt;=$AF$32,$AF$30,IF(L906&gt;=$AG$32,$AG$30,$AH$30))))))))),T906)</f>
        <v/>
      </c>
      <c r="V906" s="9" t="str">
        <f t="array" ref="V906">IF(A906&lt;&gt;"",IF(_xlfn.BITOR(F906&lt;&gt;"GR",F906&lt;&gt;""),IF(AND(L906&gt;=50,F906&gt;=55),_xlfn.RANK.EQ(L906,$L$2:$L$1000,0),_xlfn.IFS(U906="FD",999,U906="FF",1000)),IF(AND(L906&gt;=50,H906&gt;=55),_xlfn.RANK.EQ(L906,$L$2:$L$326,0),_xlfn.IFS(U906="FD",999,U906="FF",1000))),"")</f>
        <v/>
      </c>
    </row>
    <row r="907" spans="1:22" x14ac:dyDescent="0.25">
      <c r="A907" s="3"/>
      <c r="B907" s="3"/>
      <c r="C907" s="3"/>
      <c r="D907" s="3"/>
      <c r="E907" s="3"/>
      <c r="F907" s="3"/>
      <c r="G907" s="16">
        <f t="shared" si="200"/>
        <v>0</v>
      </c>
      <c r="H907" s="16">
        <f t="shared" si="201"/>
        <v>0</v>
      </c>
      <c r="I907" s="9">
        <f t="shared" si="199"/>
        <v>0</v>
      </c>
      <c r="J907" s="9">
        <f t="shared" si="202"/>
        <v>0</v>
      </c>
      <c r="K907" s="9">
        <f t="shared" si="211"/>
        <v>0</v>
      </c>
      <c r="L907" s="9">
        <f t="shared" si="212"/>
        <v>0</v>
      </c>
      <c r="M907" s="9" t="str">
        <f t="shared" si="203"/>
        <v/>
      </c>
      <c r="N907" s="9" t="str">
        <f t="shared" si="204"/>
        <v/>
      </c>
      <c r="O907" s="9" t="str">
        <f t="shared" si="205"/>
        <v/>
      </c>
      <c r="P907" s="9" t="str">
        <f t="shared" si="206"/>
        <v/>
      </c>
      <c r="Q907" s="9" t="str">
        <f t="shared" si="207"/>
        <v/>
      </c>
      <c r="R907" s="9" t="str">
        <f t="shared" si="208"/>
        <v/>
      </c>
      <c r="S907" s="9" t="str">
        <f t="shared" si="209"/>
        <v/>
      </c>
      <c r="T907" s="9" t="str">
        <f t="shared" si="210"/>
        <v/>
      </c>
      <c r="U907" s="9" t="str">
        <f t="array" ref="U907">IF(AND(F907&lt;&gt;"",F907&lt;&gt;"GR"),IF(COUNTIF($J$2:$J$1000,"&gt;=50")&gt;=10,IF(F907&lt;&gt;"GR",IF(AND(F907&gt;=55,J907&gt;=50),_xlfn.IFS(AND(J907&gt;=$AH$11,J907&gt;$AG$10,J907&gt;$AF$10,J907&gt;$AE$10,J907&gt;$AD$10,J907&gt;$AC$10,J907&gt;$AB$10),"AA",AND(J907&gt;=$AG$11,J907&gt;$AF$10,J907&gt;$AE$10,J907&gt;$AD$10,J907&gt;$AC$10,J907&gt;$AB$10),"BA",AND(J907&gt;=$AF$11,J907&gt;$AE$10,J907&gt;$AD$10,J907&gt;$AC$10,J907&gt;$AB$10),"BB",AND(J907&gt;=$AE$11,J907&gt;$AD$10,J907&gt;$AC$10,J907&gt;$AB$10),"CB",AND(J907&gt;=$AD$11,J907&gt;$AC$10,J907&gt;$AB$10),"CC",AND(J907&gt;=$AC$11,J907&gt;$AB$10),"DC",J907&gt;=50,"DD"),IF(J907&gt;=$AA$9,"FD","FF")),T907),IF(L907&gt;=$Z$32,$Z$30,IF(L907&gt;=$AA$32,$AA$30,IF(L907&gt;=$AB$32,$AB$30,IF(L907&gt;=$AC$32,$AC$30,IF(L907&gt;=$AD$32,$AD$30,IF(L907&gt;=$AE$32,$AE$30,IF(L907&gt;=$AF$32,$AF$30,IF(L907&gt;=$AG$32,$AG$30,$AH$30))))))))),T907)</f>
        <v/>
      </c>
      <c r="V907" s="9" t="str">
        <f t="array" ref="V907">IF(A907&lt;&gt;"",IF(_xlfn.BITOR(F907&lt;&gt;"GR",F907&lt;&gt;""),IF(AND(L907&gt;=50,F907&gt;=55),_xlfn.RANK.EQ(L907,$L$2:$L$1000,0),_xlfn.IFS(U907="FD",999,U907="FF",1000)),IF(AND(L907&gt;=50,H907&gt;=55),_xlfn.RANK.EQ(L907,$L$2:$L$326,0),_xlfn.IFS(U907="FD",999,U907="FF",1000))),"")</f>
        <v/>
      </c>
    </row>
    <row r="908" spans="1:22" x14ac:dyDescent="0.25">
      <c r="A908" s="3"/>
      <c r="B908" s="3"/>
      <c r="C908" s="3"/>
      <c r="D908" s="3"/>
      <c r="E908" s="3"/>
      <c r="F908" s="3"/>
      <c r="G908" s="16">
        <f t="shared" si="200"/>
        <v>0</v>
      </c>
      <c r="H908" s="16">
        <f t="shared" si="201"/>
        <v>0</v>
      </c>
      <c r="I908" s="9">
        <f t="shared" si="199"/>
        <v>0</v>
      </c>
      <c r="J908" s="9">
        <f t="shared" si="202"/>
        <v>0</v>
      </c>
      <c r="K908" s="9">
        <f t="shared" si="211"/>
        <v>0</v>
      </c>
      <c r="L908" s="9">
        <f t="shared" si="212"/>
        <v>0</v>
      </c>
      <c r="M908" s="9" t="str">
        <f t="shared" si="203"/>
        <v/>
      </c>
      <c r="N908" s="9" t="str">
        <f t="shared" si="204"/>
        <v/>
      </c>
      <c r="O908" s="9" t="str">
        <f t="shared" si="205"/>
        <v/>
      </c>
      <c r="P908" s="9" t="str">
        <f t="shared" si="206"/>
        <v/>
      </c>
      <c r="Q908" s="9" t="str">
        <f t="shared" si="207"/>
        <v/>
      </c>
      <c r="R908" s="9" t="str">
        <f t="shared" si="208"/>
        <v/>
      </c>
      <c r="S908" s="9" t="str">
        <f t="shared" si="209"/>
        <v/>
      </c>
      <c r="T908" s="9" t="str">
        <f t="shared" si="210"/>
        <v/>
      </c>
      <c r="U908" s="9" t="str">
        <f t="array" ref="U908">IF(AND(F908&lt;&gt;"",F908&lt;&gt;"GR"),IF(COUNTIF($J$2:$J$1000,"&gt;=50")&gt;=10,IF(F908&lt;&gt;"GR",IF(AND(F908&gt;=55,J908&gt;=50),_xlfn.IFS(AND(J908&gt;=$AH$11,J908&gt;$AG$10,J908&gt;$AF$10,J908&gt;$AE$10,J908&gt;$AD$10,J908&gt;$AC$10,J908&gt;$AB$10),"AA",AND(J908&gt;=$AG$11,J908&gt;$AF$10,J908&gt;$AE$10,J908&gt;$AD$10,J908&gt;$AC$10,J908&gt;$AB$10),"BA",AND(J908&gt;=$AF$11,J908&gt;$AE$10,J908&gt;$AD$10,J908&gt;$AC$10,J908&gt;$AB$10),"BB",AND(J908&gt;=$AE$11,J908&gt;$AD$10,J908&gt;$AC$10,J908&gt;$AB$10),"CB",AND(J908&gt;=$AD$11,J908&gt;$AC$10,J908&gt;$AB$10),"CC",AND(J908&gt;=$AC$11,J908&gt;$AB$10),"DC",J908&gt;=50,"DD"),IF(J908&gt;=$AA$9,"FD","FF")),T908),IF(L908&gt;=$Z$32,$Z$30,IF(L908&gt;=$AA$32,$AA$30,IF(L908&gt;=$AB$32,$AB$30,IF(L908&gt;=$AC$32,$AC$30,IF(L908&gt;=$AD$32,$AD$30,IF(L908&gt;=$AE$32,$AE$30,IF(L908&gt;=$AF$32,$AF$30,IF(L908&gt;=$AG$32,$AG$30,$AH$30))))))))),T908)</f>
        <v/>
      </c>
      <c r="V908" s="9" t="str">
        <f t="array" ref="V908">IF(A908&lt;&gt;"",IF(_xlfn.BITOR(F908&lt;&gt;"GR",F908&lt;&gt;""),IF(AND(L908&gt;=50,F908&gt;=55),_xlfn.RANK.EQ(L908,$L$2:$L$1000,0),_xlfn.IFS(U908="FD",999,U908="FF",1000)),IF(AND(L908&gt;=50,H908&gt;=55),_xlfn.RANK.EQ(L908,$L$2:$L$326,0),_xlfn.IFS(U908="FD",999,U908="FF",1000))),"")</f>
        <v/>
      </c>
    </row>
    <row r="909" spans="1:22" x14ac:dyDescent="0.25">
      <c r="A909" s="3"/>
      <c r="B909" s="3"/>
      <c r="C909" s="3"/>
      <c r="D909" s="3"/>
      <c r="E909" s="3"/>
      <c r="F909" s="3"/>
      <c r="G909" s="16">
        <f t="shared" si="200"/>
        <v>0</v>
      </c>
      <c r="H909" s="16">
        <f t="shared" si="201"/>
        <v>0</v>
      </c>
      <c r="I909" s="9">
        <f t="shared" si="199"/>
        <v>0</v>
      </c>
      <c r="J909" s="9">
        <f t="shared" si="202"/>
        <v>0</v>
      </c>
      <c r="K909" s="9">
        <f t="shared" si="211"/>
        <v>0</v>
      </c>
      <c r="L909" s="9">
        <f t="shared" si="212"/>
        <v>0</v>
      </c>
      <c r="M909" s="9" t="str">
        <f t="shared" si="203"/>
        <v/>
      </c>
      <c r="N909" s="9" t="str">
        <f t="shared" si="204"/>
        <v/>
      </c>
      <c r="O909" s="9" t="str">
        <f t="shared" si="205"/>
        <v/>
      </c>
      <c r="P909" s="9" t="str">
        <f t="shared" si="206"/>
        <v/>
      </c>
      <c r="Q909" s="9" t="str">
        <f t="shared" si="207"/>
        <v/>
      </c>
      <c r="R909" s="9" t="str">
        <f t="shared" si="208"/>
        <v/>
      </c>
      <c r="S909" s="9" t="str">
        <f t="shared" si="209"/>
        <v/>
      </c>
      <c r="T909" s="9" t="str">
        <f t="shared" si="210"/>
        <v/>
      </c>
      <c r="U909" s="9" t="str">
        <f t="array" ref="U909">IF(AND(F909&lt;&gt;"",F909&lt;&gt;"GR"),IF(COUNTIF($J$2:$J$1000,"&gt;=50")&gt;=10,IF(F909&lt;&gt;"GR",IF(AND(F909&gt;=55,J909&gt;=50),_xlfn.IFS(AND(J909&gt;=$AH$11,J909&gt;$AG$10,J909&gt;$AF$10,J909&gt;$AE$10,J909&gt;$AD$10,J909&gt;$AC$10,J909&gt;$AB$10),"AA",AND(J909&gt;=$AG$11,J909&gt;$AF$10,J909&gt;$AE$10,J909&gt;$AD$10,J909&gt;$AC$10,J909&gt;$AB$10),"BA",AND(J909&gt;=$AF$11,J909&gt;$AE$10,J909&gt;$AD$10,J909&gt;$AC$10,J909&gt;$AB$10),"BB",AND(J909&gt;=$AE$11,J909&gt;$AD$10,J909&gt;$AC$10,J909&gt;$AB$10),"CB",AND(J909&gt;=$AD$11,J909&gt;$AC$10,J909&gt;$AB$10),"CC",AND(J909&gt;=$AC$11,J909&gt;$AB$10),"DC",J909&gt;=50,"DD"),IF(J909&gt;=$AA$9,"FD","FF")),T909),IF(L909&gt;=$Z$32,$Z$30,IF(L909&gt;=$AA$32,$AA$30,IF(L909&gt;=$AB$32,$AB$30,IF(L909&gt;=$AC$32,$AC$30,IF(L909&gt;=$AD$32,$AD$30,IF(L909&gt;=$AE$32,$AE$30,IF(L909&gt;=$AF$32,$AF$30,IF(L909&gt;=$AG$32,$AG$30,$AH$30))))))))),T909)</f>
        <v/>
      </c>
      <c r="V909" s="9" t="str">
        <f t="array" ref="V909">IF(A909&lt;&gt;"",IF(_xlfn.BITOR(F909&lt;&gt;"GR",F909&lt;&gt;""),IF(AND(L909&gt;=50,F909&gt;=55),_xlfn.RANK.EQ(L909,$L$2:$L$1000,0),_xlfn.IFS(U909="FD",999,U909="FF",1000)),IF(AND(L909&gt;=50,H909&gt;=55),_xlfn.RANK.EQ(L909,$L$2:$L$326,0),_xlfn.IFS(U909="FD",999,U909="FF",1000))),"")</f>
        <v/>
      </c>
    </row>
    <row r="910" spans="1:22" x14ac:dyDescent="0.25">
      <c r="A910" s="3"/>
      <c r="B910" s="3"/>
      <c r="C910" s="3"/>
      <c r="D910" s="3"/>
      <c r="E910" s="3"/>
      <c r="F910" s="3"/>
      <c r="G910" s="16">
        <f t="shared" si="200"/>
        <v>0</v>
      </c>
      <c r="H910" s="16">
        <f t="shared" si="201"/>
        <v>0</v>
      </c>
      <c r="I910" s="9">
        <f t="shared" si="199"/>
        <v>0</v>
      </c>
      <c r="J910" s="9">
        <f t="shared" si="202"/>
        <v>0</v>
      </c>
      <c r="K910" s="9">
        <f t="shared" si="211"/>
        <v>0</v>
      </c>
      <c r="L910" s="9">
        <f t="shared" si="212"/>
        <v>0</v>
      </c>
      <c r="M910" s="9" t="str">
        <f t="shared" si="203"/>
        <v/>
      </c>
      <c r="N910" s="9" t="str">
        <f t="shared" si="204"/>
        <v/>
      </c>
      <c r="O910" s="9" t="str">
        <f t="shared" si="205"/>
        <v/>
      </c>
      <c r="P910" s="9" t="str">
        <f t="shared" si="206"/>
        <v/>
      </c>
      <c r="Q910" s="9" t="str">
        <f t="shared" si="207"/>
        <v/>
      </c>
      <c r="R910" s="9" t="str">
        <f t="shared" si="208"/>
        <v/>
      </c>
      <c r="S910" s="9" t="str">
        <f t="shared" si="209"/>
        <v/>
      </c>
      <c r="T910" s="9" t="str">
        <f t="shared" si="210"/>
        <v/>
      </c>
      <c r="U910" s="9" t="str">
        <f t="array" ref="U910">IF(AND(F910&lt;&gt;"",F910&lt;&gt;"GR"),IF(COUNTIF($J$2:$J$1000,"&gt;=50")&gt;=10,IF(F910&lt;&gt;"GR",IF(AND(F910&gt;=55,J910&gt;=50),_xlfn.IFS(AND(J910&gt;=$AH$11,J910&gt;$AG$10,J910&gt;$AF$10,J910&gt;$AE$10,J910&gt;$AD$10,J910&gt;$AC$10,J910&gt;$AB$10),"AA",AND(J910&gt;=$AG$11,J910&gt;$AF$10,J910&gt;$AE$10,J910&gt;$AD$10,J910&gt;$AC$10,J910&gt;$AB$10),"BA",AND(J910&gt;=$AF$11,J910&gt;$AE$10,J910&gt;$AD$10,J910&gt;$AC$10,J910&gt;$AB$10),"BB",AND(J910&gt;=$AE$11,J910&gt;$AD$10,J910&gt;$AC$10,J910&gt;$AB$10),"CB",AND(J910&gt;=$AD$11,J910&gt;$AC$10,J910&gt;$AB$10),"CC",AND(J910&gt;=$AC$11,J910&gt;$AB$10),"DC",J910&gt;=50,"DD"),IF(J910&gt;=$AA$9,"FD","FF")),T910),IF(L910&gt;=$Z$32,$Z$30,IF(L910&gt;=$AA$32,$AA$30,IF(L910&gt;=$AB$32,$AB$30,IF(L910&gt;=$AC$32,$AC$30,IF(L910&gt;=$AD$32,$AD$30,IF(L910&gt;=$AE$32,$AE$30,IF(L910&gt;=$AF$32,$AF$30,IF(L910&gt;=$AG$32,$AG$30,$AH$30))))))))),T910)</f>
        <v/>
      </c>
      <c r="V910" s="9" t="str">
        <f t="array" ref="V910">IF(A910&lt;&gt;"",IF(_xlfn.BITOR(F910&lt;&gt;"GR",F910&lt;&gt;""),IF(AND(L910&gt;=50,F910&gt;=55),_xlfn.RANK.EQ(L910,$L$2:$L$1000,0),_xlfn.IFS(U910="FD",999,U910="FF",1000)),IF(AND(L910&gt;=50,H910&gt;=55),_xlfn.RANK.EQ(L910,$L$2:$L$326,0),_xlfn.IFS(U910="FD",999,U910="FF",1000))),"")</f>
        <v/>
      </c>
    </row>
    <row r="911" spans="1:22" x14ac:dyDescent="0.25">
      <c r="A911" s="3"/>
      <c r="B911" s="3"/>
      <c r="C911" s="3"/>
      <c r="D911" s="3"/>
      <c r="E911" s="3"/>
      <c r="F911" s="3"/>
      <c r="G911" s="16">
        <f t="shared" si="200"/>
        <v>0</v>
      </c>
      <c r="H911" s="16">
        <f t="shared" si="201"/>
        <v>0</v>
      </c>
      <c r="I911" s="9">
        <f t="shared" si="199"/>
        <v>0</v>
      </c>
      <c r="J911" s="9">
        <f t="shared" si="202"/>
        <v>0</v>
      </c>
      <c r="K911" s="9">
        <f t="shared" si="211"/>
        <v>0</v>
      </c>
      <c r="L911" s="9">
        <f t="shared" si="212"/>
        <v>0</v>
      </c>
      <c r="M911" s="9" t="str">
        <f t="shared" si="203"/>
        <v/>
      </c>
      <c r="N911" s="9" t="str">
        <f t="shared" si="204"/>
        <v/>
      </c>
      <c r="O911" s="9" t="str">
        <f t="shared" si="205"/>
        <v/>
      </c>
      <c r="P911" s="9" t="str">
        <f t="shared" si="206"/>
        <v/>
      </c>
      <c r="Q911" s="9" t="str">
        <f t="shared" si="207"/>
        <v/>
      </c>
      <c r="R911" s="9" t="str">
        <f t="shared" si="208"/>
        <v/>
      </c>
      <c r="S911" s="9" t="str">
        <f t="shared" si="209"/>
        <v/>
      </c>
      <c r="T911" s="9" t="str">
        <f t="shared" si="210"/>
        <v/>
      </c>
      <c r="U911" s="9" t="str">
        <f t="array" ref="U911">IF(AND(F911&lt;&gt;"",F911&lt;&gt;"GR"),IF(COUNTIF($J$2:$J$1000,"&gt;=50")&gt;=10,IF(F911&lt;&gt;"GR",IF(AND(F911&gt;=55,J911&gt;=50),_xlfn.IFS(AND(J911&gt;=$AH$11,J911&gt;$AG$10,J911&gt;$AF$10,J911&gt;$AE$10,J911&gt;$AD$10,J911&gt;$AC$10,J911&gt;$AB$10),"AA",AND(J911&gt;=$AG$11,J911&gt;$AF$10,J911&gt;$AE$10,J911&gt;$AD$10,J911&gt;$AC$10,J911&gt;$AB$10),"BA",AND(J911&gt;=$AF$11,J911&gt;$AE$10,J911&gt;$AD$10,J911&gt;$AC$10,J911&gt;$AB$10),"BB",AND(J911&gt;=$AE$11,J911&gt;$AD$10,J911&gt;$AC$10,J911&gt;$AB$10),"CB",AND(J911&gt;=$AD$11,J911&gt;$AC$10,J911&gt;$AB$10),"CC",AND(J911&gt;=$AC$11,J911&gt;$AB$10),"DC",J911&gt;=50,"DD"),IF(J911&gt;=$AA$9,"FD","FF")),T911),IF(L911&gt;=$Z$32,$Z$30,IF(L911&gt;=$AA$32,$AA$30,IF(L911&gt;=$AB$32,$AB$30,IF(L911&gt;=$AC$32,$AC$30,IF(L911&gt;=$AD$32,$AD$30,IF(L911&gt;=$AE$32,$AE$30,IF(L911&gt;=$AF$32,$AF$30,IF(L911&gt;=$AG$32,$AG$30,$AH$30))))))))),T911)</f>
        <v/>
      </c>
      <c r="V911" s="9" t="str">
        <f t="array" ref="V911">IF(A911&lt;&gt;"",IF(_xlfn.BITOR(F911&lt;&gt;"GR",F911&lt;&gt;""),IF(AND(L911&gt;=50,F911&gt;=55),_xlfn.RANK.EQ(L911,$L$2:$L$1000,0),_xlfn.IFS(U911="FD",999,U911="FF",1000)),IF(AND(L911&gt;=50,H911&gt;=55),_xlfn.RANK.EQ(L911,$L$2:$L$326,0),_xlfn.IFS(U911="FD",999,U911="FF",1000))),"")</f>
        <v/>
      </c>
    </row>
    <row r="912" spans="1:22" x14ac:dyDescent="0.25">
      <c r="A912" s="3"/>
      <c r="B912" s="3"/>
      <c r="C912" s="3"/>
      <c r="D912" s="3"/>
      <c r="E912" s="3"/>
      <c r="F912" s="3"/>
      <c r="G912" s="16">
        <f t="shared" si="200"/>
        <v>0</v>
      </c>
      <c r="H912" s="16">
        <f t="shared" si="201"/>
        <v>0</v>
      </c>
      <c r="I912" s="9">
        <f t="shared" si="199"/>
        <v>0</v>
      </c>
      <c r="J912" s="9">
        <f t="shared" si="202"/>
        <v>0</v>
      </c>
      <c r="K912" s="9">
        <f t="shared" si="211"/>
        <v>0</v>
      </c>
      <c r="L912" s="9">
        <f t="shared" si="212"/>
        <v>0</v>
      </c>
      <c r="M912" s="9" t="str">
        <f t="shared" si="203"/>
        <v/>
      </c>
      <c r="N912" s="9" t="str">
        <f t="shared" si="204"/>
        <v/>
      </c>
      <c r="O912" s="9" t="str">
        <f t="shared" si="205"/>
        <v/>
      </c>
      <c r="P912" s="9" t="str">
        <f t="shared" si="206"/>
        <v/>
      </c>
      <c r="Q912" s="9" t="str">
        <f t="shared" si="207"/>
        <v/>
      </c>
      <c r="R912" s="9" t="str">
        <f t="shared" si="208"/>
        <v/>
      </c>
      <c r="S912" s="9" t="str">
        <f t="shared" si="209"/>
        <v/>
      </c>
      <c r="T912" s="9" t="str">
        <f t="shared" si="210"/>
        <v/>
      </c>
      <c r="U912" s="9" t="str">
        <f t="array" ref="U912">IF(AND(F912&lt;&gt;"",F912&lt;&gt;"GR"),IF(COUNTIF($J$2:$J$1000,"&gt;=50")&gt;=10,IF(F912&lt;&gt;"GR",IF(AND(F912&gt;=55,J912&gt;=50),_xlfn.IFS(AND(J912&gt;=$AH$11,J912&gt;$AG$10,J912&gt;$AF$10,J912&gt;$AE$10,J912&gt;$AD$10,J912&gt;$AC$10,J912&gt;$AB$10),"AA",AND(J912&gt;=$AG$11,J912&gt;$AF$10,J912&gt;$AE$10,J912&gt;$AD$10,J912&gt;$AC$10,J912&gt;$AB$10),"BA",AND(J912&gt;=$AF$11,J912&gt;$AE$10,J912&gt;$AD$10,J912&gt;$AC$10,J912&gt;$AB$10),"BB",AND(J912&gt;=$AE$11,J912&gt;$AD$10,J912&gt;$AC$10,J912&gt;$AB$10),"CB",AND(J912&gt;=$AD$11,J912&gt;$AC$10,J912&gt;$AB$10),"CC",AND(J912&gt;=$AC$11,J912&gt;$AB$10),"DC",J912&gt;=50,"DD"),IF(J912&gt;=$AA$9,"FD","FF")),T912),IF(L912&gt;=$Z$32,$Z$30,IF(L912&gt;=$AA$32,$AA$30,IF(L912&gt;=$AB$32,$AB$30,IF(L912&gt;=$AC$32,$AC$30,IF(L912&gt;=$AD$32,$AD$30,IF(L912&gt;=$AE$32,$AE$30,IF(L912&gt;=$AF$32,$AF$30,IF(L912&gt;=$AG$32,$AG$30,$AH$30))))))))),T912)</f>
        <v/>
      </c>
      <c r="V912" s="9" t="str">
        <f t="array" ref="V912">IF(A912&lt;&gt;"",IF(_xlfn.BITOR(F912&lt;&gt;"GR",F912&lt;&gt;""),IF(AND(L912&gt;=50,F912&gt;=55),_xlfn.RANK.EQ(L912,$L$2:$L$1000,0),_xlfn.IFS(U912="FD",999,U912="FF",1000)),IF(AND(L912&gt;=50,H912&gt;=55),_xlfn.RANK.EQ(L912,$L$2:$L$326,0),_xlfn.IFS(U912="FD",999,U912="FF",1000))),"")</f>
        <v/>
      </c>
    </row>
    <row r="913" spans="1:22" x14ac:dyDescent="0.25">
      <c r="A913" s="3"/>
      <c r="B913" s="3"/>
      <c r="C913" s="3"/>
      <c r="D913" s="3"/>
      <c r="E913" s="3"/>
      <c r="F913" s="3"/>
      <c r="G913" s="16">
        <f t="shared" si="200"/>
        <v>0</v>
      </c>
      <c r="H913" s="16">
        <f t="shared" si="201"/>
        <v>0</v>
      </c>
      <c r="I913" s="9">
        <f t="shared" si="199"/>
        <v>0</v>
      </c>
      <c r="J913" s="9">
        <f t="shared" si="202"/>
        <v>0</v>
      </c>
      <c r="K913" s="9">
        <f t="shared" si="211"/>
        <v>0</v>
      </c>
      <c r="L913" s="9">
        <f t="shared" si="212"/>
        <v>0</v>
      </c>
      <c r="M913" s="9" t="str">
        <f t="shared" si="203"/>
        <v/>
      </c>
      <c r="N913" s="9" t="str">
        <f t="shared" si="204"/>
        <v/>
      </c>
      <c r="O913" s="9" t="str">
        <f t="shared" si="205"/>
        <v/>
      </c>
      <c r="P913" s="9" t="str">
        <f t="shared" si="206"/>
        <v/>
      </c>
      <c r="Q913" s="9" t="str">
        <f t="shared" si="207"/>
        <v/>
      </c>
      <c r="R913" s="9" t="str">
        <f t="shared" si="208"/>
        <v/>
      </c>
      <c r="S913" s="9" t="str">
        <f t="shared" si="209"/>
        <v/>
      </c>
      <c r="T913" s="9" t="str">
        <f t="shared" si="210"/>
        <v/>
      </c>
      <c r="U913" s="9" t="str">
        <f t="array" ref="U913">IF(AND(F913&lt;&gt;"",F913&lt;&gt;"GR"),IF(COUNTIF($J$2:$J$1000,"&gt;=50")&gt;=10,IF(F913&lt;&gt;"GR",IF(AND(F913&gt;=55,J913&gt;=50),_xlfn.IFS(AND(J913&gt;=$AH$11,J913&gt;$AG$10,J913&gt;$AF$10,J913&gt;$AE$10,J913&gt;$AD$10,J913&gt;$AC$10,J913&gt;$AB$10),"AA",AND(J913&gt;=$AG$11,J913&gt;$AF$10,J913&gt;$AE$10,J913&gt;$AD$10,J913&gt;$AC$10,J913&gt;$AB$10),"BA",AND(J913&gt;=$AF$11,J913&gt;$AE$10,J913&gt;$AD$10,J913&gt;$AC$10,J913&gt;$AB$10),"BB",AND(J913&gt;=$AE$11,J913&gt;$AD$10,J913&gt;$AC$10,J913&gt;$AB$10),"CB",AND(J913&gt;=$AD$11,J913&gt;$AC$10,J913&gt;$AB$10),"CC",AND(J913&gt;=$AC$11,J913&gt;$AB$10),"DC",J913&gt;=50,"DD"),IF(J913&gt;=$AA$9,"FD","FF")),T913),IF(L913&gt;=$Z$32,$Z$30,IF(L913&gt;=$AA$32,$AA$30,IF(L913&gt;=$AB$32,$AB$30,IF(L913&gt;=$AC$32,$AC$30,IF(L913&gt;=$AD$32,$AD$30,IF(L913&gt;=$AE$32,$AE$30,IF(L913&gt;=$AF$32,$AF$30,IF(L913&gt;=$AG$32,$AG$30,$AH$30))))))))),T913)</f>
        <v/>
      </c>
      <c r="V913" s="9" t="str">
        <f t="array" ref="V913">IF(A913&lt;&gt;"",IF(_xlfn.BITOR(F913&lt;&gt;"GR",F913&lt;&gt;""),IF(AND(L913&gt;=50,F913&gt;=55),_xlfn.RANK.EQ(L913,$L$2:$L$1000,0),_xlfn.IFS(U913="FD",999,U913="FF",1000)),IF(AND(L913&gt;=50,H913&gt;=55),_xlfn.RANK.EQ(L913,$L$2:$L$326,0),_xlfn.IFS(U913="FD",999,U913="FF",1000))),"")</f>
        <v/>
      </c>
    </row>
    <row r="914" spans="1:22" x14ac:dyDescent="0.25">
      <c r="A914" s="3"/>
      <c r="B914" s="3"/>
      <c r="C914" s="3"/>
      <c r="D914" s="3"/>
      <c r="E914" s="3"/>
      <c r="F914" s="3"/>
      <c r="G914" s="16">
        <f t="shared" si="200"/>
        <v>0</v>
      </c>
      <c r="H914" s="16">
        <f t="shared" si="201"/>
        <v>0</v>
      </c>
      <c r="I914" s="9">
        <f t="shared" si="199"/>
        <v>0</v>
      </c>
      <c r="J914" s="9">
        <f t="shared" si="202"/>
        <v>0</v>
      </c>
      <c r="K914" s="9">
        <f t="shared" si="211"/>
        <v>0</v>
      </c>
      <c r="L914" s="9">
        <f t="shared" si="212"/>
        <v>0</v>
      </c>
      <c r="M914" s="9" t="str">
        <f t="shared" si="203"/>
        <v/>
      </c>
      <c r="N914" s="9" t="str">
        <f t="shared" si="204"/>
        <v/>
      </c>
      <c r="O914" s="9" t="str">
        <f t="shared" si="205"/>
        <v/>
      </c>
      <c r="P914" s="9" t="str">
        <f t="shared" si="206"/>
        <v/>
      </c>
      <c r="Q914" s="9" t="str">
        <f t="shared" si="207"/>
        <v/>
      </c>
      <c r="R914" s="9" t="str">
        <f t="shared" si="208"/>
        <v/>
      </c>
      <c r="S914" s="9" t="str">
        <f t="shared" si="209"/>
        <v/>
      </c>
      <c r="T914" s="9" t="str">
        <f t="shared" si="210"/>
        <v/>
      </c>
      <c r="U914" s="9" t="str">
        <f t="array" ref="U914">IF(AND(F914&lt;&gt;"",F914&lt;&gt;"GR"),IF(COUNTIF($J$2:$J$1000,"&gt;=50")&gt;=10,IF(F914&lt;&gt;"GR",IF(AND(F914&gt;=55,J914&gt;=50),_xlfn.IFS(AND(J914&gt;=$AH$11,J914&gt;$AG$10,J914&gt;$AF$10,J914&gt;$AE$10,J914&gt;$AD$10,J914&gt;$AC$10,J914&gt;$AB$10),"AA",AND(J914&gt;=$AG$11,J914&gt;$AF$10,J914&gt;$AE$10,J914&gt;$AD$10,J914&gt;$AC$10,J914&gt;$AB$10),"BA",AND(J914&gt;=$AF$11,J914&gt;$AE$10,J914&gt;$AD$10,J914&gt;$AC$10,J914&gt;$AB$10),"BB",AND(J914&gt;=$AE$11,J914&gt;$AD$10,J914&gt;$AC$10,J914&gt;$AB$10),"CB",AND(J914&gt;=$AD$11,J914&gt;$AC$10,J914&gt;$AB$10),"CC",AND(J914&gt;=$AC$11,J914&gt;$AB$10),"DC",J914&gt;=50,"DD"),IF(J914&gt;=$AA$9,"FD","FF")),T914),IF(L914&gt;=$Z$32,$Z$30,IF(L914&gt;=$AA$32,$AA$30,IF(L914&gt;=$AB$32,$AB$30,IF(L914&gt;=$AC$32,$AC$30,IF(L914&gt;=$AD$32,$AD$30,IF(L914&gt;=$AE$32,$AE$30,IF(L914&gt;=$AF$32,$AF$30,IF(L914&gt;=$AG$32,$AG$30,$AH$30))))))))),T914)</f>
        <v/>
      </c>
      <c r="V914" s="9" t="str">
        <f t="array" ref="V914">IF(A914&lt;&gt;"",IF(_xlfn.BITOR(F914&lt;&gt;"GR",F914&lt;&gt;""),IF(AND(L914&gt;=50,F914&gt;=55),_xlfn.RANK.EQ(L914,$L$2:$L$1000,0),_xlfn.IFS(U914="FD",999,U914="FF",1000)),IF(AND(L914&gt;=50,H914&gt;=55),_xlfn.RANK.EQ(L914,$L$2:$L$326,0),_xlfn.IFS(U914="FD",999,U914="FF",1000))),"")</f>
        <v/>
      </c>
    </row>
    <row r="915" spans="1:22" x14ac:dyDescent="0.25">
      <c r="A915" s="3"/>
      <c r="B915" s="3"/>
      <c r="C915" s="3"/>
      <c r="D915" s="3"/>
      <c r="E915" s="3"/>
      <c r="F915" s="3"/>
      <c r="G915" s="16">
        <f t="shared" si="200"/>
        <v>0</v>
      </c>
      <c r="H915" s="16">
        <f t="shared" si="201"/>
        <v>0</v>
      </c>
      <c r="I915" s="9">
        <f t="shared" si="199"/>
        <v>0</v>
      </c>
      <c r="J915" s="9">
        <f t="shared" si="202"/>
        <v>0</v>
      </c>
      <c r="K915" s="9">
        <f t="shared" si="211"/>
        <v>0</v>
      </c>
      <c r="L915" s="9">
        <f t="shared" si="212"/>
        <v>0</v>
      </c>
      <c r="M915" s="9" t="str">
        <f t="shared" si="203"/>
        <v/>
      </c>
      <c r="N915" s="9" t="str">
        <f t="shared" si="204"/>
        <v/>
      </c>
      <c r="O915" s="9" t="str">
        <f t="shared" si="205"/>
        <v/>
      </c>
      <c r="P915" s="9" t="str">
        <f t="shared" si="206"/>
        <v/>
      </c>
      <c r="Q915" s="9" t="str">
        <f t="shared" si="207"/>
        <v/>
      </c>
      <c r="R915" s="9" t="str">
        <f t="shared" si="208"/>
        <v/>
      </c>
      <c r="S915" s="9" t="str">
        <f t="shared" si="209"/>
        <v/>
      </c>
      <c r="T915" s="9" t="str">
        <f t="shared" si="210"/>
        <v/>
      </c>
      <c r="U915" s="9" t="str">
        <f t="array" ref="U915">IF(AND(F915&lt;&gt;"",F915&lt;&gt;"GR"),IF(COUNTIF($J$2:$J$1000,"&gt;=50")&gt;=10,IF(F915&lt;&gt;"GR",IF(AND(F915&gt;=55,J915&gt;=50),_xlfn.IFS(AND(J915&gt;=$AH$11,J915&gt;$AG$10,J915&gt;$AF$10,J915&gt;$AE$10,J915&gt;$AD$10,J915&gt;$AC$10,J915&gt;$AB$10),"AA",AND(J915&gt;=$AG$11,J915&gt;$AF$10,J915&gt;$AE$10,J915&gt;$AD$10,J915&gt;$AC$10,J915&gt;$AB$10),"BA",AND(J915&gt;=$AF$11,J915&gt;$AE$10,J915&gt;$AD$10,J915&gt;$AC$10,J915&gt;$AB$10),"BB",AND(J915&gt;=$AE$11,J915&gt;$AD$10,J915&gt;$AC$10,J915&gt;$AB$10),"CB",AND(J915&gt;=$AD$11,J915&gt;$AC$10,J915&gt;$AB$10),"CC",AND(J915&gt;=$AC$11,J915&gt;$AB$10),"DC",J915&gt;=50,"DD"),IF(J915&gt;=$AA$9,"FD","FF")),T915),IF(L915&gt;=$Z$32,$Z$30,IF(L915&gt;=$AA$32,$AA$30,IF(L915&gt;=$AB$32,$AB$30,IF(L915&gt;=$AC$32,$AC$30,IF(L915&gt;=$AD$32,$AD$30,IF(L915&gt;=$AE$32,$AE$30,IF(L915&gt;=$AF$32,$AF$30,IF(L915&gt;=$AG$32,$AG$30,$AH$30))))))))),T915)</f>
        <v/>
      </c>
      <c r="V915" s="9" t="str">
        <f t="array" ref="V915">IF(A915&lt;&gt;"",IF(_xlfn.BITOR(F915&lt;&gt;"GR",F915&lt;&gt;""),IF(AND(L915&gt;=50,F915&gt;=55),_xlfn.RANK.EQ(L915,$L$2:$L$1000,0),_xlfn.IFS(U915="FD",999,U915="FF",1000)),IF(AND(L915&gt;=50,H915&gt;=55),_xlfn.RANK.EQ(L915,$L$2:$L$326,0),_xlfn.IFS(U915="FD",999,U915="FF",1000))),"")</f>
        <v/>
      </c>
    </row>
    <row r="916" spans="1:22" x14ac:dyDescent="0.25">
      <c r="A916" s="3"/>
      <c r="B916" s="3"/>
      <c r="C916" s="3"/>
      <c r="D916" s="3"/>
      <c r="E916" s="3"/>
      <c r="F916" s="3"/>
      <c r="G916" s="16">
        <f t="shared" si="200"/>
        <v>0</v>
      </c>
      <c r="H916" s="16">
        <f t="shared" si="201"/>
        <v>0</v>
      </c>
      <c r="I916" s="9">
        <f t="shared" si="199"/>
        <v>0</v>
      </c>
      <c r="J916" s="9">
        <f t="shared" si="202"/>
        <v>0</v>
      </c>
      <c r="K916" s="9">
        <f t="shared" si="211"/>
        <v>0</v>
      </c>
      <c r="L916" s="9">
        <f t="shared" si="212"/>
        <v>0</v>
      </c>
      <c r="M916" s="9" t="str">
        <f t="shared" si="203"/>
        <v/>
      </c>
      <c r="N916" s="9" t="str">
        <f t="shared" si="204"/>
        <v/>
      </c>
      <c r="O916" s="9" t="str">
        <f t="shared" si="205"/>
        <v/>
      </c>
      <c r="P916" s="9" t="str">
        <f t="shared" si="206"/>
        <v/>
      </c>
      <c r="Q916" s="9" t="str">
        <f t="shared" si="207"/>
        <v/>
      </c>
      <c r="R916" s="9" t="str">
        <f t="shared" si="208"/>
        <v/>
      </c>
      <c r="S916" s="9" t="str">
        <f t="shared" si="209"/>
        <v/>
      </c>
      <c r="T916" s="9" t="str">
        <f t="shared" si="210"/>
        <v/>
      </c>
      <c r="U916" s="9" t="str">
        <f t="array" ref="U916">IF(AND(F916&lt;&gt;"",F916&lt;&gt;"GR"),IF(COUNTIF($J$2:$J$1000,"&gt;=50")&gt;=10,IF(F916&lt;&gt;"GR",IF(AND(F916&gt;=55,J916&gt;=50),_xlfn.IFS(AND(J916&gt;=$AH$11,J916&gt;$AG$10,J916&gt;$AF$10,J916&gt;$AE$10,J916&gt;$AD$10,J916&gt;$AC$10,J916&gt;$AB$10),"AA",AND(J916&gt;=$AG$11,J916&gt;$AF$10,J916&gt;$AE$10,J916&gt;$AD$10,J916&gt;$AC$10,J916&gt;$AB$10),"BA",AND(J916&gt;=$AF$11,J916&gt;$AE$10,J916&gt;$AD$10,J916&gt;$AC$10,J916&gt;$AB$10),"BB",AND(J916&gt;=$AE$11,J916&gt;$AD$10,J916&gt;$AC$10,J916&gt;$AB$10),"CB",AND(J916&gt;=$AD$11,J916&gt;$AC$10,J916&gt;$AB$10),"CC",AND(J916&gt;=$AC$11,J916&gt;$AB$10),"DC",J916&gt;=50,"DD"),IF(J916&gt;=$AA$9,"FD","FF")),T916),IF(L916&gt;=$Z$32,$Z$30,IF(L916&gt;=$AA$32,$AA$30,IF(L916&gt;=$AB$32,$AB$30,IF(L916&gt;=$AC$32,$AC$30,IF(L916&gt;=$AD$32,$AD$30,IF(L916&gt;=$AE$32,$AE$30,IF(L916&gt;=$AF$32,$AF$30,IF(L916&gt;=$AG$32,$AG$30,$AH$30))))))))),T916)</f>
        <v/>
      </c>
      <c r="V916" s="9" t="str">
        <f t="array" ref="V916">IF(A916&lt;&gt;"",IF(_xlfn.BITOR(F916&lt;&gt;"GR",F916&lt;&gt;""),IF(AND(L916&gt;=50,F916&gt;=55),_xlfn.RANK.EQ(L916,$L$2:$L$1000,0),_xlfn.IFS(U916="FD",999,U916="FF",1000)),IF(AND(L916&gt;=50,H916&gt;=55),_xlfn.RANK.EQ(L916,$L$2:$L$326,0),_xlfn.IFS(U916="FD",999,U916="FF",1000))),"")</f>
        <v/>
      </c>
    </row>
    <row r="917" spans="1:22" x14ac:dyDescent="0.25">
      <c r="A917" s="3"/>
      <c r="B917" s="3"/>
      <c r="C917" s="3"/>
      <c r="D917" s="3"/>
      <c r="E917" s="3"/>
      <c r="F917" s="3"/>
      <c r="G917" s="16">
        <f t="shared" si="200"/>
        <v>0</v>
      </c>
      <c r="H917" s="16">
        <f t="shared" si="201"/>
        <v>0</v>
      </c>
      <c r="I917" s="9">
        <f t="shared" si="199"/>
        <v>0</v>
      </c>
      <c r="J917" s="9">
        <f t="shared" si="202"/>
        <v>0</v>
      </c>
      <c r="K917" s="9">
        <f t="shared" si="211"/>
        <v>0</v>
      </c>
      <c r="L917" s="9">
        <f t="shared" si="212"/>
        <v>0</v>
      </c>
      <c r="M917" s="9" t="str">
        <f t="shared" si="203"/>
        <v/>
      </c>
      <c r="N917" s="9" t="str">
        <f t="shared" si="204"/>
        <v/>
      </c>
      <c r="O917" s="9" t="str">
        <f t="shared" si="205"/>
        <v/>
      </c>
      <c r="P917" s="9" t="str">
        <f t="shared" si="206"/>
        <v/>
      </c>
      <c r="Q917" s="9" t="str">
        <f t="shared" si="207"/>
        <v/>
      </c>
      <c r="R917" s="9" t="str">
        <f t="shared" si="208"/>
        <v/>
      </c>
      <c r="S917" s="9" t="str">
        <f t="shared" si="209"/>
        <v/>
      </c>
      <c r="T917" s="9" t="str">
        <f t="shared" si="210"/>
        <v/>
      </c>
      <c r="U917" s="9" t="str">
        <f t="array" ref="U917">IF(AND(F917&lt;&gt;"",F917&lt;&gt;"GR"),IF(COUNTIF($J$2:$J$1000,"&gt;=50")&gt;=10,IF(F917&lt;&gt;"GR",IF(AND(F917&gt;=55,J917&gt;=50),_xlfn.IFS(AND(J917&gt;=$AH$11,J917&gt;$AG$10,J917&gt;$AF$10,J917&gt;$AE$10,J917&gt;$AD$10,J917&gt;$AC$10,J917&gt;$AB$10),"AA",AND(J917&gt;=$AG$11,J917&gt;$AF$10,J917&gt;$AE$10,J917&gt;$AD$10,J917&gt;$AC$10,J917&gt;$AB$10),"BA",AND(J917&gt;=$AF$11,J917&gt;$AE$10,J917&gt;$AD$10,J917&gt;$AC$10,J917&gt;$AB$10),"BB",AND(J917&gt;=$AE$11,J917&gt;$AD$10,J917&gt;$AC$10,J917&gt;$AB$10),"CB",AND(J917&gt;=$AD$11,J917&gt;$AC$10,J917&gt;$AB$10),"CC",AND(J917&gt;=$AC$11,J917&gt;$AB$10),"DC",J917&gt;=50,"DD"),IF(J917&gt;=$AA$9,"FD","FF")),T917),IF(L917&gt;=$Z$32,$Z$30,IF(L917&gt;=$AA$32,$AA$30,IF(L917&gt;=$AB$32,$AB$30,IF(L917&gt;=$AC$32,$AC$30,IF(L917&gt;=$AD$32,$AD$30,IF(L917&gt;=$AE$32,$AE$30,IF(L917&gt;=$AF$32,$AF$30,IF(L917&gt;=$AG$32,$AG$30,$AH$30))))))))),T917)</f>
        <v/>
      </c>
      <c r="V917" s="9" t="str">
        <f t="array" ref="V917">IF(A917&lt;&gt;"",IF(_xlfn.BITOR(F917&lt;&gt;"GR",F917&lt;&gt;""),IF(AND(L917&gt;=50,F917&gt;=55),_xlfn.RANK.EQ(L917,$L$2:$L$1000,0),_xlfn.IFS(U917="FD",999,U917="FF",1000)),IF(AND(L917&gt;=50,H917&gt;=55),_xlfn.RANK.EQ(L917,$L$2:$L$326,0),_xlfn.IFS(U917="FD",999,U917="FF",1000))),"")</f>
        <v/>
      </c>
    </row>
    <row r="918" spans="1:22" x14ac:dyDescent="0.25">
      <c r="A918" s="3"/>
      <c r="B918" s="3"/>
      <c r="C918" s="3"/>
      <c r="D918" s="3"/>
      <c r="E918" s="3"/>
      <c r="F918" s="3"/>
      <c r="G918" s="16">
        <f t="shared" si="200"/>
        <v>0</v>
      </c>
      <c r="H918" s="16">
        <f t="shared" si="201"/>
        <v>0</v>
      </c>
      <c r="I918" s="9">
        <f t="shared" si="199"/>
        <v>0</v>
      </c>
      <c r="J918" s="9">
        <f t="shared" si="202"/>
        <v>0</v>
      </c>
      <c r="K918" s="9">
        <f t="shared" si="211"/>
        <v>0</v>
      </c>
      <c r="L918" s="9">
        <f t="shared" si="212"/>
        <v>0</v>
      </c>
      <c r="M918" s="9" t="str">
        <f t="shared" si="203"/>
        <v/>
      </c>
      <c r="N918" s="9" t="str">
        <f t="shared" si="204"/>
        <v/>
      </c>
      <c r="O918" s="9" t="str">
        <f t="shared" si="205"/>
        <v/>
      </c>
      <c r="P918" s="9" t="str">
        <f t="shared" si="206"/>
        <v/>
      </c>
      <c r="Q918" s="9" t="str">
        <f t="shared" si="207"/>
        <v/>
      </c>
      <c r="R918" s="9" t="str">
        <f t="shared" si="208"/>
        <v/>
      </c>
      <c r="S918" s="9" t="str">
        <f t="shared" si="209"/>
        <v/>
      </c>
      <c r="T918" s="9" t="str">
        <f t="shared" si="210"/>
        <v/>
      </c>
      <c r="U918" s="9" t="str">
        <f t="array" ref="U918">IF(AND(F918&lt;&gt;"",F918&lt;&gt;"GR"),IF(COUNTIF($J$2:$J$1000,"&gt;=50")&gt;=10,IF(F918&lt;&gt;"GR",IF(AND(F918&gt;=55,J918&gt;=50),_xlfn.IFS(AND(J918&gt;=$AH$11,J918&gt;$AG$10,J918&gt;$AF$10,J918&gt;$AE$10,J918&gt;$AD$10,J918&gt;$AC$10,J918&gt;$AB$10),"AA",AND(J918&gt;=$AG$11,J918&gt;$AF$10,J918&gt;$AE$10,J918&gt;$AD$10,J918&gt;$AC$10,J918&gt;$AB$10),"BA",AND(J918&gt;=$AF$11,J918&gt;$AE$10,J918&gt;$AD$10,J918&gt;$AC$10,J918&gt;$AB$10),"BB",AND(J918&gt;=$AE$11,J918&gt;$AD$10,J918&gt;$AC$10,J918&gt;$AB$10),"CB",AND(J918&gt;=$AD$11,J918&gt;$AC$10,J918&gt;$AB$10),"CC",AND(J918&gt;=$AC$11,J918&gt;$AB$10),"DC",J918&gt;=50,"DD"),IF(J918&gt;=$AA$9,"FD","FF")),T918),IF(L918&gt;=$Z$32,$Z$30,IF(L918&gt;=$AA$32,$AA$30,IF(L918&gt;=$AB$32,$AB$30,IF(L918&gt;=$AC$32,$AC$30,IF(L918&gt;=$AD$32,$AD$30,IF(L918&gt;=$AE$32,$AE$30,IF(L918&gt;=$AF$32,$AF$30,IF(L918&gt;=$AG$32,$AG$30,$AH$30))))))))),T918)</f>
        <v/>
      </c>
      <c r="V918" s="9" t="str">
        <f t="array" ref="V918">IF(A918&lt;&gt;"",IF(_xlfn.BITOR(F918&lt;&gt;"GR",F918&lt;&gt;""),IF(AND(L918&gt;=50,F918&gt;=55),_xlfn.RANK.EQ(L918,$L$2:$L$1000,0),_xlfn.IFS(U918="FD",999,U918="FF",1000)),IF(AND(L918&gt;=50,H918&gt;=55),_xlfn.RANK.EQ(L918,$L$2:$L$326,0),_xlfn.IFS(U918="FD",999,U918="FF",1000))),"")</f>
        <v/>
      </c>
    </row>
    <row r="919" spans="1:22" x14ac:dyDescent="0.25">
      <c r="A919" s="3"/>
      <c r="B919" s="3"/>
      <c r="C919" s="3"/>
      <c r="D919" s="3"/>
      <c r="E919" s="3"/>
      <c r="F919" s="3"/>
      <c r="G919" s="16">
        <f t="shared" si="200"/>
        <v>0</v>
      </c>
      <c r="H919" s="16">
        <f t="shared" si="201"/>
        <v>0</v>
      </c>
      <c r="I919" s="9">
        <f t="shared" si="199"/>
        <v>0</v>
      </c>
      <c r="J919" s="9">
        <f t="shared" si="202"/>
        <v>0</v>
      </c>
      <c r="K919" s="9">
        <f t="shared" si="211"/>
        <v>0</v>
      </c>
      <c r="L919" s="9">
        <f t="shared" si="212"/>
        <v>0</v>
      </c>
      <c r="M919" s="9" t="str">
        <f t="shared" si="203"/>
        <v/>
      </c>
      <c r="N919" s="9" t="str">
        <f t="shared" si="204"/>
        <v/>
      </c>
      <c r="O919" s="9" t="str">
        <f t="shared" si="205"/>
        <v/>
      </c>
      <c r="P919" s="9" t="str">
        <f t="shared" si="206"/>
        <v/>
      </c>
      <c r="Q919" s="9" t="str">
        <f t="shared" si="207"/>
        <v/>
      </c>
      <c r="R919" s="9" t="str">
        <f t="shared" si="208"/>
        <v/>
      </c>
      <c r="S919" s="9" t="str">
        <f t="shared" si="209"/>
        <v/>
      </c>
      <c r="T919" s="9" t="str">
        <f t="shared" si="210"/>
        <v/>
      </c>
      <c r="U919" s="9" t="str">
        <f t="array" ref="U919">IF(AND(F919&lt;&gt;"",F919&lt;&gt;"GR"),IF(COUNTIF($J$2:$J$1000,"&gt;=50")&gt;=10,IF(F919&lt;&gt;"GR",IF(AND(F919&gt;=55,J919&gt;=50),_xlfn.IFS(AND(J919&gt;=$AH$11,J919&gt;$AG$10,J919&gt;$AF$10,J919&gt;$AE$10,J919&gt;$AD$10,J919&gt;$AC$10,J919&gt;$AB$10),"AA",AND(J919&gt;=$AG$11,J919&gt;$AF$10,J919&gt;$AE$10,J919&gt;$AD$10,J919&gt;$AC$10,J919&gt;$AB$10),"BA",AND(J919&gt;=$AF$11,J919&gt;$AE$10,J919&gt;$AD$10,J919&gt;$AC$10,J919&gt;$AB$10),"BB",AND(J919&gt;=$AE$11,J919&gt;$AD$10,J919&gt;$AC$10,J919&gt;$AB$10),"CB",AND(J919&gt;=$AD$11,J919&gt;$AC$10,J919&gt;$AB$10),"CC",AND(J919&gt;=$AC$11,J919&gt;$AB$10),"DC",J919&gt;=50,"DD"),IF(J919&gt;=$AA$9,"FD","FF")),T919),IF(L919&gt;=$Z$32,$Z$30,IF(L919&gt;=$AA$32,$AA$30,IF(L919&gt;=$AB$32,$AB$30,IF(L919&gt;=$AC$32,$AC$30,IF(L919&gt;=$AD$32,$AD$30,IF(L919&gt;=$AE$32,$AE$30,IF(L919&gt;=$AF$32,$AF$30,IF(L919&gt;=$AG$32,$AG$30,$AH$30))))))))),T919)</f>
        <v/>
      </c>
      <c r="V919" s="9" t="str">
        <f t="array" ref="V919">IF(A919&lt;&gt;"",IF(_xlfn.BITOR(F919&lt;&gt;"GR",F919&lt;&gt;""),IF(AND(L919&gt;=50,F919&gt;=55),_xlfn.RANK.EQ(L919,$L$2:$L$1000,0),_xlfn.IFS(U919="FD",999,U919="FF",1000)),IF(AND(L919&gt;=50,H919&gt;=55),_xlfn.RANK.EQ(L919,$L$2:$L$326,0),_xlfn.IFS(U919="FD",999,U919="FF",1000))),"")</f>
        <v/>
      </c>
    </row>
    <row r="920" spans="1:22" x14ac:dyDescent="0.25">
      <c r="A920" s="3"/>
      <c r="B920" s="3"/>
      <c r="C920" s="3"/>
      <c r="D920" s="3"/>
      <c r="E920" s="3"/>
      <c r="F920" s="3"/>
      <c r="G920" s="16">
        <f t="shared" si="200"/>
        <v>0</v>
      </c>
      <c r="H920" s="16">
        <f t="shared" si="201"/>
        <v>0</v>
      </c>
      <c r="I920" s="9">
        <f t="shared" si="199"/>
        <v>0</v>
      </c>
      <c r="J920" s="9">
        <f t="shared" si="202"/>
        <v>0</v>
      </c>
      <c r="K920" s="9">
        <f t="shared" si="211"/>
        <v>0</v>
      </c>
      <c r="L920" s="9">
        <f t="shared" si="212"/>
        <v>0</v>
      </c>
      <c r="M920" s="9" t="str">
        <f t="shared" si="203"/>
        <v/>
      </c>
      <c r="N920" s="9" t="str">
        <f t="shared" si="204"/>
        <v/>
      </c>
      <c r="O920" s="9" t="str">
        <f t="shared" si="205"/>
        <v/>
      </c>
      <c r="P920" s="9" t="str">
        <f t="shared" si="206"/>
        <v/>
      </c>
      <c r="Q920" s="9" t="str">
        <f t="shared" si="207"/>
        <v/>
      </c>
      <c r="R920" s="9" t="str">
        <f t="shared" si="208"/>
        <v/>
      </c>
      <c r="S920" s="9" t="str">
        <f t="shared" si="209"/>
        <v/>
      </c>
      <c r="T920" s="9" t="str">
        <f t="shared" si="210"/>
        <v/>
      </c>
      <c r="U920" s="9" t="str">
        <f t="array" ref="U920">IF(AND(F920&lt;&gt;"",F920&lt;&gt;"GR"),IF(COUNTIF($J$2:$J$1000,"&gt;=50")&gt;=10,IF(F920&lt;&gt;"GR",IF(AND(F920&gt;=55,J920&gt;=50),_xlfn.IFS(AND(J920&gt;=$AH$11,J920&gt;$AG$10,J920&gt;$AF$10,J920&gt;$AE$10,J920&gt;$AD$10,J920&gt;$AC$10,J920&gt;$AB$10),"AA",AND(J920&gt;=$AG$11,J920&gt;$AF$10,J920&gt;$AE$10,J920&gt;$AD$10,J920&gt;$AC$10,J920&gt;$AB$10),"BA",AND(J920&gt;=$AF$11,J920&gt;$AE$10,J920&gt;$AD$10,J920&gt;$AC$10,J920&gt;$AB$10),"BB",AND(J920&gt;=$AE$11,J920&gt;$AD$10,J920&gt;$AC$10,J920&gt;$AB$10),"CB",AND(J920&gt;=$AD$11,J920&gt;$AC$10,J920&gt;$AB$10),"CC",AND(J920&gt;=$AC$11,J920&gt;$AB$10),"DC",J920&gt;=50,"DD"),IF(J920&gt;=$AA$9,"FD","FF")),T920),IF(L920&gt;=$Z$32,$Z$30,IF(L920&gt;=$AA$32,$AA$30,IF(L920&gt;=$AB$32,$AB$30,IF(L920&gt;=$AC$32,$AC$30,IF(L920&gt;=$AD$32,$AD$30,IF(L920&gt;=$AE$32,$AE$30,IF(L920&gt;=$AF$32,$AF$30,IF(L920&gt;=$AG$32,$AG$30,$AH$30))))))))),T920)</f>
        <v/>
      </c>
      <c r="V920" s="9" t="str">
        <f t="array" ref="V920">IF(A920&lt;&gt;"",IF(_xlfn.BITOR(F920&lt;&gt;"GR",F920&lt;&gt;""),IF(AND(L920&gt;=50,F920&gt;=55),_xlfn.RANK.EQ(L920,$L$2:$L$1000,0),_xlfn.IFS(U920="FD",999,U920="FF",1000)),IF(AND(L920&gt;=50,H920&gt;=55),_xlfn.RANK.EQ(L920,$L$2:$L$326,0),_xlfn.IFS(U920="FD",999,U920="FF",1000))),"")</f>
        <v/>
      </c>
    </row>
    <row r="921" spans="1:22" x14ac:dyDescent="0.25">
      <c r="A921" s="3"/>
      <c r="B921" s="3"/>
      <c r="C921" s="3"/>
      <c r="D921" s="3"/>
      <c r="E921" s="3"/>
      <c r="F921" s="3"/>
      <c r="G921" s="16">
        <f t="shared" si="200"/>
        <v>0</v>
      </c>
      <c r="H921" s="16">
        <f t="shared" si="201"/>
        <v>0</v>
      </c>
      <c r="I921" s="9">
        <f t="shared" si="199"/>
        <v>0</v>
      </c>
      <c r="J921" s="9">
        <f t="shared" si="202"/>
        <v>0</v>
      </c>
      <c r="K921" s="9">
        <f t="shared" si="211"/>
        <v>0</v>
      </c>
      <c r="L921" s="9">
        <f t="shared" si="212"/>
        <v>0</v>
      </c>
      <c r="M921" s="9" t="str">
        <f t="shared" si="203"/>
        <v/>
      </c>
      <c r="N921" s="9" t="str">
        <f t="shared" si="204"/>
        <v/>
      </c>
      <c r="O921" s="9" t="str">
        <f t="shared" si="205"/>
        <v/>
      </c>
      <c r="P921" s="9" t="str">
        <f t="shared" si="206"/>
        <v/>
      </c>
      <c r="Q921" s="9" t="str">
        <f t="shared" si="207"/>
        <v/>
      </c>
      <c r="R921" s="9" t="str">
        <f t="shared" si="208"/>
        <v/>
      </c>
      <c r="S921" s="9" t="str">
        <f t="shared" si="209"/>
        <v/>
      </c>
      <c r="T921" s="9" t="str">
        <f t="shared" si="210"/>
        <v/>
      </c>
      <c r="U921" s="9" t="str">
        <f t="array" ref="U921">IF(AND(F921&lt;&gt;"",F921&lt;&gt;"GR"),IF(COUNTIF($J$2:$J$1000,"&gt;=50")&gt;=10,IF(F921&lt;&gt;"GR",IF(AND(F921&gt;=55,J921&gt;=50),_xlfn.IFS(AND(J921&gt;=$AH$11,J921&gt;$AG$10,J921&gt;$AF$10,J921&gt;$AE$10,J921&gt;$AD$10,J921&gt;$AC$10,J921&gt;$AB$10),"AA",AND(J921&gt;=$AG$11,J921&gt;$AF$10,J921&gt;$AE$10,J921&gt;$AD$10,J921&gt;$AC$10,J921&gt;$AB$10),"BA",AND(J921&gt;=$AF$11,J921&gt;$AE$10,J921&gt;$AD$10,J921&gt;$AC$10,J921&gt;$AB$10),"BB",AND(J921&gt;=$AE$11,J921&gt;$AD$10,J921&gt;$AC$10,J921&gt;$AB$10),"CB",AND(J921&gt;=$AD$11,J921&gt;$AC$10,J921&gt;$AB$10),"CC",AND(J921&gt;=$AC$11,J921&gt;$AB$10),"DC",J921&gt;=50,"DD"),IF(J921&gt;=$AA$9,"FD","FF")),T921),IF(L921&gt;=$Z$32,$Z$30,IF(L921&gt;=$AA$32,$AA$30,IF(L921&gt;=$AB$32,$AB$30,IF(L921&gt;=$AC$32,$AC$30,IF(L921&gt;=$AD$32,$AD$30,IF(L921&gt;=$AE$32,$AE$30,IF(L921&gt;=$AF$32,$AF$30,IF(L921&gt;=$AG$32,$AG$30,$AH$30))))))))),T921)</f>
        <v/>
      </c>
      <c r="V921" s="9" t="str">
        <f t="array" ref="V921">IF(A921&lt;&gt;"",IF(_xlfn.BITOR(F921&lt;&gt;"GR",F921&lt;&gt;""),IF(AND(L921&gt;=50,F921&gt;=55),_xlfn.RANK.EQ(L921,$L$2:$L$1000,0),_xlfn.IFS(U921="FD",999,U921="FF",1000)),IF(AND(L921&gt;=50,H921&gt;=55),_xlfn.RANK.EQ(L921,$L$2:$L$326,0),_xlfn.IFS(U921="FD",999,U921="FF",1000))),"")</f>
        <v/>
      </c>
    </row>
    <row r="922" spans="1:22" x14ac:dyDescent="0.25">
      <c r="A922" s="3"/>
      <c r="B922" s="3"/>
      <c r="C922" s="3"/>
      <c r="D922" s="3"/>
      <c r="E922" s="3"/>
      <c r="F922" s="3"/>
      <c r="G922" s="16">
        <f t="shared" si="200"/>
        <v>0</v>
      </c>
      <c r="H922" s="16">
        <f t="shared" si="201"/>
        <v>0</v>
      </c>
      <c r="I922" s="9">
        <f t="shared" si="199"/>
        <v>0</v>
      </c>
      <c r="J922" s="9">
        <f t="shared" si="202"/>
        <v>0</v>
      </c>
      <c r="K922" s="9">
        <f t="shared" si="211"/>
        <v>0</v>
      </c>
      <c r="L922" s="9">
        <f t="shared" si="212"/>
        <v>0</v>
      </c>
      <c r="M922" s="9" t="str">
        <f t="shared" si="203"/>
        <v/>
      </c>
      <c r="N922" s="9" t="str">
        <f t="shared" si="204"/>
        <v/>
      </c>
      <c r="O922" s="9" t="str">
        <f t="shared" si="205"/>
        <v/>
      </c>
      <c r="P922" s="9" t="str">
        <f t="shared" si="206"/>
        <v/>
      </c>
      <c r="Q922" s="9" t="str">
        <f t="shared" si="207"/>
        <v/>
      </c>
      <c r="R922" s="9" t="str">
        <f t="shared" si="208"/>
        <v/>
      </c>
      <c r="S922" s="9" t="str">
        <f t="shared" si="209"/>
        <v/>
      </c>
      <c r="T922" s="9" t="str">
        <f t="shared" si="210"/>
        <v/>
      </c>
      <c r="U922" s="9" t="str">
        <f t="array" ref="U922">IF(AND(F922&lt;&gt;"",F922&lt;&gt;"GR"),IF(COUNTIF($J$2:$J$1000,"&gt;=50")&gt;=10,IF(F922&lt;&gt;"GR",IF(AND(F922&gt;=55,J922&gt;=50),_xlfn.IFS(AND(J922&gt;=$AH$11,J922&gt;$AG$10,J922&gt;$AF$10,J922&gt;$AE$10,J922&gt;$AD$10,J922&gt;$AC$10,J922&gt;$AB$10),"AA",AND(J922&gt;=$AG$11,J922&gt;$AF$10,J922&gt;$AE$10,J922&gt;$AD$10,J922&gt;$AC$10,J922&gt;$AB$10),"BA",AND(J922&gt;=$AF$11,J922&gt;$AE$10,J922&gt;$AD$10,J922&gt;$AC$10,J922&gt;$AB$10),"BB",AND(J922&gt;=$AE$11,J922&gt;$AD$10,J922&gt;$AC$10,J922&gt;$AB$10),"CB",AND(J922&gt;=$AD$11,J922&gt;$AC$10,J922&gt;$AB$10),"CC",AND(J922&gt;=$AC$11,J922&gt;$AB$10),"DC",J922&gt;=50,"DD"),IF(J922&gt;=$AA$9,"FD","FF")),T922),IF(L922&gt;=$Z$32,$Z$30,IF(L922&gt;=$AA$32,$AA$30,IF(L922&gt;=$AB$32,$AB$30,IF(L922&gt;=$AC$32,$AC$30,IF(L922&gt;=$AD$32,$AD$30,IF(L922&gt;=$AE$32,$AE$30,IF(L922&gt;=$AF$32,$AF$30,IF(L922&gt;=$AG$32,$AG$30,$AH$30))))))))),T922)</f>
        <v/>
      </c>
      <c r="V922" s="9" t="str">
        <f t="array" ref="V922">IF(A922&lt;&gt;"",IF(_xlfn.BITOR(F922&lt;&gt;"GR",F922&lt;&gt;""),IF(AND(L922&gt;=50,F922&gt;=55),_xlfn.RANK.EQ(L922,$L$2:$L$1000,0),_xlfn.IFS(U922="FD",999,U922="FF",1000)),IF(AND(L922&gt;=50,H922&gt;=55),_xlfn.RANK.EQ(L922,$L$2:$L$326,0),_xlfn.IFS(U922="FD",999,U922="FF",1000))),"")</f>
        <v/>
      </c>
    </row>
    <row r="923" spans="1:22" x14ac:dyDescent="0.25">
      <c r="A923" s="3"/>
      <c r="B923" s="3"/>
      <c r="C923" s="3"/>
      <c r="D923" s="3"/>
      <c r="E923" s="3"/>
      <c r="F923" s="3"/>
      <c r="G923" s="16">
        <f t="shared" si="200"/>
        <v>0</v>
      </c>
      <c r="H923" s="16">
        <f t="shared" si="201"/>
        <v>0</v>
      </c>
      <c r="I923" s="9">
        <f t="shared" si="199"/>
        <v>0</v>
      </c>
      <c r="J923" s="9">
        <f t="shared" si="202"/>
        <v>0</v>
      </c>
      <c r="K923" s="9">
        <f t="shared" si="211"/>
        <v>0</v>
      </c>
      <c r="L923" s="9">
        <f t="shared" si="212"/>
        <v>0</v>
      </c>
      <c r="M923" s="9" t="str">
        <f t="shared" si="203"/>
        <v/>
      </c>
      <c r="N923" s="9" t="str">
        <f t="shared" si="204"/>
        <v/>
      </c>
      <c r="O923" s="9" t="str">
        <f t="shared" si="205"/>
        <v/>
      </c>
      <c r="P923" s="9" t="str">
        <f t="shared" si="206"/>
        <v/>
      </c>
      <c r="Q923" s="9" t="str">
        <f t="shared" si="207"/>
        <v/>
      </c>
      <c r="R923" s="9" t="str">
        <f t="shared" si="208"/>
        <v/>
      </c>
      <c r="S923" s="9" t="str">
        <f t="shared" si="209"/>
        <v/>
      </c>
      <c r="T923" s="9" t="str">
        <f t="shared" si="210"/>
        <v/>
      </c>
      <c r="U923" s="9" t="str">
        <f t="array" ref="U923">IF(AND(F923&lt;&gt;"",F923&lt;&gt;"GR"),IF(COUNTIF($J$2:$J$1000,"&gt;=50")&gt;=10,IF(F923&lt;&gt;"GR",IF(AND(F923&gt;=55,J923&gt;=50),_xlfn.IFS(AND(J923&gt;=$AH$11,J923&gt;$AG$10,J923&gt;$AF$10,J923&gt;$AE$10,J923&gt;$AD$10,J923&gt;$AC$10,J923&gt;$AB$10),"AA",AND(J923&gt;=$AG$11,J923&gt;$AF$10,J923&gt;$AE$10,J923&gt;$AD$10,J923&gt;$AC$10,J923&gt;$AB$10),"BA",AND(J923&gt;=$AF$11,J923&gt;$AE$10,J923&gt;$AD$10,J923&gt;$AC$10,J923&gt;$AB$10),"BB",AND(J923&gt;=$AE$11,J923&gt;$AD$10,J923&gt;$AC$10,J923&gt;$AB$10),"CB",AND(J923&gt;=$AD$11,J923&gt;$AC$10,J923&gt;$AB$10),"CC",AND(J923&gt;=$AC$11,J923&gt;$AB$10),"DC",J923&gt;=50,"DD"),IF(J923&gt;=$AA$9,"FD","FF")),T923),IF(L923&gt;=$Z$32,$Z$30,IF(L923&gt;=$AA$32,$AA$30,IF(L923&gt;=$AB$32,$AB$30,IF(L923&gt;=$AC$32,$AC$30,IF(L923&gt;=$AD$32,$AD$30,IF(L923&gt;=$AE$32,$AE$30,IF(L923&gt;=$AF$32,$AF$30,IF(L923&gt;=$AG$32,$AG$30,$AH$30))))))))),T923)</f>
        <v/>
      </c>
      <c r="V923" s="9" t="str">
        <f t="array" ref="V923">IF(A923&lt;&gt;"",IF(_xlfn.BITOR(F923&lt;&gt;"GR",F923&lt;&gt;""),IF(AND(L923&gt;=50,F923&gt;=55),_xlfn.RANK.EQ(L923,$L$2:$L$1000,0),_xlfn.IFS(U923="FD",999,U923="FF",1000)),IF(AND(L923&gt;=50,H923&gt;=55),_xlfn.RANK.EQ(L923,$L$2:$L$326,0),_xlfn.IFS(U923="FD",999,U923="FF",1000))),"")</f>
        <v/>
      </c>
    </row>
    <row r="924" spans="1:22" x14ac:dyDescent="0.25">
      <c r="A924" s="3"/>
      <c r="B924" s="3"/>
      <c r="C924" s="3"/>
      <c r="D924" s="3"/>
      <c r="E924" s="3"/>
      <c r="F924" s="3"/>
      <c r="G924" s="16">
        <f t="shared" si="200"/>
        <v>0</v>
      </c>
      <c r="H924" s="16">
        <f t="shared" si="201"/>
        <v>0</v>
      </c>
      <c r="I924" s="9">
        <f t="shared" si="199"/>
        <v>0</v>
      </c>
      <c r="J924" s="9">
        <f t="shared" si="202"/>
        <v>0</v>
      </c>
      <c r="K924" s="9">
        <f t="shared" si="211"/>
        <v>0</v>
      </c>
      <c r="L924" s="9">
        <f t="shared" si="212"/>
        <v>0</v>
      </c>
      <c r="M924" s="9" t="str">
        <f t="shared" si="203"/>
        <v/>
      </c>
      <c r="N924" s="9" t="str">
        <f t="shared" si="204"/>
        <v/>
      </c>
      <c r="O924" s="9" t="str">
        <f t="shared" si="205"/>
        <v/>
      </c>
      <c r="P924" s="9" t="str">
        <f t="shared" si="206"/>
        <v/>
      </c>
      <c r="Q924" s="9" t="str">
        <f t="shared" si="207"/>
        <v/>
      </c>
      <c r="R924" s="9" t="str">
        <f t="shared" si="208"/>
        <v/>
      </c>
      <c r="S924" s="9" t="str">
        <f t="shared" si="209"/>
        <v/>
      </c>
      <c r="T924" s="9" t="str">
        <f t="shared" si="210"/>
        <v/>
      </c>
      <c r="U924" s="9" t="str">
        <f t="array" ref="U924">IF(AND(F924&lt;&gt;"",F924&lt;&gt;"GR"),IF(COUNTIF($J$2:$J$1000,"&gt;=50")&gt;=10,IF(F924&lt;&gt;"GR",IF(AND(F924&gt;=55,J924&gt;=50),_xlfn.IFS(AND(J924&gt;=$AH$11,J924&gt;$AG$10,J924&gt;$AF$10,J924&gt;$AE$10,J924&gt;$AD$10,J924&gt;$AC$10,J924&gt;$AB$10),"AA",AND(J924&gt;=$AG$11,J924&gt;$AF$10,J924&gt;$AE$10,J924&gt;$AD$10,J924&gt;$AC$10,J924&gt;$AB$10),"BA",AND(J924&gt;=$AF$11,J924&gt;$AE$10,J924&gt;$AD$10,J924&gt;$AC$10,J924&gt;$AB$10),"BB",AND(J924&gt;=$AE$11,J924&gt;$AD$10,J924&gt;$AC$10,J924&gt;$AB$10),"CB",AND(J924&gt;=$AD$11,J924&gt;$AC$10,J924&gt;$AB$10),"CC",AND(J924&gt;=$AC$11,J924&gt;$AB$10),"DC",J924&gt;=50,"DD"),IF(J924&gt;=$AA$9,"FD","FF")),T924),IF(L924&gt;=$Z$32,$Z$30,IF(L924&gt;=$AA$32,$AA$30,IF(L924&gt;=$AB$32,$AB$30,IF(L924&gt;=$AC$32,$AC$30,IF(L924&gt;=$AD$32,$AD$30,IF(L924&gt;=$AE$32,$AE$30,IF(L924&gt;=$AF$32,$AF$30,IF(L924&gt;=$AG$32,$AG$30,$AH$30))))))))),T924)</f>
        <v/>
      </c>
      <c r="V924" s="9" t="str">
        <f t="array" ref="V924">IF(A924&lt;&gt;"",IF(_xlfn.BITOR(F924&lt;&gt;"GR",F924&lt;&gt;""),IF(AND(L924&gt;=50,F924&gt;=55),_xlfn.RANK.EQ(L924,$L$2:$L$1000,0),_xlfn.IFS(U924="FD",999,U924="FF",1000)),IF(AND(L924&gt;=50,H924&gt;=55),_xlfn.RANK.EQ(L924,$L$2:$L$326,0),_xlfn.IFS(U924="FD",999,U924="FF",1000))),"")</f>
        <v/>
      </c>
    </row>
    <row r="925" spans="1:22" x14ac:dyDescent="0.25">
      <c r="A925" s="3"/>
      <c r="B925" s="3"/>
      <c r="C925" s="3"/>
      <c r="D925" s="3"/>
      <c r="E925" s="3"/>
      <c r="F925" s="3"/>
      <c r="G925" s="16">
        <f t="shared" si="200"/>
        <v>0</v>
      </c>
      <c r="H925" s="16">
        <f t="shared" si="201"/>
        <v>0</v>
      </c>
      <c r="I925" s="9">
        <f t="shared" si="199"/>
        <v>0</v>
      </c>
      <c r="J925" s="9">
        <f t="shared" si="202"/>
        <v>0</v>
      </c>
      <c r="K925" s="9">
        <f t="shared" si="211"/>
        <v>0</v>
      </c>
      <c r="L925" s="9">
        <f t="shared" si="212"/>
        <v>0</v>
      </c>
      <c r="M925" s="9" t="str">
        <f t="shared" si="203"/>
        <v/>
      </c>
      <c r="N925" s="9" t="str">
        <f t="shared" si="204"/>
        <v/>
      </c>
      <c r="O925" s="9" t="str">
        <f t="shared" si="205"/>
        <v/>
      </c>
      <c r="P925" s="9" t="str">
        <f t="shared" si="206"/>
        <v/>
      </c>
      <c r="Q925" s="9" t="str">
        <f t="shared" si="207"/>
        <v/>
      </c>
      <c r="R925" s="9" t="str">
        <f t="shared" si="208"/>
        <v/>
      </c>
      <c r="S925" s="9" t="str">
        <f t="shared" si="209"/>
        <v/>
      </c>
      <c r="T925" s="9" t="str">
        <f t="shared" si="210"/>
        <v/>
      </c>
      <c r="U925" s="9" t="str">
        <f t="array" ref="U925">IF(AND(F925&lt;&gt;"",F925&lt;&gt;"GR"),IF(COUNTIF($J$2:$J$1000,"&gt;=50")&gt;=10,IF(F925&lt;&gt;"GR",IF(AND(F925&gt;=55,J925&gt;=50),_xlfn.IFS(AND(J925&gt;=$AH$11,J925&gt;$AG$10,J925&gt;$AF$10,J925&gt;$AE$10,J925&gt;$AD$10,J925&gt;$AC$10,J925&gt;$AB$10),"AA",AND(J925&gt;=$AG$11,J925&gt;$AF$10,J925&gt;$AE$10,J925&gt;$AD$10,J925&gt;$AC$10,J925&gt;$AB$10),"BA",AND(J925&gt;=$AF$11,J925&gt;$AE$10,J925&gt;$AD$10,J925&gt;$AC$10,J925&gt;$AB$10),"BB",AND(J925&gt;=$AE$11,J925&gt;$AD$10,J925&gt;$AC$10,J925&gt;$AB$10),"CB",AND(J925&gt;=$AD$11,J925&gt;$AC$10,J925&gt;$AB$10),"CC",AND(J925&gt;=$AC$11,J925&gt;$AB$10),"DC",J925&gt;=50,"DD"),IF(J925&gt;=$AA$9,"FD","FF")),T925),IF(L925&gt;=$Z$32,$Z$30,IF(L925&gt;=$AA$32,$AA$30,IF(L925&gt;=$AB$32,$AB$30,IF(L925&gt;=$AC$32,$AC$30,IF(L925&gt;=$AD$32,$AD$30,IF(L925&gt;=$AE$32,$AE$30,IF(L925&gt;=$AF$32,$AF$30,IF(L925&gt;=$AG$32,$AG$30,$AH$30))))))))),T925)</f>
        <v/>
      </c>
      <c r="V925" s="9" t="str">
        <f t="array" ref="V925">IF(A925&lt;&gt;"",IF(_xlfn.BITOR(F925&lt;&gt;"GR",F925&lt;&gt;""),IF(AND(L925&gt;=50,F925&gt;=55),_xlfn.RANK.EQ(L925,$L$2:$L$1000,0),_xlfn.IFS(U925="FD",999,U925="FF",1000)),IF(AND(L925&gt;=50,H925&gt;=55),_xlfn.RANK.EQ(L925,$L$2:$L$326,0),_xlfn.IFS(U925="FD",999,U925="FF",1000))),"")</f>
        <v/>
      </c>
    </row>
    <row r="926" spans="1:22" x14ac:dyDescent="0.25">
      <c r="A926" s="3"/>
      <c r="B926" s="3"/>
      <c r="C926" s="3"/>
      <c r="D926" s="3"/>
      <c r="E926" s="3"/>
      <c r="F926" s="3"/>
      <c r="G926" s="16">
        <f t="shared" si="200"/>
        <v>0</v>
      </c>
      <c r="H926" s="16">
        <f t="shared" si="201"/>
        <v>0</v>
      </c>
      <c r="I926" s="9">
        <f t="shared" si="199"/>
        <v>0</v>
      </c>
      <c r="J926" s="9">
        <f t="shared" si="202"/>
        <v>0</v>
      </c>
      <c r="K926" s="9">
        <f t="shared" si="211"/>
        <v>0</v>
      </c>
      <c r="L926" s="9">
        <f t="shared" si="212"/>
        <v>0</v>
      </c>
      <c r="M926" s="9" t="str">
        <f t="shared" si="203"/>
        <v/>
      </c>
      <c r="N926" s="9" t="str">
        <f t="shared" si="204"/>
        <v/>
      </c>
      <c r="O926" s="9" t="str">
        <f t="shared" si="205"/>
        <v/>
      </c>
      <c r="P926" s="9" t="str">
        <f t="shared" si="206"/>
        <v/>
      </c>
      <c r="Q926" s="9" t="str">
        <f t="shared" si="207"/>
        <v/>
      </c>
      <c r="R926" s="9" t="str">
        <f t="shared" si="208"/>
        <v/>
      </c>
      <c r="S926" s="9" t="str">
        <f t="shared" si="209"/>
        <v/>
      </c>
      <c r="T926" s="9" t="str">
        <f t="shared" si="210"/>
        <v/>
      </c>
      <c r="U926" s="9" t="str">
        <f t="array" ref="U926">IF(AND(F926&lt;&gt;"",F926&lt;&gt;"GR"),IF(COUNTIF($J$2:$J$1000,"&gt;=50")&gt;=10,IF(F926&lt;&gt;"GR",IF(AND(F926&gt;=55,J926&gt;=50),_xlfn.IFS(AND(J926&gt;=$AH$11,J926&gt;$AG$10,J926&gt;$AF$10,J926&gt;$AE$10,J926&gt;$AD$10,J926&gt;$AC$10,J926&gt;$AB$10),"AA",AND(J926&gt;=$AG$11,J926&gt;$AF$10,J926&gt;$AE$10,J926&gt;$AD$10,J926&gt;$AC$10,J926&gt;$AB$10),"BA",AND(J926&gt;=$AF$11,J926&gt;$AE$10,J926&gt;$AD$10,J926&gt;$AC$10,J926&gt;$AB$10),"BB",AND(J926&gt;=$AE$11,J926&gt;$AD$10,J926&gt;$AC$10,J926&gt;$AB$10),"CB",AND(J926&gt;=$AD$11,J926&gt;$AC$10,J926&gt;$AB$10),"CC",AND(J926&gt;=$AC$11,J926&gt;$AB$10),"DC",J926&gt;=50,"DD"),IF(J926&gt;=$AA$9,"FD","FF")),T926),IF(L926&gt;=$Z$32,$Z$30,IF(L926&gt;=$AA$32,$AA$30,IF(L926&gt;=$AB$32,$AB$30,IF(L926&gt;=$AC$32,$AC$30,IF(L926&gt;=$AD$32,$AD$30,IF(L926&gt;=$AE$32,$AE$30,IF(L926&gt;=$AF$32,$AF$30,IF(L926&gt;=$AG$32,$AG$30,$AH$30))))))))),T926)</f>
        <v/>
      </c>
      <c r="V926" s="9" t="str">
        <f t="array" ref="V926">IF(A926&lt;&gt;"",IF(_xlfn.BITOR(F926&lt;&gt;"GR",F926&lt;&gt;""),IF(AND(L926&gt;=50,F926&gt;=55),_xlfn.RANK.EQ(L926,$L$2:$L$1000,0),_xlfn.IFS(U926="FD",999,U926="FF",1000)),IF(AND(L926&gt;=50,H926&gt;=55),_xlfn.RANK.EQ(L926,$L$2:$L$326,0),_xlfn.IFS(U926="FD",999,U926="FF",1000))),"")</f>
        <v/>
      </c>
    </row>
    <row r="927" spans="1:22" x14ac:dyDescent="0.25">
      <c r="A927" s="3"/>
      <c r="B927" s="3"/>
      <c r="C927" s="3"/>
      <c r="D927" s="3"/>
      <c r="E927" s="3"/>
      <c r="F927" s="3"/>
      <c r="G927" s="16">
        <f t="shared" si="200"/>
        <v>0</v>
      </c>
      <c r="H927" s="16">
        <f t="shared" si="201"/>
        <v>0</v>
      </c>
      <c r="I927" s="9">
        <f t="shared" si="199"/>
        <v>0</v>
      </c>
      <c r="J927" s="9">
        <f t="shared" si="202"/>
        <v>0</v>
      </c>
      <c r="K927" s="9">
        <f t="shared" si="211"/>
        <v>0</v>
      </c>
      <c r="L927" s="9">
        <f t="shared" si="212"/>
        <v>0</v>
      </c>
      <c r="M927" s="9" t="str">
        <f t="shared" si="203"/>
        <v/>
      </c>
      <c r="N927" s="9" t="str">
        <f t="shared" si="204"/>
        <v/>
      </c>
      <c r="O927" s="9" t="str">
        <f t="shared" si="205"/>
        <v/>
      </c>
      <c r="P927" s="9" t="str">
        <f t="shared" si="206"/>
        <v/>
      </c>
      <c r="Q927" s="9" t="str">
        <f t="shared" si="207"/>
        <v/>
      </c>
      <c r="R927" s="9" t="str">
        <f t="shared" si="208"/>
        <v/>
      </c>
      <c r="S927" s="9" t="str">
        <f t="shared" si="209"/>
        <v/>
      </c>
      <c r="T927" s="9" t="str">
        <f t="shared" si="210"/>
        <v/>
      </c>
      <c r="U927" s="9" t="str">
        <f t="array" ref="U927">IF(AND(F927&lt;&gt;"",F927&lt;&gt;"GR"),IF(COUNTIF($J$2:$J$1000,"&gt;=50")&gt;=10,IF(F927&lt;&gt;"GR",IF(AND(F927&gt;=55,J927&gt;=50),_xlfn.IFS(AND(J927&gt;=$AH$11,J927&gt;$AG$10,J927&gt;$AF$10,J927&gt;$AE$10,J927&gt;$AD$10,J927&gt;$AC$10,J927&gt;$AB$10),"AA",AND(J927&gt;=$AG$11,J927&gt;$AF$10,J927&gt;$AE$10,J927&gt;$AD$10,J927&gt;$AC$10,J927&gt;$AB$10),"BA",AND(J927&gt;=$AF$11,J927&gt;$AE$10,J927&gt;$AD$10,J927&gt;$AC$10,J927&gt;$AB$10),"BB",AND(J927&gt;=$AE$11,J927&gt;$AD$10,J927&gt;$AC$10,J927&gt;$AB$10),"CB",AND(J927&gt;=$AD$11,J927&gt;$AC$10,J927&gt;$AB$10),"CC",AND(J927&gt;=$AC$11,J927&gt;$AB$10),"DC",J927&gt;=50,"DD"),IF(J927&gt;=$AA$9,"FD","FF")),T927),IF(L927&gt;=$Z$32,$Z$30,IF(L927&gt;=$AA$32,$AA$30,IF(L927&gt;=$AB$32,$AB$30,IF(L927&gt;=$AC$32,$AC$30,IF(L927&gt;=$AD$32,$AD$30,IF(L927&gt;=$AE$32,$AE$30,IF(L927&gt;=$AF$32,$AF$30,IF(L927&gt;=$AG$32,$AG$30,$AH$30))))))))),T927)</f>
        <v/>
      </c>
      <c r="V927" s="9" t="str">
        <f t="array" ref="V927">IF(A927&lt;&gt;"",IF(_xlfn.BITOR(F927&lt;&gt;"GR",F927&lt;&gt;""),IF(AND(L927&gt;=50,F927&gt;=55),_xlfn.RANK.EQ(L927,$L$2:$L$1000,0),_xlfn.IFS(U927="FD",999,U927="FF",1000)),IF(AND(L927&gt;=50,H927&gt;=55),_xlfn.RANK.EQ(L927,$L$2:$L$326,0),_xlfn.IFS(U927="FD",999,U927="FF",1000))),"")</f>
        <v/>
      </c>
    </row>
    <row r="928" spans="1:22" x14ac:dyDescent="0.25">
      <c r="A928" s="3"/>
      <c r="B928" s="3"/>
      <c r="C928" s="3"/>
      <c r="D928" s="3"/>
      <c r="E928" s="3"/>
      <c r="F928" s="3"/>
      <c r="G928" s="16">
        <f t="shared" si="200"/>
        <v>0</v>
      </c>
      <c r="H928" s="16">
        <f t="shared" si="201"/>
        <v>0</v>
      </c>
      <c r="I928" s="9">
        <f t="shared" si="199"/>
        <v>0</v>
      </c>
      <c r="J928" s="9">
        <f t="shared" si="202"/>
        <v>0</v>
      </c>
      <c r="K928" s="9">
        <f t="shared" si="211"/>
        <v>0</v>
      </c>
      <c r="L928" s="9">
        <f t="shared" si="212"/>
        <v>0</v>
      </c>
      <c r="M928" s="9" t="str">
        <f t="shared" si="203"/>
        <v/>
      </c>
      <c r="N928" s="9" t="str">
        <f t="shared" si="204"/>
        <v/>
      </c>
      <c r="O928" s="9" t="str">
        <f t="shared" si="205"/>
        <v/>
      </c>
      <c r="P928" s="9" t="str">
        <f t="shared" si="206"/>
        <v/>
      </c>
      <c r="Q928" s="9" t="str">
        <f t="shared" si="207"/>
        <v/>
      </c>
      <c r="R928" s="9" t="str">
        <f t="shared" si="208"/>
        <v/>
      </c>
      <c r="S928" s="9" t="str">
        <f t="shared" si="209"/>
        <v/>
      </c>
      <c r="T928" s="9" t="str">
        <f t="shared" si="210"/>
        <v/>
      </c>
      <c r="U928" s="9" t="str">
        <f t="array" ref="U928">IF(AND(F928&lt;&gt;"",F928&lt;&gt;"GR"),IF(COUNTIF($J$2:$J$1000,"&gt;=50")&gt;=10,IF(F928&lt;&gt;"GR",IF(AND(F928&gt;=55,J928&gt;=50),_xlfn.IFS(AND(J928&gt;=$AH$11,J928&gt;$AG$10,J928&gt;$AF$10,J928&gt;$AE$10,J928&gt;$AD$10,J928&gt;$AC$10,J928&gt;$AB$10),"AA",AND(J928&gt;=$AG$11,J928&gt;$AF$10,J928&gt;$AE$10,J928&gt;$AD$10,J928&gt;$AC$10,J928&gt;$AB$10),"BA",AND(J928&gt;=$AF$11,J928&gt;$AE$10,J928&gt;$AD$10,J928&gt;$AC$10,J928&gt;$AB$10),"BB",AND(J928&gt;=$AE$11,J928&gt;$AD$10,J928&gt;$AC$10,J928&gt;$AB$10),"CB",AND(J928&gt;=$AD$11,J928&gt;$AC$10,J928&gt;$AB$10),"CC",AND(J928&gt;=$AC$11,J928&gt;$AB$10),"DC",J928&gt;=50,"DD"),IF(J928&gt;=$AA$9,"FD","FF")),T928),IF(L928&gt;=$Z$32,$Z$30,IF(L928&gt;=$AA$32,$AA$30,IF(L928&gt;=$AB$32,$AB$30,IF(L928&gt;=$AC$32,$AC$30,IF(L928&gt;=$AD$32,$AD$30,IF(L928&gt;=$AE$32,$AE$30,IF(L928&gt;=$AF$32,$AF$30,IF(L928&gt;=$AG$32,$AG$30,$AH$30))))))))),T928)</f>
        <v/>
      </c>
      <c r="V928" s="9" t="str">
        <f t="array" ref="V928">IF(A928&lt;&gt;"",IF(_xlfn.BITOR(F928&lt;&gt;"GR",F928&lt;&gt;""),IF(AND(L928&gt;=50,F928&gt;=55),_xlfn.RANK.EQ(L928,$L$2:$L$1000,0),_xlfn.IFS(U928="FD",999,U928="FF",1000)),IF(AND(L928&gt;=50,H928&gt;=55),_xlfn.RANK.EQ(L928,$L$2:$L$326,0),_xlfn.IFS(U928="FD",999,U928="FF",1000))),"")</f>
        <v/>
      </c>
    </row>
    <row r="929" spans="1:22" x14ac:dyDescent="0.25">
      <c r="A929" s="3"/>
      <c r="B929" s="3"/>
      <c r="C929" s="3"/>
      <c r="D929" s="3"/>
      <c r="E929" s="3"/>
      <c r="F929" s="3"/>
      <c r="G929" s="16">
        <f t="shared" si="200"/>
        <v>0</v>
      </c>
      <c r="H929" s="16">
        <f t="shared" si="201"/>
        <v>0</v>
      </c>
      <c r="I929" s="9">
        <f t="shared" si="199"/>
        <v>0</v>
      </c>
      <c r="J929" s="9">
        <f t="shared" si="202"/>
        <v>0</v>
      </c>
      <c r="K929" s="9">
        <f t="shared" si="211"/>
        <v>0</v>
      </c>
      <c r="L929" s="9">
        <f t="shared" si="212"/>
        <v>0</v>
      </c>
      <c r="M929" s="9" t="str">
        <f t="shared" si="203"/>
        <v/>
      </c>
      <c r="N929" s="9" t="str">
        <f t="shared" si="204"/>
        <v/>
      </c>
      <c r="O929" s="9" t="str">
        <f t="shared" si="205"/>
        <v/>
      </c>
      <c r="P929" s="9" t="str">
        <f t="shared" si="206"/>
        <v/>
      </c>
      <c r="Q929" s="9" t="str">
        <f t="shared" si="207"/>
        <v/>
      </c>
      <c r="R929" s="9" t="str">
        <f t="shared" si="208"/>
        <v/>
      </c>
      <c r="S929" s="9" t="str">
        <f t="shared" si="209"/>
        <v/>
      </c>
      <c r="T929" s="9" t="str">
        <f t="shared" si="210"/>
        <v/>
      </c>
      <c r="U929" s="9" t="str">
        <f t="array" ref="U929">IF(AND(F929&lt;&gt;"",F929&lt;&gt;"GR"),IF(COUNTIF($J$2:$J$1000,"&gt;=50")&gt;=10,IF(F929&lt;&gt;"GR",IF(AND(F929&gt;=55,J929&gt;=50),_xlfn.IFS(AND(J929&gt;=$AH$11,J929&gt;$AG$10,J929&gt;$AF$10,J929&gt;$AE$10,J929&gt;$AD$10,J929&gt;$AC$10,J929&gt;$AB$10),"AA",AND(J929&gt;=$AG$11,J929&gt;$AF$10,J929&gt;$AE$10,J929&gt;$AD$10,J929&gt;$AC$10,J929&gt;$AB$10),"BA",AND(J929&gt;=$AF$11,J929&gt;$AE$10,J929&gt;$AD$10,J929&gt;$AC$10,J929&gt;$AB$10),"BB",AND(J929&gt;=$AE$11,J929&gt;$AD$10,J929&gt;$AC$10,J929&gt;$AB$10),"CB",AND(J929&gt;=$AD$11,J929&gt;$AC$10,J929&gt;$AB$10),"CC",AND(J929&gt;=$AC$11,J929&gt;$AB$10),"DC",J929&gt;=50,"DD"),IF(J929&gt;=$AA$9,"FD","FF")),T929),IF(L929&gt;=$Z$32,$Z$30,IF(L929&gt;=$AA$32,$AA$30,IF(L929&gt;=$AB$32,$AB$30,IF(L929&gt;=$AC$32,$AC$30,IF(L929&gt;=$AD$32,$AD$30,IF(L929&gt;=$AE$32,$AE$30,IF(L929&gt;=$AF$32,$AF$30,IF(L929&gt;=$AG$32,$AG$30,$AH$30))))))))),T929)</f>
        <v/>
      </c>
      <c r="V929" s="9" t="str">
        <f t="array" ref="V929">IF(A929&lt;&gt;"",IF(_xlfn.BITOR(F929&lt;&gt;"GR",F929&lt;&gt;""),IF(AND(L929&gt;=50,F929&gt;=55),_xlfn.RANK.EQ(L929,$L$2:$L$1000,0),_xlfn.IFS(U929="FD",999,U929="FF",1000)),IF(AND(L929&gt;=50,H929&gt;=55),_xlfn.RANK.EQ(L929,$L$2:$L$326,0),_xlfn.IFS(U929="FD",999,U929="FF",1000))),"")</f>
        <v/>
      </c>
    </row>
    <row r="930" spans="1:22" x14ac:dyDescent="0.25">
      <c r="A930" s="3"/>
      <c r="B930" s="3"/>
      <c r="C930" s="3"/>
      <c r="D930" s="3"/>
      <c r="E930" s="3"/>
      <c r="F930" s="3"/>
      <c r="G930" s="16">
        <f t="shared" si="200"/>
        <v>0</v>
      </c>
      <c r="H930" s="16">
        <f t="shared" si="201"/>
        <v>0</v>
      </c>
      <c r="I930" s="9">
        <f t="shared" si="199"/>
        <v>0</v>
      </c>
      <c r="J930" s="9">
        <f t="shared" si="202"/>
        <v>0</v>
      </c>
      <c r="K930" s="9">
        <f t="shared" si="211"/>
        <v>0</v>
      </c>
      <c r="L930" s="9">
        <f t="shared" si="212"/>
        <v>0</v>
      </c>
      <c r="M930" s="9" t="str">
        <f t="shared" si="203"/>
        <v/>
      </c>
      <c r="N930" s="9" t="str">
        <f t="shared" si="204"/>
        <v/>
      </c>
      <c r="O930" s="9" t="str">
        <f t="shared" si="205"/>
        <v/>
      </c>
      <c r="P930" s="9" t="str">
        <f t="shared" si="206"/>
        <v/>
      </c>
      <c r="Q930" s="9" t="str">
        <f t="shared" si="207"/>
        <v/>
      </c>
      <c r="R930" s="9" t="str">
        <f t="shared" si="208"/>
        <v/>
      </c>
      <c r="S930" s="9" t="str">
        <f t="shared" si="209"/>
        <v/>
      </c>
      <c r="T930" s="9" t="str">
        <f t="shared" si="210"/>
        <v/>
      </c>
      <c r="U930" s="9" t="str">
        <f t="array" ref="U930">IF(AND(F930&lt;&gt;"",F930&lt;&gt;"GR"),IF(COUNTIF($J$2:$J$1000,"&gt;=50")&gt;=10,IF(F930&lt;&gt;"GR",IF(AND(F930&gt;=55,J930&gt;=50),_xlfn.IFS(AND(J930&gt;=$AH$11,J930&gt;$AG$10,J930&gt;$AF$10,J930&gt;$AE$10,J930&gt;$AD$10,J930&gt;$AC$10,J930&gt;$AB$10),"AA",AND(J930&gt;=$AG$11,J930&gt;$AF$10,J930&gt;$AE$10,J930&gt;$AD$10,J930&gt;$AC$10,J930&gt;$AB$10),"BA",AND(J930&gt;=$AF$11,J930&gt;$AE$10,J930&gt;$AD$10,J930&gt;$AC$10,J930&gt;$AB$10),"BB",AND(J930&gt;=$AE$11,J930&gt;$AD$10,J930&gt;$AC$10,J930&gt;$AB$10),"CB",AND(J930&gt;=$AD$11,J930&gt;$AC$10,J930&gt;$AB$10),"CC",AND(J930&gt;=$AC$11,J930&gt;$AB$10),"DC",J930&gt;=50,"DD"),IF(J930&gt;=$AA$9,"FD","FF")),T930),IF(L930&gt;=$Z$32,$Z$30,IF(L930&gt;=$AA$32,$AA$30,IF(L930&gt;=$AB$32,$AB$30,IF(L930&gt;=$AC$32,$AC$30,IF(L930&gt;=$AD$32,$AD$30,IF(L930&gt;=$AE$32,$AE$30,IF(L930&gt;=$AF$32,$AF$30,IF(L930&gt;=$AG$32,$AG$30,$AH$30))))))))),T930)</f>
        <v/>
      </c>
      <c r="V930" s="9" t="str">
        <f t="array" ref="V930">IF(A930&lt;&gt;"",IF(_xlfn.BITOR(F930&lt;&gt;"GR",F930&lt;&gt;""),IF(AND(L930&gt;=50,F930&gt;=55),_xlfn.RANK.EQ(L930,$L$2:$L$1000,0),_xlfn.IFS(U930="FD",999,U930="FF",1000)),IF(AND(L930&gt;=50,H930&gt;=55),_xlfn.RANK.EQ(L930,$L$2:$L$326,0),_xlfn.IFS(U930="FD",999,U930="FF",1000))),"")</f>
        <v/>
      </c>
    </row>
    <row r="931" spans="1:22" x14ac:dyDescent="0.25">
      <c r="A931" s="3"/>
      <c r="B931" s="3"/>
      <c r="C931" s="3"/>
      <c r="D931" s="3"/>
      <c r="E931" s="3"/>
      <c r="F931" s="3"/>
      <c r="G931" s="16">
        <f t="shared" si="200"/>
        <v>0</v>
      </c>
      <c r="H931" s="16">
        <f t="shared" si="201"/>
        <v>0</v>
      </c>
      <c r="I931" s="9">
        <f t="shared" si="199"/>
        <v>0</v>
      </c>
      <c r="J931" s="9">
        <f t="shared" si="202"/>
        <v>0</v>
      </c>
      <c r="K931" s="9">
        <f t="shared" si="211"/>
        <v>0</v>
      </c>
      <c r="L931" s="9">
        <f t="shared" si="212"/>
        <v>0</v>
      </c>
      <c r="M931" s="9" t="str">
        <f t="shared" si="203"/>
        <v/>
      </c>
      <c r="N931" s="9" t="str">
        <f t="shared" si="204"/>
        <v/>
      </c>
      <c r="O931" s="9" t="str">
        <f t="shared" si="205"/>
        <v/>
      </c>
      <c r="P931" s="9" t="str">
        <f t="shared" si="206"/>
        <v/>
      </c>
      <c r="Q931" s="9" t="str">
        <f t="shared" si="207"/>
        <v/>
      </c>
      <c r="R931" s="9" t="str">
        <f t="shared" si="208"/>
        <v/>
      </c>
      <c r="S931" s="9" t="str">
        <f t="shared" si="209"/>
        <v/>
      </c>
      <c r="T931" s="9" t="str">
        <f t="shared" si="210"/>
        <v/>
      </c>
      <c r="U931" s="9" t="str">
        <f t="array" ref="U931">IF(AND(F931&lt;&gt;"",F931&lt;&gt;"GR"),IF(COUNTIF($J$2:$J$1000,"&gt;=50")&gt;=10,IF(F931&lt;&gt;"GR",IF(AND(F931&gt;=55,J931&gt;=50),_xlfn.IFS(AND(J931&gt;=$AH$11,J931&gt;$AG$10,J931&gt;$AF$10,J931&gt;$AE$10,J931&gt;$AD$10,J931&gt;$AC$10,J931&gt;$AB$10),"AA",AND(J931&gt;=$AG$11,J931&gt;$AF$10,J931&gt;$AE$10,J931&gt;$AD$10,J931&gt;$AC$10,J931&gt;$AB$10),"BA",AND(J931&gt;=$AF$11,J931&gt;$AE$10,J931&gt;$AD$10,J931&gt;$AC$10,J931&gt;$AB$10),"BB",AND(J931&gt;=$AE$11,J931&gt;$AD$10,J931&gt;$AC$10,J931&gt;$AB$10),"CB",AND(J931&gt;=$AD$11,J931&gt;$AC$10,J931&gt;$AB$10),"CC",AND(J931&gt;=$AC$11,J931&gt;$AB$10),"DC",J931&gt;=50,"DD"),IF(J931&gt;=$AA$9,"FD","FF")),T931),IF(L931&gt;=$Z$32,$Z$30,IF(L931&gt;=$AA$32,$AA$30,IF(L931&gt;=$AB$32,$AB$30,IF(L931&gt;=$AC$32,$AC$30,IF(L931&gt;=$AD$32,$AD$30,IF(L931&gt;=$AE$32,$AE$30,IF(L931&gt;=$AF$32,$AF$30,IF(L931&gt;=$AG$32,$AG$30,$AH$30))))))))),T931)</f>
        <v/>
      </c>
      <c r="V931" s="9" t="str">
        <f t="array" ref="V931">IF(A931&lt;&gt;"",IF(_xlfn.BITOR(F931&lt;&gt;"GR",F931&lt;&gt;""),IF(AND(L931&gt;=50,F931&gt;=55),_xlfn.RANK.EQ(L931,$L$2:$L$1000,0),_xlfn.IFS(U931="FD",999,U931="FF",1000)),IF(AND(L931&gt;=50,H931&gt;=55),_xlfn.RANK.EQ(L931,$L$2:$L$326,0),_xlfn.IFS(U931="FD",999,U931="FF",1000))),"")</f>
        <v/>
      </c>
    </row>
    <row r="932" spans="1:22" x14ac:dyDescent="0.25">
      <c r="A932" s="3"/>
      <c r="B932" s="3"/>
      <c r="C932" s="3"/>
      <c r="D932" s="3"/>
      <c r="E932" s="3"/>
      <c r="F932" s="3"/>
      <c r="G932" s="16">
        <f t="shared" si="200"/>
        <v>0</v>
      </c>
      <c r="H932" s="16">
        <f t="shared" si="201"/>
        <v>0</v>
      </c>
      <c r="I932" s="9">
        <f t="shared" si="199"/>
        <v>0</v>
      </c>
      <c r="J932" s="9">
        <f t="shared" si="202"/>
        <v>0</v>
      </c>
      <c r="K932" s="9">
        <f t="shared" si="211"/>
        <v>0</v>
      </c>
      <c r="L932" s="9">
        <f t="shared" si="212"/>
        <v>0</v>
      </c>
      <c r="M932" s="9" t="str">
        <f t="shared" si="203"/>
        <v/>
      </c>
      <c r="N932" s="9" t="str">
        <f t="shared" si="204"/>
        <v/>
      </c>
      <c r="O932" s="9" t="str">
        <f t="shared" si="205"/>
        <v/>
      </c>
      <c r="P932" s="9" t="str">
        <f t="shared" si="206"/>
        <v/>
      </c>
      <c r="Q932" s="9" t="str">
        <f t="shared" si="207"/>
        <v/>
      </c>
      <c r="R932" s="9" t="str">
        <f t="shared" si="208"/>
        <v/>
      </c>
      <c r="S932" s="9" t="str">
        <f t="shared" si="209"/>
        <v/>
      </c>
      <c r="T932" s="9" t="str">
        <f t="shared" si="210"/>
        <v/>
      </c>
      <c r="U932" s="9" t="str">
        <f t="array" ref="U932">IF(AND(F932&lt;&gt;"",F932&lt;&gt;"GR"),IF(COUNTIF($J$2:$J$1000,"&gt;=50")&gt;=10,IF(F932&lt;&gt;"GR",IF(AND(F932&gt;=55,J932&gt;=50),_xlfn.IFS(AND(J932&gt;=$AH$11,J932&gt;$AG$10,J932&gt;$AF$10,J932&gt;$AE$10,J932&gt;$AD$10,J932&gt;$AC$10,J932&gt;$AB$10),"AA",AND(J932&gt;=$AG$11,J932&gt;$AF$10,J932&gt;$AE$10,J932&gt;$AD$10,J932&gt;$AC$10,J932&gt;$AB$10),"BA",AND(J932&gt;=$AF$11,J932&gt;$AE$10,J932&gt;$AD$10,J932&gt;$AC$10,J932&gt;$AB$10),"BB",AND(J932&gt;=$AE$11,J932&gt;$AD$10,J932&gt;$AC$10,J932&gt;$AB$10),"CB",AND(J932&gt;=$AD$11,J932&gt;$AC$10,J932&gt;$AB$10),"CC",AND(J932&gt;=$AC$11,J932&gt;$AB$10),"DC",J932&gt;=50,"DD"),IF(J932&gt;=$AA$9,"FD","FF")),T932),IF(L932&gt;=$Z$32,$Z$30,IF(L932&gt;=$AA$32,$AA$30,IF(L932&gt;=$AB$32,$AB$30,IF(L932&gt;=$AC$32,$AC$30,IF(L932&gt;=$AD$32,$AD$30,IF(L932&gt;=$AE$32,$AE$30,IF(L932&gt;=$AF$32,$AF$30,IF(L932&gt;=$AG$32,$AG$30,$AH$30))))))))),T932)</f>
        <v/>
      </c>
      <c r="V932" s="9" t="str">
        <f t="array" ref="V932">IF(A932&lt;&gt;"",IF(_xlfn.BITOR(F932&lt;&gt;"GR",F932&lt;&gt;""),IF(AND(L932&gt;=50,F932&gt;=55),_xlfn.RANK.EQ(L932,$L$2:$L$1000,0),_xlfn.IFS(U932="FD",999,U932="FF",1000)),IF(AND(L932&gt;=50,H932&gt;=55),_xlfn.RANK.EQ(L932,$L$2:$L$326,0),_xlfn.IFS(U932="FD",999,U932="FF",1000))),"")</f>
        <v/>
      </c>
    </row>
    <row r="933" spans="1:22" x14ac:dyDescent="0.25">
      <c r="A933" s="3"/>
      <c r="B933" s="3"/>
      <c r="C933" s="3"/>
      <c r="D933" s="3"/>
      <c r="E933" s="3"/>
      <c r="F933" s="3"/>
      <c r="G933" s="16">
        <f t="shared" si="200"/>
        <v>0</v>
      </c>
      <c r="H933" s="16">
        <f t="shared" si="201"/>
        <v>0</v>
      </c>
      <c r="I933" s="9">
        <f t="shared" si="199"/>
        <v>0</v>
      </c>
      <c r="J933" s="9">
        <f t="shared" si="202"/>
        <v>0</v>
      </c>
      <c r="K933" s="9">
        <f t="shared" si="211"/>
        <v>0</v>
      </c>
      <c r="L933" s="9">
        <f t="shared" si="212"/>
        <v>0</v>
      </c>
      <c r="M933" s="9" t="str">
        <f t="shared" si="203"/>
        <v/>
      </c>
      <c r="N933" s="9" t="str">
        <f t="shared" si="204"/>
        <v/>
      </c>
      <c r="O933" s="9" t="str">
        <f t="shared" si="205"/>
        <v/>
      </c>
      <c r="P933" s="9" t="str">
        <f t="shared" si="206"/>
        <v/>
      </c>
      <c r="Q933" s="9" t="str">
        <f t="shared" si="207"/>
        <v/>
      </c>
      <c r="R933" s="9" t="str">
        <f t="shared" si="208"/>
        <v/>
      </c>
      <c r="S933" s="9" t="str">
        <f t="shared" si="209"/>
        <v/>
      </c>
      <c r="T933" s="9" t="str">
        <f t="shared" si="210"/>
        <v/>
      </c>
      <c r="U933" s="9" t="str">
        <f t="array" ref="U933">IF(AND(F933&lt;&gt;"",F933&lt;&gt;"GR"),IF(COUNTIF($J$2:$J$1000,"&gt;=50")&gt;=10,IF(F933&lt;&gt;"GR",IF(AND(F933&gt;=55,J933&gt;=50),_xlfn.IFS(AND(J933&gt;=$AH$11,J933&gt;$AG$10,J933&gt;$AF$10,J933&gt;$AE$10,J933&gt;$AD$10,J933&gt;$AC$10,J933&gt;$AB$10),"AA",AND(J933&gt;=$AG$11,J933&gt;$AF$10,J933&gt;$AE$10,J933&gt;$AD$10,J933&gt;$AC$10,J933&gt;$AB$10),"BA",AND(J933&gt;=$AF$11,J933&gt;$AE$10,J933&gt;$AD$10,J933&gt;$AC$10,J933&gt;$AB$10),"BB",AND(J933&gt;=$AE$11,J933&gt;$AD$10,J933&gt;$AC$10,J933&gt;$AB$10),"CB",AND(J933&gt;=$AD$11,J933&gt;$AC$10,J933&gt;$AB$10),"CC",AND(J933&gt;=$AC$11,J933&gt;$AB$10),"DC",J933&gt;=50,"DD"),IF(J933&gt;=$AA$9,"FD","FF")),T933),IF(L933&gt;=$Z$32,$Z$30,IF(L933&gt;=$AA$32,$AA$30,IF(L933&gt;=$AB$32,$AB$30,IF(L933&gt;=$AC$32,$AC$30,IF(L933&gt;=$AD$32,$AD$30,IF(L933&gt;=$AE$32,$AE$30,IF(L933&gt;=$AF$32,$AF$30,IF(L933&gt;=$AG$32,$AG$30,$AH$30))))))))),T933)</f>
        <v/>
      </c>
      <c r="V933" s="9" t="str">
        <f t="array" ref="V933">IF(A933&lt;&gt;"",IF(_xlfn.BITOR(F933&lt;&gt;"GR",F933&lt;&gt;""),IF(AND(L933&gt;=50,F933&gt;=55),_xlfn.RANK.EQ(L933,$L$2:$L$1000,0),_xlfn.IFS(U933="FD",999,U933="FF",1000)),IF(AND(L933&gt;=50,H933&gt;=55),_xlfn.RANK.EQ(L933,$L$2:$L$326,0),_xlfn.IFS(U933="FD",999,U933="FF",1000))),"")</f>
        <v/>
      </c>
    </row>
    <row r="934" spans="1:22" x14ac:dyDescent="0.25">
      <c r="A934" s="3"/>
      <c r="B934" s="3"/>
      <c r="C934" s="3"/>
      <c r="D934" s="3"/>
      <c r="E934" s="3"/>
      <c r="F934" s="3"/>
      <c r="G934" s="16">
        <f t="shared" si="200"/>
        <v>0</v>
      </c>
      <c r="H934" s="16">
        <f t="shared" si="201"/>
        <v>0</v>
      </c>
      <c r="I934" s="9">
        <f t="shared" si="199"/>
        <v>0</v>
      </c>
      <c r="J934" s="9">
        <f t="shared" si="202"/>
        <v>0</v>
      </c>
      <c r="K934" s="9">
        <f t="shared" si="211"/>
        <v>0</v>
      </c>
      <c r="L934" s="9">
        <f t="shared" si="212"/>
        <v>0</v>
      </c>
      <c r="M934" s="9" t="str">
        <f t="shared" si="203"/>
        <v/>
      </c>
      <c r="N934" s="9" t="str">
        <f t="shared" si="204"/>
        <v/>
      </c>
      <c r="O934" s="9" t="str">
        <f t="shared" si="205"/>
        <v/>
      </c>
      <c r="P934" s="9" t="str">
        <f t="shared" si="206"/>
        <v/>
      </c>
      <c r="Q934" s="9" t="str">
        <f t="shared" si="207"/>
        <v/>
      </c>
      <c r="R934" s="9" t="str">
        <f t="shared" si="208"/>
        <v/>
      </c>
      <c r="S934" s="9" t="str">
        <f t="shared" si="209"/>
        <v/>
      </c>
      <c r="T934" s="9" t="str">
        <f t="shared" si="210"/>
        <v/>
      </c>
      <c r="U934" s="9" t="str">
        <f t="array" ref="U934">IF(AND(F934&lt;&gt;"",F934&lt;&gt;"GR"),IF(COUNTIF($J$2:$J$1000,"&gt;=50")&gt;=10,IF(F934&lt;&gt;"GR",IF(AND(F934&gt;=55,J934&gt;=50),_xlfn.IFS(AND(J934&gt;=$AH$11,J934&gt;$AG$10,J934&gt;$AF$10,J934&gt;$AE$10,J934&gt;$AD$10,J934&gt;$AC$10,J934&gt;$AB$10),"AA",AND(J934&gt;=$AG$11,J934&gt;$AF$10,J934&gt;$AE$10,J934&gt;$AD$10,J934&gt;$AC$10,J934&gt;$AB$10),"BA",AND(J934&gt;=$AF$11,J934&gt;$AE$10,J934&gt;$AD$10,J934&gt;$AC$10,J934&gt;$AB$10),"BB",AND(J934&gt;=$AE$11,J934&gt;$AD$10,J934&gt;$AC$10,J934&gt;$AB$10),"CB",AND(J934&gt;=$AD$11,J934&gt;$AC$10,J934&gt;$AB$10),"CC",AND(J934&gt;=$AC$11,J934&gt;$AB$10),"DC",J934&gt;=50,"DD"),IF(J934&gt;=$AA$9,"FD","FF")),T934),IF(L934&gt;=$Z$32,$Z$30,IF(L934&gt;=$AA$32,$AA$30,IF(L934&gt;=$AB$32,$AB$30,IF(L934&gt;=$AC$32,$AC$30,IF(L934&gt;=$AD$32,$AD$30,IF(L934&gt;=$AE$32,$AE$30,IF(L934&gt;=$AF$32,$AF$30,IF(L934&gt;=$AG$32,$AG$30,$AH$30))))))))),T934)</f>
        <v/>
      </c>
      <c r="V934" s="9" t="str">
        <f t="array" ref="V934">IF(A934&lt;&gt;"",IF(_xlfn.BITOR(F934&lt;&gt;"GR",F934&lt;&gt;""),IF(AND(L934&gt;=50,F934&gt;=55),_xlfn.RANK.EQ(L934,$L$2:$L$1000,0),_xlfn.IFS(U934="FD",999,U934="FF",1000)),IF(AND(L934&gt;=50,H934&gt;=55),_xlfn.RANK.EQ(L934,$L$2:$L$326,0),_xlfn.IFS(U934="FD",999,U934="FF",1000))),"")</f>
        <v/>
      </c>
    </row>
    <row r="935" spans="1:22" x14ac:dyDescent="0.25">
      <c r="A935" s="3"/>
      <c r="B935" s="3"/>
      <c r="C935" s="3"/>
      <c r="D935" s="3"/>
      <c r="E935" s="3"/>
      <c r="F935" s="3"/>
      <c r="G935" s="16">
        <f t="shared" si="200"/>
        <v>0</v>
      </c>
      <c r="H935" s="16">
        <f t="shared" si="201"/>
        <v>0</v>
      </c>
      <c r="I935" s="9">
        <f t="shared" si="199"/>
        <v>0</v>
      </c>
      <c r="J935" s="9">
        <f t="shared" si="202"/>
        <v>0</v>
      </c>
      <c r="K935" s="9">
        <f t="shared" si="211"/>
        <v>0</v>
      </c>
      <c r="L935" s="9">
        <f t="shared" si="212"/>
        <v>0</v>
      </c>
      <c r="M935" s="9" t="str">
        <f t="shared" si="203"/>
        <v/>
      </c>
      <c r="N935" s="9" t="str">
        <f t="shared" si="204"/>
        <v/>
      </c>
      <c r="O935" s="9" t="str">
        <f t="shared" si="205"/>
        <v/>
      </c>
      <c r="P935" s="9" t="str">
        <f t="shared" si="206"/>
        <v/>
      </c>
      <c r="Q935" s="9" t="str">
        <f t="shared" si="207"/>
        <v/>
      </c>
      <c r="R935" s="9" t="str">
        <f t="shared" si="208"/>
        <v/>
      </c>
      <c r="S935" s="9" t="str">
        <f t="shared" si="209"/>
        <v/>
      </c>
      <c r="T935" s="9" t="str">
        <f t="shared" si="210"/>
        <v/>
      </c>
      <c r="U935" s="9" t="str">
        <f t="array" ref="U935">IF(AND(F935&lt;&gt;"",F935&lt;&gt;"GR"),IF(COUNTIF($J$2:$J$1000,"&gt;=50")&gt;=10,IF(F935&lt;&gt;"GR",IF(AND(F935&gt;=55,J935&gt;=50),_xlfn.IFS(AND(J935&gt;=$AH$11,J935&gt;$AG$10,J935&gt;$AF$10,J935&gt;$AE$10,J935&gt;$AD$10,J935&gt;$AC$10,J935&gt;$AB$10),"AA",AND(J935&gt;=$AG$11,J935&gt;$AF$10,J935&gt;$AE$10,J935&gt;$AD$10,J935&gt;$AC$10,J935&gt;$AB$10),"BA",AND(J935&gt;=$AF$11,J935&gt;$AE$10,J935&gt;$AD$10,J935&gt;$AC$10,J935&gt;$AB$10),"BB",AND(J935&gt;=$AE$11,J935&gt;$AD$10,J935&gt;$AC$10,J935&gt;$AB$10),"CB",AND(J935&gt;=$AD$11,J935&gt;$AC$10,J935&gt;$AB$10),"CC",AND(J935&gt;=$AC$11,J935&gt;$AB$10),"DC",J935&gt;=50,"DD"),IF(J935&gt;=$AA$9,"FD","FF")),T935),IF(L935&gt;=$Z$32,$Z$30,IF(L935&gt;=$AA$32,$AA$30,IF(L935&gt;=$AB$32,$AB$30,IF(L935&gt;=$AC$32,$AC$30,IF(L935&gt;=$AD$32,$AD$30,IF(L935&gt;=$AE$32,$AE$30,IF(L935&gt;=$AF$32,$AF$30,IF(L935&gt;=$AG$32,$AG$30,$AH$30))))))))),T935)</f>
        <v/>
      </c>
      <c r="V935" s="9" t="str">
        <f t="array" ref="V935">IF(A935&lt;&gt;"",IF(_xlfn.BITOR(F935&lt;&gt;"GR",F935&lt;&gt;""),IF(AND(L935&gt;=50,F935&gt;=55),_xlfn.RANK.EQ(L935,$L$2:$L$1000,0),_xlfn.IFS(U935="FD",999,U935="FF",1000)),IF(AND(L935&gt;=50,H935&gt;=55),_xlfn.RANK.EQ(L935,$L$2:$L$326,0),_xlfn.IFS(U935="FD",999,U935="FF",1000))),"")</f>
        <v/>
      </c>
    </row>
    <row r="936" spans="1:22" x14ac:dyDescent="0.25">
      <c r="A936" s="3"/>
      <c r="B936" s="3"/>
      <c r="C936" s="3"/>
      <c r="D936" s="3"/>
      <c r="E936" s="3"/>
      <c r="F936" s="3"/>
      <c r="G936" s="16">
        <f t="shared" si="200"/>
        <v>0</v>
      </c>
      <c r="H936" s="16">
        <f t="shared" si="201"/>
        <v>0</v>
      </c>
      <c r="I936" s="9">
        <f t="shared" si="199"/>
        <v>0</v>
      </c>
      <c r="J936" s="9">
        <f t="shared" si="202"/>
        <v>0</v>
      </c>
      <c r="K936" s="9">
        <f t="shared" si="211"/>
        <v>0</v>
      </c>
      <c r="L936" s="9">
        <f t="shared" si="212"/>
        <v>0</v>
      </c>
      <c r="M936" s="9" t="str">
        <f t="shared" si="203"/>
        <v/>
      </c>
      <c r="N936" s="9" t="str">
        <f t="shared" si="204"/>
        <v/>
      </c>
      <c r="O936" s="9" t="str">
        <f t="shared" si="205"/>
        <v/>
      </c>
      <c r="P936" s="9" t="str">
        <f t="shared" si="206"/>
        <v/>
      </c>
      <c r="Q936" s="9" t="str">
        <f t="shared" si="207"/>
        <v/>
      </c>
      <c r="R936" s="9" t="str">
        <f t="shared" si="208"/>
        <v/>
      </c>
      <c r="S936" s="9" t="str">
        <f t="shared" si="209"/>
        <v/>
      </c>
      <c r="T936" s="9" t="str">
        <f t="shared" si="210"/>
        <v/>
      </c>
      <c r="U936" s="9" t="str">
        <f t="array" ref="U936">IF(AND(F936&lt;&gt;"",F936&lt;&gt;"GR"),IF(COUNTIF($J$2:$J$1000,"&gt;=50")&gt;=10,IF(F936&lt;&gt;"GR",IF(AND(F936&gt;=55,J936&gt;=50),_xlfn.IFS(AND(J936&gt;=$AH$11,J936&gt;$AG$10,J936&gt;$AF$10,J936&gt;$AE$10,J936&gt;$AD$10,J936&gt;$AC$10,J936&gt;$AB$10),"AA",AND(J936&gt;=$AG$11,J936&gt;$AF$10,J936&gt;$AE$10,J936&gt;$AD$10,J936&gt;$AC$10,J936&gt;$AB$10),"BA",AND(J936&gt;=$AF$11,J936&gt;$AE$10,J936&gt;$AD$10,J936&gt;$AC$10,J936&gt;$AB$10),"BB",AND(J936&gt;=$AE$11,J936&gt;$AD$10,J936&gt;$AC$10,J936&gt;$AB$10),"CB",AND(J936&gt;=$AD$11,J936&gt;$AC$10,J936&gt;$AB$10),"CC",AND(J936&gt;=$AC$11,J936&gt;$AB$10),"DC",J936&gt;=50,"DD"),IF(J936&gt;=$AA$9,"FD","FF")),T936),IF(L936&gt;=$Z$32,$Z$30,IF(L936&gt;=$AA$32,$AA$30,IF(L936&gt;=$AB$32,$AB$30,IF(L936&gt;=$AC$32,$AC$30,IF(L936&gt;=$AD$32,$AD$30,IF(L936&gt;=$AE$32,$AE$30,IF(L936&gt;=$AF$32,$AF$30,IF(L936&gt;=$AG$32,$AG$30,$AH$30))))))))),T936)</f>
        <v/>
      </c>
      <c r="V936" s="9" t="str">
        <f t="array" ref="V936">IF(A936&lt;&gt;"",IF(_xlfn.BITOR(F936&lt;&gt;"GR",F936&lt;&gt;""),IF(AND(L936&gt;=50,F936&gt;=55),_xlfn.RANK.EQ(L936,$L$2:$L$1000,0),_xlfn.IFS(U936="FD",999,U936="FF",1000)),IF(AND(L936&gt;=50,H936&gt;=55),_xlfn.RANK.EQ(L936,$L$2:$L$326,0),_xlfn.IFS(U936="FD",999,U936="FF",1000))),"")</f>
        <v/>
      </c>
    </row>
    <row r="937" spans="1:22" x14ac:dyDescent="0.25">
      <c r="A937" s="3"/>
      <c r="B937" s="3"/>
      <c r="C937" s="3"/>
      <c r="D937" s="3"/>
      <c r="E937" s="3"/>
      <c r="F937" s="3"/>
      <c r="G937" s="16">
        <f t="shared" si="200"/>
        <v>0</v>
      </c>
      <c r="H937" s="16">
        <f t="shared" si="201"/>
        <v>0</v>
      </c>
      <c r="I937" s="9">
        <f t="shared" si="199"/>
        <v>0</v>
      </c>
      <c r="J937" s="9">
        <f t="shared" si="202"/>
        <v>0</v>
      </c>
      <c r="K937" s="9">
        <f t="shared" si="211"/>
        <v>0</v>
      </c>
      <c r="L937" s="9">
        <f t="shared" si="212"/>
        <v>0</v>
      </c>
      <c r="M937" s="9" t="str">
        <f t="shared" si="203"/>
        <v/>
      </c>
      <c r="N937" s="9" t="str">
        <f t="shared" si="204"/>
        <v/>
      </c>
      <c r="O937" s="9" t="str">
        <f t="shared" si="205"/>
        <v/>
      </c>
      <c r="P937" s="9" t="str">
        <f t="shared" si="206"/>
        <v/>
      </c>
      <c r="Q937" s="9" t="str">
        <f t="shared" si="207"/>
        <v/>
      </c>
      <c r="R937" s="9" t="str">
        <f t="shared" si="208"/>
        <v/>
      </c>
      <c r="S937" s="9" t="str">
        <f t="shared" si="209"/>
        <v/>
      </c>
      <c r="T937" s="9" t="str">
        <f t="shared" si="210"/>
        <v/>
      </c>
      <c r="U937" s="9" t="str">
        <f t="array" ref="U937">IF(AND(F937&lt;&gt;"",F937&lt;&gt;"GR"),IF(COUNTIF($J$2:$J$1000,"&gt;=50")&gt;=10,IF(F937&lt;&gt;"GR",IF(AND(F937&gt;=55,J937&gt;=50),_xlfn.IFS(AND(J937&gt;=$AH$11,J937&gt;$AG$10,J937&gt;$AF$10,J937&gt;$AE$10,J937&gt;$AD$10,J937&gt;$AC$10,J937&gt;$AB$10),"AA",AND(J937&gt;=$AG$11,J937&gt;$AF$10,J937&gt;$AE$10,J937&gt;$AD$10,J937&gt;$AC$10,J937&gt;$AB$10),"BA",AND(J937&gt;=$AF$11,J937&gt;$AE$10,J937&gt;$AD$10,J937&gt;$AC$10,J937&gt;$AB$10),"BB",AND(J937&gt;=$AE$11,J937&gt;$AD$10,J937&gt;$AC$10,J937&gt;$AB$10),"CB",AND(J937&gt;=$AD$11,J937&gt;$AC$10,J937&gt;$AB$10),"CC",AND(J937&gt;=$AC$11,J937&gt;$AB$10),"DC",J937&gt;=50,"DD"),IF(J937&gt;=$AA$9,"FD","FF")),T937),IF(L937&gt;=$Z$32,$Z$30,IF(L937&gt;=$AA$32,$AA$30,IF(L937&gt;=$AB$32,$AB$30,IF(L937&gt;=$AC$32,$AC$30,IF(L937&gt;=$AD$32,$AD$30,IF(L937&gt;=$AE$32,$AE$30,IF(L937&gt;=$AF$32,$AF$30,IF(L937&gt;=$AG$32,$AG$30,$AH$30))))))))),T937)</f>
        <v/>
      </c>
      <c r="V937" s="9" t="str">
        <f t="array" ref="V937">IF(A937&lt;&gt;"",IF(_xlfn.BITOR(F937&lt;&gt;"GR",F937&lt;&gt;""),IF(AND(L937&gt;=50,F937&gt;=55),_xlfn.RANK.EQ(L937,$L$2:$L$1000,0),_xlfn.IFS(U937="FD",999,U937="FF",1000)),IF(AND(L937&gt;=50,H937&gt;=55),_xlfn.RANK.EQ(L937,$L$2:$L$326,0),_xlfn.IFS(U937="FD",999,U937="FF",1000))),"")</f>
        <v/>
      </c>
    </row>
    <row r="938" spans="1:22" x14ac:dyDescent="0.25">
      <c r="A938" s="3"/>
      <c r="B938" s="3"/>
      <c r="C938" s="3"/>
      <c r="D938" s="3"/>
      <c r="E938" s="3"/>
      <c r="F938" s="3"/>
      <c r="G938" s="16">
        <f t="shared" si="200"/>
        <v>0</v>
      </c>
      <c r="H938" s="16">
        <f t="shared" si="201"/>
        <v>0</v>
      </c>
      <c r="I938" s="9">
        <f t="shared" si="199"/>
        <v>0</v>
      </c>
      <c r="J938" s="9">
        <f t="shared" si="202"/>
        <v>0</v>
      </c>
      <c r="K938" s="9">
        <f t="shared" si="211"/>
        <v>0</v>
      </c>
      <c r="L938" s="9">
        <f t="shared" si="212"/>
        <v>0</v>
      </c>
      <c r="M938" s="9" t="str">
        <f t="shared" si="203"/>
        <v/>
      </c>
      <c r="N938" s="9" t="str">
        <f t="shared" si="204"/>
        <v/>
      </c>
      <c r="O938" s="9" t="str">
        <f t="shared" si="205"/>
        <v/>
      </c>
      <c r="P938" s="9" t="str">
        <f t="shared" si="206"/>
        <v/>
      </c>
      <c r="Q938" s="9" t="str">
        <f t="shared" si="207"/>
        <v/>
      </c>
      <c r="R938" s="9" t="str">
        <f t="shared" si="208"/>
        <v/>
      </c>
      <c r="S938" s="9" t="str">
        <f t="shared" si="209"/>
        <v/>
      </c>
      <c r="T938" s="9" t="str">
        <f t="shared" si="210"/>
        <v/>
      </c>
      <c r="U938" s="9" t="str">
        <f t="array" ref="U938">IF(AND(F938&lt;&gt;"",F938&lt;&gt;"GR"),IF(COUNTIF($J$2:$J$1000,"&gt;=50")&gt;=10,IF(F938&lt;&gt;"GR",IF(AND(F938&gt;=55,J938&gt;=50),_xlfn.IFS(AND(J938&gt;=$AH$11,J938&gt;$AG$10,J938&gt;$AF$10,J938&gt;$AE$10,J938&gt;$AD$10,J938&gt;$AC$10,J938&gt;$AB$10),"AA",AND(J938&gt;=$AG$11,J938&gt;$AF$10,J938&gt;$AE$10,J938&gt;$AD$10,J938&gt;$AC$10,J938&gt;$AB$10),"BA",AND(J938&gt;=$AF$11,J938&gt;$AE$10,J938&gt;$AD$10,J938&gt;$AC$10,J938&gt;$AB$10),"BB",AND(J938&gt;=$AE$11,J938&gt;$AD$10,J938&gt;$AC$10,J938&gt;$AB$10),"CB",AND(J938&gt;=$AD$11,J938&gt;$AC$10,J938&gt;$AB$10),"CC",AND(J938&gt;=$AC$11,J938&gt;$AB$10),"DC",J938&gt;=50,"DD"),IF(J938&gt;=$AA$9,"FD","FF")),T938),IF(L938&gt;=$Z$32,$Z$30,IF(L938&gt;=$AA$32,$AA$30,IF(L938&gt;=$AB$32,$AB$30,IF(L938&gt;=$AC$32,$AC$30,IF(L938&gt;=$AD$32,$AD$30,IF(L938&gt;=$AE$32,$AE$30,IF(L938&gt;=$AF$32,$AF$30,IF(L938&gt;=$AG$32,$AG$30,$AH$30))))))))),T938)</f>
        <v/>
      </c>
      <c r="V938" s="9" t="str">
        <f t="array" ref="V938">IF(A938&lt;&gt;"",IF(_xlfn.BITOR(F938&lt;&gt;"GR",F938&lt;&gt;""),IF(AND(L938&gt;=50,F938&gt;=55),_xlfn.RANK.EQ(L938,$L$2:$L$1000,0),_xlfn.IFS(U938="FD",999,U938="FF",1000)),IF(AND(L938&gt;=50,H938&gt;=55),_xlfn.RANK.EQ(L938,$L$2:$L$326,0),_xlfn.IFS(U938="FD",999,U938="FF",1000))),"")</f>
        <v/>
      </c>
    </row>
    <row r="939" spans="1:22" x14ac:dyDescent="0.25">
      <c r="A939" s="3"/>
      <c r="B939" s="3"/>
      <c r="C939" s="3"/>
      <c r="D939" s="3"/>
      <c r="E939" s="3"/>
      <c r="F939" s="3"/>
      <c r="G939" s="16">
        <f t="shared" si="200"/>
        <v>0</v>
      </c>
      <c r="H939" s="16">
        <f t="shared" si="201"/>
        <v>0</v>
      </c>
      <c r="I939" s="9">
        <f t="shared" si="199"/>
        <v>0</v>
      </c>
      <c r="J939" s="9">
        <f t="shared" si="202"/>
        <v>0</v>
      </c>
      <c r="K939" s="9">
        <f t="shared" si="211"/>
        <v>0</v>
      </c>
      <c r="L939" s="9">
        <f t="shared" si="212"/>
        <v>0</v>
      </c>
      <c r="M939" s="9" t="str">
        <f t="shared" si="203"/>
        <v/>
      </c>
      <c r="N939" s="9" t="str">
        <f t="shared" si="204"/>
        <v/>
      </c>
      <c r="O939" s="9" t="str">
        <f t="shared" si="205"/>
        <v/>
      </c>
      <c r="P939" s="9" t="str">
        <f t="shared" si="206"/>
        <v/>
      </c>
      <c r="Q939" s="9" t="str">
        <f t="shared" si="207"/>
        <v/>
      </c>
      <c r="R939" s="9" t="str">
        <f t="shared" si="208"/>
        <v/>
      </c>
      <c r="S939" s="9" t="str">
        <f t="shared" si="209"/>
        <v/>
      </c>
      <c r="T939" s="9" t="str">
        <f t="shared" si="210"/>
        <v/>
      </c>
      <c r="U939" s="9" t="str">
        <f t="array" ref="U939">IF(AND(F939&lt;&gt;"",F939&lt;&gt;"GR"),IF(COUNTIF($J$2:$J$1000,"&gt;=50")&gt;=10,IF(F939&lt;&gt;"GR",IF(AND(F939&gt;=55,J939&gt;=50),_xlfn.IFS(AND(J939&gt;=$AH$11,J939&gt;$AG$10,J939&gt;$AF$10,J939&gt;$AE$10,J939&gt;$AD$10,J939&gt;$AC$10,J939&gt;$AB$10),"AA",AND(J939&gt;=$AG$11,J939&gt;$AF$10,J939&gt;$AE$10,J939&gt;$AD$10,J939&gt;$AC$10,J939&gt;$AB$10),"BA",AND(J939&gt;=$AF$11,J939&gt;$AE$10,J939&gt;$AD$10,J939&gt;$AC$10,J939&gt;$AB$10),"BB",AND(J939&gt;=$AE$11,J939&gt;$AD$10,J939&gt;$AC$10,J939&gt;$AB$10),"CB",AND(J939&gt;=$AD$11,J939&gt;$AC$10,J939&gt;$AB$10),"CC",AND(J939&gt;=$AC$11,J939&gt;$AB$10),"DC",J939&gt;=50,"DD"),IF(J939&gt;=$AA$9,"FD","FF")),T939),IF(L939&gt;=$Z$32,$Z$30,IF(L939&gt;=$AA$32,$AA$30,IF(L939&gt;=$AB$32,$AB$30,IF(L939&gt;=$AC$32,$AC$30,IF(L939&gt;=$AD$32,$AD$30,IF(L939&gt;=$AE$32,$AE$30,IF(L939&gt;=$AF$32,$AF$30,IF(L939&gt;=$AG$32,$AG$30,$AH$30))))))))),T939)</f>
        <v/>
      </c>
      <c r="V939" s="9" t="str">
        <f t="array" ref="V939">IF(A939&lt;&gt;"",IF(_xlfn.BITOR(F939&lt;&gt;"GR",F939&lt;&gt;""),IF(AND(L939&gt;=50,F939&gt;=55),_xlfn.RANK.EQ(L939,$L$2:$L$1000,0),_xlfn.IFS(U939="FD",999,U939="FF",1000)),IF(AND(L939&gt;=50,H939&gt;=55),_xlfn.RANK.EQ(L939,$L$2:$L$326,0),_xlfn.IFS(U939="FD",999,U939="FF",1000))),"")</f>
        <v/>
      </c>
    </row>
    <row r="940" spans="1:22" x14ac:dyDescent="0.25">
      <c r="A940" s="3"/>
      <c r="B940" s="3"/>
      <c r="C940" s="3"/>
      <c r="D940" s="3"/>
      <c r="E940" s="3"/>
      <c r="F940" s="3"/>
      <c r="G940" s="16">
        <f t="shared" si="200"/>
        <v>0</v>
      </c>
      <c r="H940" s="16">
        <f t="shared" si="201"/>
        <v>0</v>
      </c>
      <c r="I940" s="9">
        <f t="shared" si="199"/>
        <v>0</v>
      </c>
      <c r="J940" s="9">
        <f t="shared" si="202"/>
        <v>0</v>
      </c>
      <c r="K940" s="9">
        <f t="shared" si="211"/>
        <v>0</v>
      </c>
      <c r="L940" s="9">
        <f t="shared" si="212"/>
        <v>0</v>
      </c>
      <c r="M940" s="9" t="str">
        <f t="shared" si="203"/>
        <v/>
      </c>
      <c r="N940" s="9" t="str">
        <f t="shared" si="204"/>
        <v/>
      </c>
      <c r="O940" s="9" t="str">
        <f t="shared" si="205"/>
        <v/>
      </c>
      <c r="P940" s="9" t="str">
        <f t="shared" si="206"/>
        <v/>
      </c>
      <c r="Q940" s="9" t="str">
        <f t="shared" si="207"/>
        <v/>
      </c>
      <c r="R940" s="9" t="str">
        <f t="shared" si="208"/>
        <v/>
      </c>
      <c r="S940" s="9" t="str">
        <f t="shared" si="209"/>
        <v/>
      </c>
      <c r="T940" s="9" t="str">
        <f t="shared" si="210"/>
        <v/>
      </c>
      <c r="U940" s="9" t="str">
        <f t="array" ref="U940">IF(AND(F940&lt;&gt;"",F940&lt;&gt;"GR"),IF(COUNTIF($J$2:$J$1000,"&gt;=50")&gt;=10,IF(F940&lt;&gt;"GR",IF(AND(F940&gt;=55,J940&gt;=50),_xlfn.IFS(AND(J940&gt;=$AH$11,J940&gt;$AG$10,J940&gt;$AF$10,J940&gt;$AE$10,J940&gt;$AD$10,J940&gt;$AC$10,J940&gt;$AB$10),"AA",AND(J940&gt;=$AG$11,J940&gt;$AF$10,J940&gt;$AE$10,J940&gt;$AD$10,J940&gt;$AC$10,J940&gt;$AB$10),"BA",AND(J940&gt;=$AF$11,J940&gt;$AE$10,J940&gt;$AD$10,J940&gt;$AC$10,J940&gt;$AB$10),"BB",AND(J940&gt;=$AE$11,J940&gt;$AD$10,J940&gt;$AC$10,J940&gt;$AB$10),"CB",AND(J940&gt;=$AD$11,J940&gt;$AC$10,J940&gt;$AB$10),"CC",AND(J940&gt;=$AC$11,J940&gt;$AB$10),"DC",J940&gt;=50,"DD"),IF(J940&gt;=$AA$9,"FD","FF")),T940),IF(L940&gt;=$Z$32,$Z$30,IF(L940&gt;=$AA$32,$AA$30,IF(L940&gt;=$AB$32,$AB$30,IF(L940&gt;=$AC$32,$AC$30,IF(L940&gt;=$AD$32,$AD$30,IF(L940&gt;=$AE$32,$AE$30,IF(L940&gt;=$AF$32,$AF$30,IF(L940&gt;=$AG$32,$AG$30,$AH$30))))))))),T940)</f>
        <v/>
      </c>
      <c r="V940" s="9" t="str">
        <f t="array" ref="V940">IF(A940&lt;&gt;"",IF(_xlfn.BITOR(F940&lt;&gt;"GR",F940&lt;&gt;""),IF(AND(L940&gt;=50,F940&gt;=55),_xlfn.RANK.EQ(L940,$L$2:$L$1000,0),_xlfn.IFS(U940="FD",999,U940="FF",1000)),IF(AND(L940&gt;=50,H940&gt;=55),_xlfn.RANK.EQ(L940,$L$2:$L$326,0),_xlfn.IFS(U940="FD",999,U940="FF",1000))),"")</f>
        <v/>
      </c>
    </row>
    <row r="941" spans="1:22" x14ac:dyDescent="0.25">
      <c r="A941" s="3"/>
      <c r="B941" s="3"/>
      <c r="C941" s="3"/>
      <c r="D941" s="3"/>
      <c r="E941" s="3"/>
      <c r="F941" s="3"/>
      <c r="G941" s="16">
        <f t="shared" si="200"/>
        <v>0</v>
      </c>
      <c r="H941" s="16">
        <f t="shared" si="201"/>
        <v>0</v>
      </c>
      <c r="I941" s="9">
        <f t="shared" si="199"/>
        <v>0</v>
      </c>
      <c r="J941" s="9">
        <f t="shared" si="202"/>
        <v>0</v>
      </c>
      <c r="K941" s="9">
        <f t="shared" si="211"/>
        <v>0</v>
      </c>
      <c r="L941" s="9">
        <f t="shared" si="212"/>
        <v>0</v>
      </c>
      <c r="M941" s="9" t="str">
        <f t="shared" si="203"/>
        <v/>
      </c>
      <c r="N941" s="9" t="str">
        <f t="shared" si="204"/>
        <v/>
      </c>
      <c r="O941" s="9" t="str">
        <f t="shared" si="205"/>
        <v/>
      </c>
      <c r="P941" s="9" t="str">
        <f t="shared" si="206"/>
        <v/>
      </c>
      <c r="Q941" s="9" t="str">
        <f t="shared" si="207"/>
        <v/>
      </c>
      <c r="R941" s="9" t="str">
        <f t="shared" si="208"/>
        <v/>
      </c>
      <c r="S941" s="9" t="str">
        <f t="shared" si="209"/>
        <v/>
      </c>
      <c r="T941" s="9" t="str">
        <f t="shared" si="210"/>
        <v/>
      </c>
      <c r="U941" s="9" t="str">
        <f t="array" ref="U941">IF(AND(F941&lt;&gt;"",F941&lt;&gt;"GR"),IF(COUNTIF($J$2:$J$1000,"&gt;=50")&gt;=10,IF(F941&lt;&gt;"GR",IF(AND(F941&gt;=55,J941&gt;=50),_xlfn.IFS(AND(J941&gt;=$AH$11,J941&gt;$AG$10,J941&gt;$AF$10,J941&gt;$AE$10,J941&gt;$AD$10,J941&gt;$AC$10,J941&gt;$AB$10),"AA",AND(J941&gt;=$AG$11,J941&gt;$AF$10,J941&gt;$AE$10,J941&gt;$AD$10,J941&gt;$AC$10,J941&gt;$AB$10),"BA",AND(J941&gt;=$AF$11,J941&gt;$AE$10,J941&gt;$AD$10,J941&gt;$AC$10,J941&gt;$AB$10),"BB",AND(J941&gt;=$AE$11,J941&gt;$AD$10,J941&gt;$AC$10,J941&gt;$AB$10),"CB",AND(J941&gt;=$AD$11,J941&gt;$AC$10,J941&gt;$AB$10),"CC",AND(J941&gt;=$AC$11,J941&gt;$AB$10),"DC",J941&gt;=50,"DD"),IF(J941&gt;=$AA$9,"FD","FF")),T941),IF(L941&gt;=$Z$32,$Z$30,IF(L941&gt;=$AA$32,$AA$30,IF(L941&gt;=$AB$32,$AB$30,IF(L941&gt;=$AC$32,$AC$30,IF(L941&gt;=$AD$32,$AD$30,IF(L941&gt;=$AE$32,$AE$30,IF(L941&gt;=$AF$32,$AF$30,IF(L941&gt;=$AG$32,$AG$30,$AH$30))))))))),T941)</f>
        <v/>
      </c>
      <c r="V941" s="9" t="str">
        <f t="array" ref="V941">IF(A941&lt;&gt;"",IF(_xlfn.BITOR(F941&lt;&gt;"GR",F941&lt;&gt;""),IF(AND(L941&gt;=50,F941&gt;=55),_xlfn.RANK.EQ(L941,$L$2:$L$1000,0),_xlfn.IFS(U941="FD",999,U941="FF",1000)),IF(AND(L941&gt;=50,H941&gt;=55),_xlfn.RANK.EQ(L941,$L$2:$L$326,0),_xlfn.IFS(U941="FD",999,U941="FF",1000))),"")</f>
        <v/>
      </c>
    </row>
    <row r="942" spans="1:22" x14ac:dyDescent="0.25">
      <c r="A942" s="3"/>
      <c r="B942" s="3"/>
      <c r="C942" s="3"/>
      <c r="D942" s="3"/>
      <c r="E942" s="3"/>
      <c r="F942" s="3"/>
      <c r="G942" s="16">
        <f t="shared" si="200"/>
        <v>0</v>
      </c>
      <c r="H942" s="16">
        <f t="shared" si="201"/>
        <v>0</v>
      </c>
      <c r="I942" s="9">
        <f t="shared" si="199"/>
        <v>0</v>
      </c>
      <c r="J942" s="9">
        <f t="shared" si="202"/>
        <v>0</v>
      </c>
      <c r="K942" s="9">
        <f t="shared" si="211"/>
        <v>0</v>
      </c>
      <c r="L942" s="9">
        <f t="shared" si="212"/>
        <v>0</v>
      </c>
      <c r="M942" s="9" t="str">
        <f t="shared" si="203"/>
        <v/>
      </c>
      <c r="N942" s="9" t="str">
        <f t="shared" si="204"/>
        <v/>
      </c>
      <c r="O942" s="9" t="str">
        <f t="shared" si="205"/>
        <v/>
      </c>
      <c r="P942" s="9" t="str">
        <f t="shared" si="206"/>
        <v/>
      </c>
      <c r="Q942" s="9" t="str">
        <f t="shared" si="207"/>
        <v/>
      </c>
      <c r="R942" s="9" t="str">
        <f t="shared" si="208"/>
        <v/>
      </c>
      <c r="S942" s="9" t="str">
        <f t="shared" si="209"/>
        <v/>
      </c>
      <c r="T942" s="9" t="str">
        <f t="shared" si="210"/>
        <v/>
      </c>
      <c r="U942" s="9" t="str">
        <f t="array" ref="U942">IF(AND(F942&lt;&gt;"",F942&lt;&gt;"GR"),IF(COUNTIF($J$2:$J$1000,"&gt;=50")&gt;=10,IF(F942&lt;&gt;"GR",IF(AND(F942&gt;=55,J942&gt;=50),_xlfn.IFS(AND(J942&gt;=$AH$11,J942&gt;$AG$10,J942&gt;$AF$10,J942&gt;$AE$10,J942&gt;$AD$10,J942&gt;$AC$10,J942&gt;$AB$10),"AA",AND(J942&gt;=$AG$11,J942&gt;$AF$10,J942&gt;$AE$10,J942&gt;$AD$10,J942&gt;$AC$10,J942&gt;$AB$10),"BA",AND(J942&gt;=$AF$11,J942&gt;$AE$10,J942&gt;$AD$10,J942&gt;$AC$10,J942&gt;$AB$10),"BB",AND(J942&gt;=$AE$11,J942&gt;$AD$10,J942&gt;$AC$10,J942&gt;$AB$10),"CB",AND(J942&gt;=$AD$11,J942&gt;$AC$10,J942&gt;$AB$10),"CC",AND(J942&gt;=$AC$11,J942&gt;$AB$10),"DC",J942&gt;=50,"DD"),IF(J942&gt;=$AA$9,"FD","FF")),T942),IF(L942&gt;=$Z$32,$Z$30,IF(L942&gt;=$AA$32,$AA$30,IF(L942&gt;=$AB$32,$AB$30,IF(L942&gt;=$AC$32,$AC$30,IF(L942&gt;=$AD$32,$AD$30,IF(L942&gt;=$AE$32,$AE$30,IF(L942&gt;=$AF$32,$AF$30,IF(L942&gt;=$AG$32,$AG$30,$AH$30))))))))),T942)</f>
        <v/>
      </c>
      <c r="V942" s="9" t="str">
        <f t="array" ref="V942">IF(A942&lt;&gt;"",IF(_xlfn.BITOR(F942&lt;&gt;"GR",F942&lt;&gt;""),IF(AND(L942&gt;=50,F942&gt;=55),_xlfn.RANK.EQ(L942,$L$2:$L$1000,0),_xlfn.IFS(U942="FD",999,U942="FF",1000)),IF(AND(L942&gt;=50,H942&gt;=55),_xlfn.RANK.EQ(L942,$L$2:$L$326,0),_xlfn.IFS(U942="FD",999,U942="FF",1000))),"")</f>
        <v/>
      </c>
    </row>
    <row r="943" spans="1:22" x14ac:dyDescent="0.25">
      <c r="A943" s="3"/>
      <c r="B943" s="3"/>
      <c r="C943" s="3"/>
      <c r="D943" s="3"/>
      <c r="E943" s="3"/>
      <c r="F943" s="3"/>
      <c r="G943" s="16">
        <f t="shared" si="200"/>
        <v>0</v>
      </c>
      <c r="H943" s="16">
        <f t="shared" si="201"/>
        <v>0</v>
      </c>
      <c r="I943" s="9">
        <f t="shared" si="199"/>
        <v>0</v>
      </c>
      <c r="J943" s="9">
        <f t="shared" si="202"/>
        <v>0</v>
      </c>
      <c r="K943" s="9">
        <f t="shared" si="211"/>
        <v>0</v>
      </c>
      <c r="L943" s="9">
        <f t="shared" si="212"/>
        <v>0</v>
      </c>
      <c r="M943" s="9" t="str">
        <f t="shared" si="203"/>
        <v/>
      </c>
      <c r="N943" s="9" t="str">
        <f t="shared" si="204"/>
        <v/>
      </c>
      <c r="O943" s="9" t="str">
        <f t="shared" si="205"/>
        <v/>
      </c>
      <c r="P943" s="9" t="str">
        <f t="shared" si="206"/>
        <v/>
      </c>
      <c r="Q943" s="9" t="str">
        <f t="shared" si="207"/>
        <v/>
      </c>
      <c r="R943" s="9" t="str">
        <f t="shared" si="208"/>
        <v/>
      </c>
      <c r="S943" s="9" t="str">
        <f t="shared" si="209"/>
        <v/>
      </c>
      <c r="T943" s="9" t="str">
        <f t="shared" si="210"/>
        <v/>
      </c>
      <c r="U943" s="9" t="str">
        <f t="array" ref="U943">IF(AND(F943&lt;&gt;"",F943&lt;&gt;"GR"),IF(COUNTIF($J$2:$J$1000,"&gt;=50")&gt;=10,IF(F943&lt;&gt;"GR",IF(AND(F943&gt;=55,J943&gt;=50),_xlfn.IFS(AND(J943&gt;=$AH$11,J943&gt;$AG$10,J943&gt;$AF$10,J943&gt;$AE$10,J943&gt;$AD$10,J943&gt;$AC$10,J943&gt;$AB$10),"AA",AND(J943&gt;=$AG$11,J943&gt;$AF$10,J943&gt;$AE$10,J943&gt;$AD$10,J943&gt;$AC$10,J943&gt;$AB$10),"BA",AND(J943&gt;=$AF$11,J943&gt;$AE$10,J943&gt;$AD$10,J943&gt;$AC$10,J943&gt;$AB$10),"BB",AND(J943&gt;=$AE$11,J943&gt;$AD$10,J943&gt;$AC$10,J943&gt;$AB$10),"CB",AND(J943&gt;=$AD$11,J943&gt;$AC$10,J943&gt;$AB$10),"CC",AND(J943&gt;=$AC$11,J943&gt;$AB$10),"DC",J943&gt;=50,"DD"),IF(J943&gt;=$AA$9,"FD","FF")),T943),IF(L943&gt;=$Z$32,$Z$30,IF(L943&gt;=$AA$32,$AA$30,IF(L943&gt;=$AB$32,$AB$30,IF(L943&gt;=$AC$32,$AC$30,IF(L943&gt;=$AD$32,$AD$30,IF(L943&gt;=$AE$32,$AE$30,IF(L943&gt;=$AF$32,$AF$30,IF(L943&gt;=$AG$32,$AG$30,$AH$30))))))))),T943)</f>
        <v/>
      </c>
      <c r="V943" s="9" t="str">
        <f t="array" ref="V943">IF(A943&lt;&gt;"",IF(_xlfn.BITOR(F943&lt;&gt;"GR",F943&lt;&gt;""),IF(AND(L943&gt;=50,F943&gt;=55),_xlfn.RANK.EQ(L943,$L$2:$L$1000,0),_xlfn.IFS(U943="FD",999,U943="FF",1000)),IF(AND(L943&gt;=50,H943&gt;=55),_xlfn.RANK.EQ(L943,$L$2:$L$326,0),_xlfn.IFS(U943="FD",999,U943="FF",1000))),"")</f>
        <v/>
      </c>
    </row>
    <row r="944" spans="1:22" x14ac:dyDescent="0.25">
      <c r="A944" s="3"/>
      <c r="B944" s="3"/>
      <c r="C944" s="3"/>
      <c r="D944" s="3"/>
      <c r="E944" s="3"/>
      <c r="F944" s="3"/>
      <c r="G944" s="16">
        <f t="shared" si="200"/>
        <v>0</v>
      </c>
      <c r="H944" s="16">
        <f t="shared" si="201"/>
        <v>0</v>
      </c>
      <c r="I944" s="9">
        <f t="shared" si="199"/>
        <v>0</v>
      </c>
      <c r="J944" s="9">
        <f t="shared" si="202"/>
        <v>0</v>
      </c>
      <c r="K944" s="9">
        <f t="shared" si="211"/>
        <v>0</v>
      </c>
      <c r="L944" s="9">
        <f t="shared" si="212"/>
        <v>0</v>
      </c>
      <c r="M944" s="9" t="str">
        <f t="shared" si="203"/>
        <v/>
      </c>
      <c r="N944" s="9" t="str">
        <f t="shared" si="204"/>
        <v/>
      </c>
      <c r="O944" s="9" t="str">
        <f t="shared" si="205"/>
        <v/>
      </c>
      <c r="P944" s="9" t="str">
        <f t="shared" si="206"/>
        <v/>
      </c>
      <c r="Q944" s="9" t="str">
        <f t="shared" si="207"/>
        <v/>
      </c>
      <c r="R944" s="9" t="str">
        <f t="shared" si="208"/>
        <v/>
      </c>
      <c r="S944" s="9" t="str">
        <f t="shared" si="209"/>
        <v/>
      </c>
      <c r="T944" s="9" t="str">
        <f t="shared" si="210"/>
        <v/>
      </c>
      <c r="U944" s="9" t="str">
        <f t="array" ref="U944">IF(AND(F944&lt;&gt;"",F944&lt;&gt;"GR"),IF(COUNTIF($J$2:$J$1000,"&gt;=50")&gt;=10,IF(F944&lt;&gt;"GR",IF(AND(F944&gt;=55,J944&gt;=50),_xlfn.IFS(AND(J944&gt;=$AH$11,J944&gt;$AG$10,J944&gt;$AF$10,J944&gt;$AE$10,J944&gt;$AD$10,J944&gt;$AC$10,J944&gt;$AB$10),"AA",AND(J944&gt;=$AG$11,J944&gt;$AF$10,J944&gt;$AE$10,J944&gt;$AD$10,J944&gt;$AC$10,J944&gt;$AB$10),"BA",AND(J944&gt;=$AF$11,J944&gt;$AE$10,J944&gt;$AD$10,J944&gt;$AC$10,J944&gt;$AB$10),"BB",AND(J944&gt;=$AE$11,J944&gt;$AD$10,J944&gt;$AC$10,J944&gt;$AB$10),"CB",AND(J944&gt;=$AD$11,J944&gt;$AC$10,J944&gt;$AB$10),"CC",AND(J944&gt;=$AC$11,J944&gt;$AB$10),"DC",J944&gt;=50,"DD"),IF(J944&gt;=$AA$9,"FD","FF")),T944),IF(L944&gt;=$Z$32,$Z$30,IF(L944&gt;=$AA$32,$AA$30,IF(L944&gt;=$AB$32,$AB$30,IF(L944&gt;=$AC$32,$AC$30,IF(L944&gt;=$AD$32,$AD$30,IF(L944&gt;=$AE$32,$AE$30,IF(L944&gt;=$AF$32,$AF$30,IF(L944&gt;=$AG$32,$AG$30,$AH$30))))))))),T944)</f>
        <v/>
      </c>
      <c r="V944" s="9" t="str">
        <f t="array" ref="V944">IF(A944&lt;&gt;"",IF(_xlfn.BITOR(F944&lt;&gt;"GR",F944&lt;&gt;""),IF(AND(L944&gt;=50,F944&gt;=55),_xlfn.RANK.EQ(L944,$L$2:$L$1000,0),_xlfn.IFS(U944="FD",999,U944="FF",1000)),IF(AND(L944&gt;=50,H944&gt;=55),_xlfn.RANK.EQ(L944,$L$2:$L$326,0),_xlfn.IFS(U944="FD",999,U944="FF",1000))),"")</f>
        <v/>
      </c>
    </row>
    <row r="945" spans="1:22" x14ac:dyDescent="0.25">
      <c r="A945" s="3"/>
      <c r="B945" s="3"/>
      <c r="C945" s="3"/>
      <c r="D945" s="3"/>
      <c r="E945" s="3"/>
      <c r="F945" s="3"/>
      <c r="G945" s="16">
        <f t="shared" si="200"/>
        <v>0</v>
      </c>
      <c r="H945" s="16">
        <f t="shared" si="201"/>
        <v>0</v>
      </c>
      <c r="I945" s="9">
        <f t="shared" si="199"/>
        <v>0</v>
      </c>
      <c r="J945" s="9">
        <f t="shared" si="202"/>
        <v>0</v>
      </c>
      <c r="K945" s="9">
        <f t="shared" si="211"/>
        <v>0</v>
      </c>
      <c r="L945" s="9">
        <f t="shared" si="212"/>
        <v>0</v>
      </c>
      <c r="M945" s="9" t="str">
        <f t="shared" si="203"/>
        <v/>
      </c>
      <c r="N945" s="9" t="str">
        <f t="shared" si="204"/>
        <v/>
      </c>
      <c r="O945" s="9" t="str">
        <f t="shared" si="205"/>
        <v/>
      </c>
      <c r="P945" s="9" t="str">
        <f t="shared" si="206"/>
        <v/>
      </c>
      <c r="Q945" s="9" t="str">
        <f t="shared" si="207"/>
        <v/>
      </c>
      <c r="R945" s="9" t="str">
        <f t="shared" si="208"/>
        <v/>
      </c>
      <c r="S945" s="9" t="str">
        <f t="shared" si="209"/>
        <v/>
      </c>
      <c r="T945" s="9" t="str">
        <f t="shared" si="210"/>
        <v/>
      </c>
      <c r="U945" s="9" t="str">
        <f t="array" ref="U945">IF(AND(F945&lt;&gt;"",F945&lt;&gt;"GR"),IF(COUNTIF($J$2:$J$1000,"&gt;=50")&gt;=10,IF(F945&lt;&gt;"GR",IF(AND(F945&gt;=55,J945&gt;=50),_xlfn.IFS(AND(J945&gt;=$AH$11,J945&gt;$AG$10,J945&gt;$AF$10,J945&gt;$AE$10,J945&gt;$AD$10,J945&gt;$AC$10,J945&gt;$AB$10),"AA",AND(J945&gt;=$AG$11,J945&gt;$AF$10,J945&gt;$AE$10,J945&gt;$AD$10,J945&gt;$AC$10,J945&gt;$AB$10),"BA",AND(J945&gt;=$AF$11,J945&gt;$AE$10,J945&gt;$AD$10,J945&gt;$AC$10,J945&gt;$AB$10),"BB",AND(J945&gt;=$AE$11,J945&gt;$AD$10,J945&gt;$AC$10,J945&gt;$AB$10),"CB",AND(J945&gt;=$AD$11,J945&gt;$AC$10,J945&gt;$AB$10),"CC",AND(J945&gt;=$AC$11,J945&gt;$AB$10),"DC",J945&gt;=50,"DD"),IF(J945&gt;=$AA$9,"FD","FF")),T945),IF(L945&gt;=$Z$32,$Z$30,IF(L945&gt;=$AA$32,$AA$30,IF(L945&gt;=$AB$32,$AB$30,IF(L945&gt;=$AC$32,$AC$30,IF(L945&gt;=$AD$32,$AD$30,IF(L945&gt;=$AE$32,$AE$30,IF(L945&gt;=$AF$32,$AF$30,IF(L945&gt;=$AG$32,$AG$30,$AH$30))))))))),T945)</f>
        <v/>
      </c>
      <c r="V945" s="9" t="str">
        <f t="array" ref="V945">IF(A945&lt;&gt;"",IF(_xlfn.BITOR(F945&lt;&gt;"GR",F945&lt;&gt;""),IF(AND(L945&gt;=50,F945&gt;=55),_xlfn.RANK.EQ(L945,$L$2:$L$1000,0),_xlfn.IFS(U945="FD",999,U945="FF",1000)),IF(AND(L945&gt;=50,H945&gt;=55),_xlfn.RANK.EQ(L945,$L$2:$L$326,0),_xlfn.IFS(U945="FD",999,U945="FF",1000))),"")</f>
        <v/>
      </c>
    </row>
    <row r="946" spans="1:22" x14ac:dyDescent="0.25">
      <c r="A946" s="3"/>
      <c r="B946" s="3"/>
      <c r="C946" s="3"/>
      <c r="D946" s="3"/>
      <c r="E946" s="3"/>
      <c r="F946" s="3"/>
      <c r="G946" s="16">
        <f t="shared" si="200"/>
        <v>0</v>
      </c>
      <c r="H946" s="16">
        <f t="shared" si="201"/>
        <v>0</v>
      </c>
      <c r="I946" s="9">
        <f t="shared" si="199"/>
        <v>0</v>
      </c>
      <c r="J946" s="9">
        <f t="shared" si="202"/>
        <v>0</v>
      </c>
      <c r="K946" s="9">
        <f t="shared" si="211"/>
        <v>0</v>
      </c>
      <c r="L946" s="9">
        <f t="shared" si="212"/>
        <v>0</v>
      </c>
      <c r="M946" s="9" t="str">
        <f t="shared" si="203"/>
        <v/>
      </c>
      <c r="N946" s="9" t="str">
        <f t="shared" si="204"/>
        <v/>
      </c>
      <c r="O946" s="9" t="str">
        <f t="shared" si="205"/>
        <v/>
      </c>
      <c r="P946" s="9" t="str">
        <f t="shared" si="206"/>
        <v/>
      </c>
      <c r="Q946" s="9" t="str">
        <f t="shared" si="207"/>
        <v/>
      </c>
      <c r="R946" s="9" t="str">
        <f t="shared" si="208"/>
        <v/>
      </c>
      <c r="S946" s="9" t="str">
        <f t="shared" si="209"/>
        <v/>
      </c>
      <c r="T946" s="9" t="str">
        <f t="shared" si="210"/>
        <v/>
      </c>
      <c r="U946" s="9" t="str">
        <f t="array" ref="U946">IF(AND(F946&lt;&gt;"",F946&lt;&gt;"GR"),IF(COUNTIF($J$2:$J$1000,"&gt;=50")&gt;=10,IF(F946&lt;&gt;"GR",IF(AND(F946&gt;=55,J946&gt;=50),_xlfn.IFS(AND(J946&gt;=$AH$11,J946&gt;$AG$10,J946&gt;$AF$10,J946&gt;$AE$10,J946&gt;$AD$10,J946&gt;$AC$10,J946&gt;$AB$10),"AA",AND(J946&gt;=$AG$11,J946&gt;$AF$10,J946&gt;$AE$10,J946&gt;$AD$10,J946&gt;$AC$10,J946&gt;$AB$10),"BA",AND(J946&gt;=$AF$11,J946&gt;$AE$10,J946&gt;$AD$10,J946&gt;$AC$10,J946&gt;$AB$10),"BB",AND(J946&gt;=$AE$11,J946&gt;$AD$10,J946&gt;$AC$10,J946&gt;$AB$10),"CB",AND(J946&gt;=$AD$11,J946&gt;$AC$10,J946&gt;$AB$10),"CC",AND(J946&gt;=$AC$11,J946&gt;$AB$10),"DC",J946&gt;=50,"DD"),IF(J946&gt;=$AA$9,"FD","FF")),T946),IF(L946&gt;=$Z$32,$Z$30,IF(L946&gt;=$AA$32,$AA$30,IF(L946&gt;=$AB$32,$AB$30,IF(L946&gt;=$AC$32,$AC$30,IF(L946&gt;=$AD$32,$AD$30,IF(L946&gt;=$AE$32,$AE$30,IF(L946&gt;=$AF$32,$AF$30,IF(L946&gt;=$AG$32,$AG$30,$AH$30))))))))),T946)</f>
        <v/>
      </c>
      <c r="V946" s="9" t="str">
        <f t="array" ref="V946">IF(A946&lt;&gt;"",IF(_xlfn.BITOR(F946&lt;&gt;"GR",F946&lt;&gt;""),IF(AND(L946&gt;=50,F946&gt;=55),_xlfn.RANK.EQ(L946,$L$2:$L$1000,0),_xlfn.IFS(U946="FD",999,U946="FF",1000)),IF(AND(L946&gt;=50,H946&gt;=55),_xlfn.RANK.EQ(L946,$L$2:$L$326,0),_xlfn.IFS(U946="FD",999,U946="FF",1000))),"")</f>
        <v/>
      </c>
    </row>
    <row r="947" spans="1:22" x14ac:dyDescent="0.25">
      <c r="A947" s="3"/>
      <c r="B947" s="3"/>
      <c r="C947" s="3"/>
      <c r="D947" s="3"/>
      <c r="E947" s="3"/>
      <c r="F947" s="3"/>
      <c r="G947" s="16">
        <f t="shared" si="200"/>
        <v>0</v>
      </c>
      <c r="H947" s="16">
        <f t="shared" si="201"/>
        <v>0</v>
      </c>
      <c r="I947" s="9">
        <f t="shared" si="199"/>
        <v>0</v>
      </c>
      <c r="J947" s="9">
        <f t="shared" si="202"/>
        <v>0</v>
      </c>
      <c r="K947" s="9">
        <f t="shared" si="211"/>
        <v>0</v>
      </c>
      <c r="L947" s="9">
        <f t="shared" si="212"/>
        <v>0</v>
      </c>
      <c r="M947" s="9" t="str">
        <f t="shared" si="203"/>
        <v/>
      </c>
      <c r="N947" s="9" t="str">
        <f t="shared" si="204"/>
        <v/>
      </c>
      <c r="O947" s="9" t="str">
        <f t="shared" si="205"/>
        <v/>
      </c>
      <c r="P947" s="9" t="str">
        <f t="shared" si="206"/>
        <v/>
      </c>
      <c r="Q947" s="9" t="str">
        <f t="shared" si="207"/>
        <v/>
      </c>
      <c r="R947" s="9" t="str">
        <f t="shared" si="208"/>
        <v/>
      </c>
      <c r="S947" s="9" t="str">
        <f t="shared" si="209"/>
        <v/>
      </c>
      <c r="T947" s="9" t="str">
        <f t="shared" si="210"/>
        <v/>
      </c>
      <c r="U947" s="9" t="str">
        <f t="array" ref="U947">IF(AND(F947&lt;&gt;"",F947&lt;&gt;"GR"),IF(COUNTIF($J$2:$J$1000,"&gt;=50")&gt;=10,IF(F947&lt;&gt;"GR",IF(AND(F947&gt;=55,J947&gt;=50),_xlfn.IFS(AND(J947&gt;=$AH$11,J947&gt;$AG$10,J947&gt;$AF$10,J947&gt;$AE$10,J947&gt;$AD$10,J947&gt;$AC$10,J947&gt;$AB$10),"AA",AND(J947&gt;=$AG$11,J947&gt;$AF$10,J947&gt;$AE$10,J947&gt;$AD$10,J947&gt;$AC$10,J947&gt;$AB$10),"BA",AND(J947&gt;=$AF$11,J947&gt;$AE$10,J947&gt;$AD$10,J947&gt;$AC$10,J947&gt;$AB$10),"BB",AND(J947&gt;=$AE$11,J947&gt;$AD$10,J947&gt;$AC$10,J947&gt;$AB$10),"CB",AND(J947&gt;=$AD$11,J947&gt;$AC$10,J947&gt;$AB$10),"CC",AND(J947&gt;=$AC$11,J947&gt;$AB$10),"DC",J947&gt;=50,"DD"),IF(J947&gt;=$AA$9,"FD","FF")),T947),IF(L947&gt;=$Z$32,$Z$30,IF(L947&gt;=$AA$32,$AA$30,IF(L947&gt;=$AB$32,$AB$30,IF(L947&gt;=$AC$32,$AC$30,IF(L947&gt;=$AD$32,$AD$30,IF(L947&gt;=$AE$32,$AE$30,IF(L947&gt;=$AF$32,$AF$30,IF(L947&gt;=$AG$32,$AG$30,$AH$30))))))))),T947)</f>
        <v/>
      </c>
      <c r="V947" s="9" t="str">
        <f t="array" ref="V947">IF(A947&lt;&gt;"",IF(_xlfn.BITOR(F947&lt;&gt;"GR",F947&lt;&gt;""),IF(AND(L947&gt;=50,F947&gt;=55),_xlfn.RANK.EQ(L947,$L$2:$L$1000,0),_xlfn.IFS(U947="FD",999,U947="FF",1000)),IF(AND(L947&gt;=50,H947&gt;=55),_xlfn.RANK.EQ(L947,$L$2:$L$326,0),_xlfn.IFS(U947="FD",999,U947="FF",1000))),"")</f>
        <v/>
      </c>
    </row>
    <row r="948" spans="1:22" x14ac:dyDescent="0.25">
      <c r="A948" s="3"/>
      <c r="B948" s="3"/>
      <c r="C948" s="3"/>
      <c r="D948" s="3"/>
      <c r="E948" s="3"/>
      <c r="F948" s="3"/>
      <c r="G948" s="16">
        <f t="shared" si="200"/>
        <v>0</v>
      </c>
      <c r="H948" s="16">
        <f t="shared" si="201"/>
        <v>0</v>
      </c>
      <c r="I948" s="9">
        <f t="shared" si="199"/>
        <v>0</v>
      </c>
      <c r="J948" s="9">
        <f t="shared" si="202"/>
        <v>0</v>
      </c>
      <c r="K948" s="9">
        <f t="shared" si="211"/>
        <v>0</v>
      </c>
      <c r="L948" s="9">
        <f t="shared" si="212"/>
        <v>0</v>
      </c>
      <c r="M948" s="9" t="str">
        <f t="shared" si="203"/>
        <v/>
      </c>
      <c r="N948" s="9" t="str">
        <f t="shared" si="204"/>
        <v/>
      </c>
      <c r="O948" s="9" t="str">
        <f t="shared" si="205"/>
        <v/>
      </c>
      <c r="P948" s="9" t="str">
        <f t="shared" si="206"/>
        <v/>
      </c>
      <c r="Q948" s="9" t="str">
        <f t="shared" si="207"/>
        <v/>
      </c>
      <c r="R948" s="9" t="str">
        <f t="shared" si="208"/>
        <v/>
      </c>
      <c r="S948" s="9" t="str">
        <f t="shared" si="209"/>
        <v/>
      </c>
      <c r="T948" s="9" t="str">
        <f t="shared" si="210"/>
        <v/>
      </c>
      <c r="U948" s="9" t="str">
        <f t="array" ref="U948">IF(AND(F948&lt;&gt;"",F948&lt;&gt;"GR"),IF(COUNTIF($J$2:$J$1000,"&gt;=50")&gt;=10,IF(F948&lt;&gt;"GR",IF(AND(F948&gt;=55,J948&gt;=50),_xlfn.IFS(AND(J948&gt;=$AH$11,J948&gt;$AG$10,J948&gt;$AF$10,J948&gt;$AE$10,J948&gt;$AD$10,J948&gt;$AC$10,J948&gt;$AB$10),"AA",AND(J948&gt;=$AG$11,J948&gt;$AF$10,J948&gt;$AE$10,J948&gt;$AD$10,J948&gt;$AC$10,J948&gt;$AB$10),"BA",AND(J948&gt;=$AF$11,J948&gt;$AE$10,J948&gt;$AD$10,J948&gt;$AC$10,J948&gt;$AB$10),"BB",AND(J948&gt;=$AE$11,J948&gt;$AD$10,J948&gt;$AC$10,J948&gt;$AB$10),"CB",AND(J948&gt;=$AD$11,J948&gt;$AC$10,J948&gt;$AB$10),"CC",AND(J948&gt;=$AC$11,J948&gt;$AB$10),"DC",J948&gt;=50,"DD"),IF(J948&gt;=$AA$9,"FD","FF")),T948),IF(L948&gt;=$Z$32,$Z$30,IF(L948&gt;=$AA$32,$AA$30,IF(L948&gt;=$AB$32,$AB$30,IF(L948&gt;=$AC$32,$AC$30,IF(L948&gt;=$AD$32,$AD$30,IF(L948&gt;=$AE$32,$AE$30,IF(L948&gt;=$AF$32,$AF$30,IF(L948&gt;=$AG$32,$AG$30,$AH$30))))))))),T948)</f>
        <v/>
      </c>
      <c r="V948" s="9" t="str">
        <f t="array" ref="V948">IF(A948&lt;&gt;"",IF(_xlfn.BITOR(F948&lt;&gt;"GR",F948&lt;&gt;""),IF(AND(L948&gt;=50,F948&gt;=55),_xlfn.RANK.EQ(L948,$L$2:$L$1000,0),_xlfn.IFS(U948="FD",999,U948="FF",1000)),IF(AND(L948&gt;=50,H948&gt;=55),_xlfn.RANK.EQ(L948,$L$2:$L$326,0),_xlfn.IFS(U948="FD",999,U948="FF",1000))),"")</f>
        <v/>
      </c>
    </row>
    <row r="949" spans="1:22" x14ac:dyDescent="0.25">
      <c r="A949" s="3"/>
      <c r="B949" s="3"/>
      <c r="C949" s="3"/>
      <c r="D949" s="3"/>
      <c r="E949" s="3"/>
      <c r="F949" s="3"/>
      <c r="G949" s="16">
        <f t="shared" si="200"/>
        <v>0</v>
      </c>
      <c r="H949" s="16">
        <f t="shared" si="201"/>
        <v>0</v>
      </c>
      <c r="I949" s="9">
        <f t="shared" si="199"/>
        <v>0</v>
      </c>
      <c r="J949" s="9">
        <f t="shared" si="202"/>
        <v>0</v>
      </c>
      <c r="K949" s="9">
        <f t="shared" si="211"/>
        <v>0</v>
      </c>
      <c r="L949" s="9">
        <f t="shared" si="212"/>
        <v>0</v>
      </c>
      <c r="M949" s="9" t="str">
        <f t="shared" si="203"/>
        <v/>
      </c>
      <c r="N949" s="9" t="str">
        <f t="shared" si="204"/>
        <v/>
      </c>
      <c r="O949" s="9" t="str">
        <f t="shared" si="205"/>
        <v/>
      </c>
      <c r="P949" s="9" t="str">
        <f t="shared" si="206"/>
        <v/>
      </c>
      <c r="Q949" s="9" t="str">
        <f t="shared" si="207"/>
        <v/>
      </c>
      <c r="R949" s="9" t="str">
        <f t="shared" si="208"/>
        <v/>
      </c>
      <c r="S949" s="9" t="str">
        <f t="shared" si="209"/>
        <v/>
      </c>
      <c r="T949" s="9" t="str">
        <f t="shared" si="210"/>
        <v/>
      </c>
      <c r="U949" s="9" t="str">
        <f t="array" ref="U949">IF(AND(F949&lt;&gt;"",F949&lt;&gt;"GR"),IF(COUNTIF($J$2:$J$1000,"&gt;=50")&gt;=10,IF(F949&lt;&gt;"GR",IF(AND(F949&gt;=55,J949&gt;=50),_xlfn.IFS(AND(J949&gt;=$AH$11,J949&gt;$AG$10,J949&gt;$AF$10,J949&gt;$AE$10,J949&gt;$AD$10,J949&gt;$AC$10,J949&gt;$AB$10),"AA",AND(J949&gt;=$AG$11,J949&gt;$AF$10,J949&gt;$AE$10,J949&gt;$AD$10,J949&gt;$AC$10,J949&gt;$AB$10),"BA",AND(J949&gt;=$AF$11,J949&gt;$AE$10,J949&gt;$AD$10,J949&gt;$AC$10,J949&gt;$AB$10),"BB",AND(J949&gt;=$AE$11,J949&gt;$AD$10,J949&gt;$AC$10,J949&gt;$AB$10),"CB",AND(J949&gt;=$AD$11,J949&gt;$AC$10,J949&gt;$AB$10),"CC",AND(J949&gt;=$AC$11,J949&gt;$AB$10),"DC",J949&gt;=50,"DD"),IF(J949&gt;=$AA$9,"FD","FF")),T949),IF(L949&gt;=$Z$32,$Z$30,IF(L949&gt;=$AA$32,$AA$30,IF(L949&gt;=$AB$32,$AB$30,IF(L949&gt;=$AC$32,$AC$30,IF(L949&gt;=$AD$32,$AD$30,IF(L949&gt;=$AE$32,$AE$30,IF(L949&gt;=$AF$32,$AF$30,IF(L949&gt;=$AG$32,$AG$30,$AH$30))))))))),T949)</f>
        <v/>
      </c>
      <c r="V949" s="9" t="str">
        <f t="array" ref="V949">IF(A949&lt;&gt;"",IF(_xlfn.BITOR(F949&lt;&gt;"GR",F949&lt;&gt;""),IF(AND(L949&gt;=50,F949&gt;=55),_xlfn.RANK.EQ(L949,$L$2:$L$1000,0),_xlfn.IFS(U949="FD",999,U949="FF",1000)),IF(AND(L949&gt;=50,H949&gt;=55),_xlfn.RANK.EQ(L949,$L$2:$L$326,0),_xlfn.IFS(U949="FD",999,U949="FF",1000))),"")</f>
        <v/>
      </c>
    </row>
    <row r="950" spans="1:22" x14ac:dyDescent="0.25">
      <c r="A950" s="3"/>
      <c r="B950" s="3"/>
      <c r="C950" s="3"/>
      <c r="D950" s="3"/>
      <c r="E950" s="3"/>
      <c r="F950" s="3"/>
      <c r="G950" s="16">
        <f t="shared" si="200"/>
        <v>0</v>
      </c>
      <c r="H950" s="16">
        <f t="shared" si="201"/>
        <v>0</v>
      </c>
      <c r="I950" s="9">
        <f t="shared" si="199"/>
        <v>0</v>
      </c>
      <c r="J950" s="9">
        <f t="shared" si="202"/>
        <v>0</v>
      </c>
      <c r="K950" s="9">
        <f t="shared" si="211"/>
        <v>0</v>
      </c>
      <c r="L950" s="9">
        <f t="shared" si="212"/>
        <v>0</v>
      </c>
      <c r="M950" s="9" t="str">
        <f t="shared" si="203"/>
        <v/>
      </c>
      <c r="N950" s="9" t="str">
        <f t="shared" si="204"/>
        <v/>
      </c>
      <c r="O950" s="9" t="str">
        <f t="shared" si="205"/>
        <v/>
      </c>
      <c r="P950" s="9" t="str">
        <f t="shared" si="206"/>
        <v/>
      </c>
      <c r="Q950" s="9" t="str">
        <f t="shared" si="207"/>
        <v/>
      </c>
      <c r="R950" s="9" t="str">
        <f t="shared" si="208"/>
        <v/>
      </c>
      <c r="S950" s="9" t="str">
        <f t="shared" si="209"/>
        <v/>
      </c>
      <c r="T950" s="9" t="str">
        <f t="shared" si="210"/>
        <v/>
      </c>
      <c r="U950" s="9" t="str">
        <f t="array" ref="U950">IF(AND(F950&lt;&gt;"",F950&lt;&gt;"GR"),IF(COUNTIF($J$2:$J$1000,"&gt;=50")&gt;=10,IF(F950&lt;&gt;"GR",IF(AND(F950&gt;=55,J950&gt;=50),_xlfn.IFS(AND(J950&gt;=$AH$11,J950&gt;$AG$10,J950&gt;$AF$10,J950&gt;$AE$10,J950&gt;$AD$10,J950&gt;$AC$10,J950&gt;$AB$10),"AA",AND(J950&gt;=$AG$11,J950&gt;$AF$10,J950&gt;$AE$10,J950&gt;$AD$10,J950&gt;$AC$10,J950&gt;$AB$10),"BA",AND(J950&gt;=$AF$11,J950&gt;$AE$10,J950&gt;$AD$10,J950&gt;$AC$10,J950&gt;$AB$10),"BB",AND(J950&gt;=$AE$11,J950&gt;$AD$10,J950&gt;$AC$10,J950&gt;$AB$10),"CB",AND(J950&gt;=$AD$11,J950&gt;$AC$10,J950&gt;$AB$10),"CC",AND(J950&gt;=$AC$11,J950&gt;$AB$10),"DC",J950&gt;=50,"DD"),IF(J950&gt;=$AA$9,"FD","FF")),T950),IF(L950&gt;=$Z$32,$Z$30,IF(L950&gt;=$AA$32,$AA$30,IF(L950&gt;=$AB$32,$AB$30,IF(L950&gt;=$AC$32,$AC$30,IF(L950&gt;=$AD$32,$AD$30,IF(L950&gt;=$AE$32,$AE$30,IF(L950&gt;=$AF$32,$AF$30,IF(L950&gt;=$AG$32,$AG$30,$AH$30))))))))),T950)</f>
        <v/>
      </c>
      <c r="V950" s="9" t="str">
        <f t="array" ref="V950">IF(A950&lt;&gt;"",IF(_xlfn.BITOR(F950&lt;&gt;"GR",F950&lt;&gt;""),IF(AND(L950&gt;=50,F950&gt;=55),_xlfn.RANK.EQ(L950,$L$2:$L$1000,0),_xlfn.IFS(U950="FD",999,U950="FF",1000)),IF(AND(L950&gt;=50,H950&gt;=55),_xlfn.RANK.EQ(L950,$L$2:$L$326,0),_xlfn.IFS(U950="FD",999,U950="FF",1000))),"")</f>
        <v/>
      </c>
    </row>
    <row r="951" spans="1:22" x14ac:dyDescent="0.25">
      <c r="A951" s="3"/>
      <c r="B951" s="3"/>
      <c r="C951" s="3"/>
      <c r="D951" s="3"/>
      <c r="E951" s="3"/>
      <c r="F951" s="3"/>
      <c r="G951" s="16">
        <f t="shared" si="200"/>
        <v>0</v>
      </c>
      <c r="H951" s="16">
        <f t="shared" si="201"/>
        <v>0</v>
      </c>
      <c r="I951" s="9">
        <f t="shared" si="199"/>
        <v>0</v>
      </c>
      <c r="J951" s="9">
        <f t="shared" si="202"/>
        <v>0</v>
      </c>
      <c r="K951" s="9">
        <f t="shared" si="211"/>
        <v>0</v>
      </c>
      <c r="L951" s="9">
        <f t="shared" si="212"/>
        <v>0</v>
      </c>
      <c r="M951" s="9" t="str">
        <f t="shared" si="203"/>
        <v/>
      </c>
      <c r="N951" s="9" t="str">
        <f t="shared" si="204"/>
        <v/>
      </c>
      <c r="O951" s="9" t="str">
        <f t="shared" si="205"/>
        <v/>
      </c>
      <c r="P951" s="9" t="str">
        <f t="shared" si="206"/>
        <v/>
      </c>
      <c r="Q951" s="9" t="str">
        <f t="shared" si="207"/>
        <v/>
      </c>
      <c r="R951" s="9" t="str">
        <f t="shared" si="208"/>
        <v/>
      </c>
      <c r="S951" s="9" t="str">
        <f t="shared" si="209"/>
        <v/>
      </c>
      <c r="T951" s="9" t="str">
        <f t="shared" si="210"/>
        <v/>
      </c>
      <c r="U951" s="9" t="str">
        <f t="array" ref="U951">IF(AND(F951&lt;&gt;"",F951&lt;&gt;"GR"),IF(COUNTIF($J$2:$J$1000,"&gt;=50")&gt;=10,IF(F951&lt;&gt;"GR",IF(AND(F951&gt;=55,J951&gt;=50),_xlfn.IFS(AND(J951&gt;=$AH$11,J951&gt;$AG$10,J951&gt;$AF$10,J951&gt;$AE$10,J951&gt;$AD$10,J951&gt;$AC$10,J951&gt;$AB$10),"AA",AND(J951&gt;=$AG$11,J951&gt;$AF$10,J951&gt;$AE$10,J951&gt;$AD$10,J951&gt;$AC$10,J951&gt;$AB$10),"BA",AND(J951&gt;=$AF$11,J951&gt;$AE$10,J951&gt;$AD$10,J951&gt;$AC$10,J951&gt;$AB$10),"BB",AND(J951&gt;=$AE$11,J951&gt;$AD$10,J951&gt;$AC$10,J951&gt;$AB$10),"CB",AND(J951&gt;=$AD$11,J951&gt;$AC$10,J951&gt;$AB$10),"CC",AND(J951&gt;=$AC$11,J951&gt;$AB$10),"DC",J951&gt;=50,"DD"),IF(J951&gt;=$AA$9,"FD","FF")),T951),IF(L951&gt;=$Z$32,$Z$30,IF(L951&gt;=$AA$32,$AA$30,IF(L951&gt;=$AB$32,$AB$30,IF(L951&gt;=$AC$32,$AC$30,IF(L951&gt;=$AD$32,$AD$30,IF(L951&gt;=$AE$32,$AE$30,IF(L951&gt;=$AF$32,$AF$30,IF(L951&gt;=$AG$32,$AG$30,$AH$30))))))))),T951)</f>
        <v/>
      </c>
      <c r="V951" s="9" t="str">
        <f t="array" ref="V951">IF(A951&lt;&gt;"",IF(_xlfn.BITOR(F951&lt;&gt;"GR",F951&lt;&gt;""),IF(AND(L951&gt;=50,F951&gt;=55),_xlfn.RANK.EQ(L951,$L$2:$L$1000,0),_xlfn.IFS(U951="FD",999,U951="FF",1000)),IF(AND(L951&gt;=50,H951&gt;=55),_xlfn.RANK.EQ(L951,$L$2:$L$326,0),_xlfn.IFS(U951="FD",999,U951="FF",1000))),"")</f>
        <v/>
      </c>
    </row>
    <row r="952" spans="1:22" x14ac:dyDescent="0.25">
      <c r="A952" s="3"/>
      <c r="B952" s="3"/>
      <c r="C952" s="3"/>
      <c r="D952" s="3"/>
      <c r="E952" s="3"/>
      <c r="F952" s="3"/>
      <c r="G952" s="16">
        <f t="shared" si="200"/>
        <v>0</v>
      </c>
      <c r="H952" s="16">
        <f t="shared" si="201"/>
        <v>0</v>
      </c>
      <c r="I952" s="9">
        <f t="shared" si="199"/>
        <v>0</v>
      </c>
      <c r="J952" s="9">
        <f t="shared" si="202"/>
        <v>0</v>
      </c>
      <c r="K952" s="9">
        <f t="shared" si="211"/>
        <v>0</v>
      </c>
      <c r="L952" s="9">
        <f t="shared" si="212"/>
        <v>0</v>
      </c>
      <c r="M952" s="9" t="str">
        <f t="shared" si="203"/>
        <v/>
      </c>
      <c r="N952" s="9" t="str">
        <f t="shared" si="204"/>
        <v/>
      </c>
      <c r="O952" s="9" t="str">
        <f t="shared" si="205"/>
        <v/>
      </c>
      <c r="P952" s="9" t="str">
        <f t="shared" si="206"/>
        <v/>
      </c>
      <c r="Q952" s="9" t="str">
        <f t="shared" si="207"/>
        <v/>
      </c>
      <c r="R952" s="9" t="str">
        <f t="shared" si="208"/>
        <v/>
      </c>
      <c r="S952" s="9" t="str">
        <f t="shared" si="209"/>
        <v/>
      </c>
      <c r="T952" s="9" t="str">
        <f t="shared" si="210"/>
        <v/>
      </c>
      <c r="U952" s="9" t="str">
        <f t="array" ref="U952">IF(AND(F952&lt;&gt;"",F952&lt;&gt;"GR"),IF(COUNTIF($J$2:$J$1000,"&gt;=50")&gt;=10,IF(F952&lt;&gt;"GR",IF(AND(F952&gt;=55,J952&gt;=50),_xlfn.IFS(AND(J952&gt;=$AH$11,J952&gt;$AG$10,J952&gt;$AF$10,J952&gt;$AE$10,J952&gt;$AD$10,J952&gt;$AC$10,J952&gt;$AB$10),"AA",AND(J952&gt;=$AG$11,J952&gt;$AF$10,J952&gt;$AE$10,J952&gt;$AD$10,J952&gt;$AC$10,J952&gt;$AB$10),"BA",AND(J952&gt;=$AF$11,J952&gt;$AE$10,J952&gt;$AD$10,J952&gt;$AC$10,J952&gt;$AB$10),"BB",AND(J952&gt;=$AE$11,J952&gt;$AD$10,J952&gt;$AC$10,J952&gt;$AB$10),"CB",AND(J952&gt;=$AD$11,J952&gt;$AC$10,J952&gt;$AB$10),"CC",AND(J952&gt;=$AC$11,J952&gt;$AB$10),"DC",J952&gt;=50,"DD"),IF(J952&gt;=$AA$9,"FD","FF")),T952),IF(L952&gt;=$Z$32,$Z$30,IF(L952&gt;=$AA$32,$AA$30,IF(L952&gt;=$AB$32,$AB$30,IF(L952&gt;=$AC$32,$AC$30,IF(L952&gt;=$AD$32,$AD$30,IF(L952&gt;=$AE$32,$AE$30,IF(L952&gt;=$AF$32,$AF$30,IF(L952&gt;=$AG$32,$AG$30,$AH$30))))))))),T952)</f>
        <v/>
      </c>
      <c r="V952" s="9" t="str">
        <f t="array" ref="V952">IF(A952&lt;&gt;"",IF(_xlfn.BITOR(F952&lt;&gt;"GR",F952&lt;&gt;""),IF(AND(L952&gt;=50,F952&gt;=55),_xlfn.RANK.EQ(L952,$L$2:$L$1000,0),_xlfn.IFS(U952="FD",999,U952="FF",1000)),IF(AND(L952&gt;=50,H952&gt;=55),_xlfn.RANK.EQ(L952,$L$2:$L$326,0),_xlfn.IFS(U952="FD",999,U952="FF",1000))),"")</f>
        <v/>
      </c>
    </row>
    <row r="953" spans="1:22" x14ac:dyDescent="0.25">
      <c r="A953" s="3"/>
      <c r="B953" s="3"/>
      <c r="C953" s="3"/>
      <c r="D953" s="3"/>
      <c r="E953" s="3"/>
      <c r="F953" s="3"/>
      <c r="G953" s="16">
        <f t="shared" si="200"/>
        <v>0</v>
      </c>
      <c r="H953" s="16">
        <f t="shared" si="201"/>
        <v>0</v>
      </c>
      <c r="I953" s="9">
        <f t="shared" si="199"/>
        <v>0</v>
      </c>
      <c r="J953" s="9">
        <f t="shared" si="202"/>
        <v>0</v>
      </c>
      <c r="K953" s="9">
        <f t="shared" si="211"/>
        <v>0</v>
      </c>
      <c r="L953" s="9">
        <f t="shared" si="212"/>
        <v>0</v>
      </c>
      <c r="M953" s="9" t="str">
        <f t="shared" si="203"/>
        <v/>
      </c>
      <c r="N953" s="9" t="str">
        <f t="shared" si="204"/>
        <v/>
      </c>
      <c r="O953" s="9" t="str">
        <f t="shared" si="205"/>
        <v/>
      </c>
      <c r="P953" s="9" t="str">
        <f t="shared" si="206"/>
        <v/>
      </c>
      <c r="Q953" s="9" t="str">
        <f t="shared" si="207"/>
        <v/>
      </c>
      <c r="R953" s="9" t="str">
        <f t="shared" si="208"/>
        <v/>
      </c>
      <c r="S953" s="9" t="str">
        <f t="shared" si="209"/>
        <v/>
      </c>
      <c r="T953" s="9" t="str">
        <f t="shared" si="210"/>
        <v/>
      </c>
      <c r="U953" s="9" t="str">
        <f t="array" ref="U953">IF(AND(F953&lt;&gt;"",F953&lt;&gt;"GR"),IF(COUNTIF($J$2:$J$1000,"&gt;=50")&gt;=10,IF(F953&lt;&gt;"GR",IF(AND(F953&gt;=55,J953&gt;=50),_xlfn.IFS(AND(J953&gt;=$AH$11,J953&gt;$AG$10,J953&gt;$AF$10,J953&gt;$AE$10,J953&gt;$AD$10,J953&gt;$AC$10,J953&gt;$AB$10),"AA",AND(J953&gt;=$AG$11,J953&gt;$AF$10,J953&gt;$AE$10,J953&gt;$AD$10,J953&gt;$AC$10,J953&gt;$AB$10),"BA",AND(J953&gt;=$AF$11,J953&gt;$AE$10,J953&gt;$AD$10,J953&gt;$AC$10,J953&gt;$AB$10),"BB",AND(J953&gt;=$AE$11,J953&gt;$AD$10,J953&gt;$AC$10,J953&gt;$AB$10),"CB",AND(J953&gt;=$AD$11,J953&gt;$AC$10,J953&gt;$AB$10),"CC",AND(J953&gt;=$AC$11,J953&gt;$AB$10),"DC",J953&gt;=50,"DD"),IF(J953&gt;=$AA$9,"FD","FF")),T953),IF(L953&gt;=$Z$32,$Z$30,IF(L953&gt;=$AA$32,$AA$30,IF(L953&gt;=$AB$32,$AB$30,IF(L953&gt;=$AC$32,$AC$30,IF(L953&gt;=$AD$32,$AD$30,IF(L953&gt;=$AE$32,$AE$30,IF(L953&gt;=$AF$32,$AF$30,IF(L953&gt;=$AG$32,$AG$30,$AH$30))))))))),T953)</f>
        <v/>
      </c>
      <c r="V953" s="9" t="str">
        <f t="array" ref="V953">IF(A953&lt;&gt;"",IF(_xlfn.BITOR(F953&lt;&gt;"GR",F953&lt;&gt;""),IF(AND(L953&gt;=50,F953&gt;=55),_xlfn.RANK.EQ(L953,$L$2:$L$1000,0),_xlfn.IFS(U953="FD",999,U953="FF",1000)),IF(AND(L953&gt;=50,H953&gt;=55),_xlfn.RANK.EQ(L953,$L$2:$L$326,0),_xlfn.IFS(U953="FD",999,U953="FF",1000))),"")</f>
        <v/>
      </c>
    </row>
    <row r="954" spans="1:22" x14ac:dyDescent="0.25">
      <c r="A954" s="3"/>
      <c r="B954" s="3"/>
      <c r="C954" s="3"/>
      <c r="D954" s="3"/>
      <c r="E954" s="3"/>
      <c r="F954" s="3"/>
      <c r="G954" s="16">
        <f t="shared" si="200"/>
        <v>0</v>
      </c>
      <c r="H954" s="16">
        <f t="shared" si="201"/>
        <v>0</v>
      </c>
      <c r="I954" s="9">
        <f t="shared" si="199"/>
        <v>0</v>
      </c>
      <c r="J954" s="9">
        <f t="shared" si="202"/>
        <v>0</v>
      </c>
      <c r="K954" s="9">
        <f t="shared" si="211"/>
        <v>0</v>
      </c>
      <c r="L954" s="9">
        <f t="shared" si="212"/>
        <v>0</v>
      </c>
      <c r="M954" s="9" t="str">
        <f t="shared" si="203"/>
        <v/>
      </c>
      <c r="N954" s="9" t="str">
        <f t="shared" si="204"/>
        <v/>
      </c>
      <c r="O954" s="9" t="str">
        <f t="shared" si="205"/>
        <v/>
      </c>
      <c r="P954" s="9" t="str">
        <f t="shared" si="206"/>
        <v/>
      </c>
      <c r="Q954" s="9" t="str">
        <f t="shared" si="207"/>
        <v/>
      </c>
      <c r="R954" s="9" t="str">
        <f t="shared" si="208"/>
        <v/>
      </c>
      <c r="S954" s="9" t="str">
        <f t="shared" si="209"/>
        <v/>
      </c>
      <c r="T954" s="9" t="str">
        <f t="shared" si="210"/>
        <v/>
      </c>
      <c r="U954" s="9" t="str">
        <f t="array" ref="U954">IF(AND(F954&lt;&gt;"",F954&lt;&gt;"GR"),IF(COUNTIF($J$2:$J$1000,"&gt;=50")&gt;=10,IF(F954&lt;&gt;"GR",IF(AND(F954&gt;=55,J954&gt;=50),_xlfn.IFS(AND(J954&gt;=$AH$11,J954&gt;$AG$10,J954&gt;$AF$10,J954&gt;$AE$10,J954&gt;$AD$10,J954&gt;$AC$10,J954&gt;$AB$10),"AA",AND(J954&gt;=$AG$11,J954&gt;$AF$10,J954&gt;$AE$10,J954&gt;$AD$10,J954&gt;$AC$10,J954&gt;$AB$10),"BA",AND(J954&gt;=$AF$11,J954&gt;$AE$10,J954&gt;$AD$10,J954&gt;$AC$10,J954&gt;$AB$10),"BB",AND(J954&gt;=$AE$11,J954&gt;$AD$10,J954&gt;$AC$10,J954&gt;$AB$10),"CB",AND(J954&gt;=$AD$11,J954&gt;$AC$10,J954&gt;$AB$10),"CC",AND(J954&gt;=$AC$11,J954&gt;$AB$10),"DC",J954&gt;=50,"DD"),IF(J954&gt;=$AA$9,"FD","FF")),T954),IF(L954&gt;=$Z$32,$Z$30,IF(L954&gt;=$AA$32,$AA$30,IF(L954&gt;=$AB$32,$AB$30,IF(L954&gt;=$AC$32,$AC$30,IF(L954&gt;=$AD$32,$AD$30,IF(L954&gt;=$AE$32,$AE$30,IF(L954&gt;=$AF$32,$AF$30,IF(L954&gt;=$AG$32,$AG$30,$AH$30))))))))),T954)</f>
        <v/>
      </c>
      <c r="V954" s="9" t="str">
        <f t="array" ref="V954">IF(A954&lt;&gt;"",IF(_xlfn.BITOR(F954&lt;&gt;"GR",F954&lt;&gt;""),IF(AND(L954&gt;=50,F954&gt;=55),_xlfn.RANK.EQ(L954,$L$2:$L$1000,0),_xlfn.IFS(U954="FD",999,U954="FF",1000)),IF(AND(L954&gt;=50,H954&gt;=55),_xlfn.RANK.EQ(L954,$L$2:$L$326,0),_xlfn.IFS(U954="FD",999,U954="FF",1000))),"")</f>
        <v/>
      </c>
    </row>
    <row r="955" spans="1:22" x14ac:dyDescent="0.25">
      <c r="A955" s="3"/>
      <c r="B955" s="3"/>
      <c r="C955" s="3"/>
      <c r="D955" s="3"/>
      <c r="E955" s="3"/>
      <c r="F955" s="3"/>
      <c r="G955" s="16">
        <f t="shared" si="200"/>
        <v>0</v>
      </c>
      <c r="H955" s="16">
        <f t="shared" si="201"/>
        <v>0</v>
      </c>
      <c r="I955" s="9">
        <f t="shared" si="199"/>
        <v>0</v>
      </c>
      <c r="J955" s="9">
        <f t="shared" si="202"/>
        <v>0</v>
      </c>
      <c r="K955" s="9">
        <f t="shared" si="211"/>
        <v>0</v>
      </c>
      <c r="L955" s="9">
        <f t="shared" si="212"/>
        <v>0</v>
      </c>
      <c r="M955" s="9" t="str">
        <f t="shared" si="203"/>
        <v/>
      </c>
      <c r="N955" s="9" t="str">
        <f t="shared" si="204"/>
        <v/>
      </c>
      <c r="O955" s="9" t="str">
        <f t="shared" si="205"/>
        <v/>
      </c>
      <c r="P955" s="9" t="str">
        <f t="shared" si="206"/>
        <v/>
      </c>
      <c r="Q955" s="9" t="str">
        <f t="shared" si="207"/>
        <v/>
      </c>
      <c r="R955" s="9" t="str">
        <f t="shared" si="208"/>
        <v/>
      </c>
      <c r="S955" s="9" t="str">
        <f t="shared" si="209"/>
        <v/>
      </c>
      <c r="T955" s="9" t="str">
        <f t="shared" si="210"/>
        <v/>
      </c>
      <c r="U955" s="9" t="str">
        <f t="array" ref="U955">IF(AND(F955&lt;&gt;"",F955&lt;&gt;"GR"),IF(COUNTIF($J$2:$J$1000,"&gt;=50")&gt;=10,IF(F955&lt;&gt;"GR",IF(AND(F955&gt;=55,J955&gt;=50),_xlfn.IFS(AND(J955&gt;=$AH$11,J955&gt;$AG$10,J955&gt;$AF$10,J955&gt;$AE$10,J955&gt;$AD$10,J955&gt;$AC$10,J955&gt;$AB$10),"AA",AND(J955&gt;=$AG$11,J955&gt;$AF$10,J955&gt;$AE$10,J955&gt;$AD$10,J955&gt;$AC$10,J955&gt;$AB$10),"BA",AND(J955&gt;=$AF$11,J955&gt;$AE$10,J955&gt;$AD$10,J955&gt;$AC$10,J955&gt;$AB$10),"BB",AND(J955&gt;=$AE$11,J955&gt;$AD$10,J955&gt;$AC$10,J955&gt;$AB$10),"CB",AND(J955&gt;=$AD$11,J955&gt;$AC$10,J955&gt;$AB$10),"CC",AND(J955&gt;=$AC$11,J955&gt;$AB$10),"DC",J955&gt;=50,"DD"),IF(J955&gt;=$AA$9,"FD","FF")),T955),IF(L955&gt;=$Z$32,$Z$30,IF(L955&gt;=$AA$32,$AA$30,IF(L955&gt;=$AB$32,$AB$30,IF(L955&gt;=$AC$32,$AC$30,IF(L955&gt;=$AD$32,$AD$30,IF(L955&gt;=$AE$32,$AE$30,IF(L955&gt;=$AF$32,$AF$30,IF(L955&gt;=$AG$32,$AG$30,$AH$30))))))))),T955)</f>
        <v/>
      </c>
      <c r="V955" s="9" t="str">
        <f t="array" ref="V955">IF(A955&lt;&gt;"",IF(_xlfn.BITOR(F955&lt;&gt;"GR",F955&lt;&gt;""),IF(AND(L955&gt;=50,F955&gt;=55),_xlfn.RANK.EQ(L955,$L$2:$L$1000,0),_xlfn.IFS(U955="FD",999,U955="FF",1000)),IF(AND(L955&gt;=50,H955&gt;=55),_xlfn.RANK.EQ(L955,$L$2:$L$326,0),_xlfn.IFS(U955="FD",999,U955="FF",1000))),"")</f>
        <v/>
      </c>
    </row>
    <row r="956" spans="1:22" x14ac:dyDescent="0.25">
      <c r="A956" s="3"/>
      <c r="B956" s="3"/>
      <c r="C956" s="3"/>
      <c r="D956" s="3"/>
      <c r="E956" s="3"/>
      <c r="F956" s="3"/>
      <c r="G956" s="16">
        <f t="shared" si="200"/>
        <v>0</v>
      </c>
      <c r="H956" s="16">
        <f t="shared" si="201"/>
        <v>0</v>
      </c>
      <c r="I956" s="9">
        <f t="shared" si="199"/>
        <v>0</v>
      </c>
      <c r="J956" s="9">
        <f t="shared" si="202"/>
        <v>0</v>
      </c>
      <c r="K956" s="9">
        <f t="shared" si="211"/>
        <v>0</v>
      </c>
      <c r="L956" s="9">
        <f t="shared" si="212"/>
        <v>0</v>
      </c>
      <c r="M956" s="9" t="str">
        <f t="shared" si="203"/>
        <v/>
      </c>
      <c r="N956" s="9" t="str">
        <f t="shared" si="204"/>
        <v/>
      </c>
      <c r="O956" s="9" t="str">
        <f t="shared" si="205"/>
        <v/>
      </c>
      <c r="P956" s="9" t="str">
        <f t="shared" si="206"/>
        <v/>
      </c>
      <c r="Q956" s="9" t="str">
        <f t="shared" si="207"/>
        <v/>
      </c>
      <c r="R956" s="9" t="str">
        <f t="shared" si="208"/>
        <v/>
      </c>
      <c r="S956" s="9" t="str">
        <f t="shared" si="209"/>
        <v/>
      </c>
      <c r="T956" s="9" t="str">
        <f t="shared" si="210"/>
        <v/>
      </c>
      <c r="U956" s="9" t="str">
        <f t="array" ref="U956">IF(AND(F956&lt;&gt;"",F956&lt;&gt;"GR"),IF(COUNTIF($J$2:$J$1000,"&gt;=50")&gt;=10,IF(F956&lt;&gt;"GR",IF(AND(F956&gt;=55,J956&gt;=50),_xlfn.IFS(AND(J956&gt;=$AH$11,J956&gt;$AG$10,J956&gt;$AF$10,J956&gt;$AE$10,J956&gt;$AD$10,J956&gt;$AC$10,J956&gt;$AB$10),"AA",AND(J956&gt;=$AG$11,J956&gt;$AF$10,J956&gt;$AE$10,J956&gt;$AD$10,J956&gt;$AC$10,J956&gt;$AB$10),"BA",AND(J956&gt;=$AF$11,J956&gt;$AE$10,J956&gt;$AD$10,J956&gt;$AC$10,J956&gt;$AB$10),"BB",AND(J956&gt;=$AE$11,J956&gt;$AD$10,J956&gt;$AC$10,J956&gt;$AB$10),"CB",AND(J956&gt;=$AD$11,J956&gt;$AC$10,J956&gt;$AB$10),"CC",AND(J956&gt;=$AC$11,J956&gt;$AB$10),"DC",J956&gt;=50,"DD"),IF(J956&gt;=$AA$9,"FD","FF")),T956),IF(L956&gt;=$Z$32,$Z$30,IF(L956&gt;=$AA$32,$AA$30,IF(L956&gt;=$AB$32,$AB$30,IF(L956&gt;=$AC$32,$AC$30,IF(L956&gt;=$AD$32,$AD$30,IF(L956&gt;=$AE$32,$AE$30,IF(L956&gt;=$AF$32,$AF$30,IF(L956&gt;=$AG$32,$AG$30,$AH$30))))))))),T956)</f>
        <v/>
      </c>
      <c r="V956" s="9" t="str">
        <f t="array" ref="V956">IF(A956&lt;&gt;"",IF(_xlfn.BITOR(F956&lt;&gt;"GR",F956&lt;&gt;""),IF(AND(L956&gt;=50,F956&gt;=55),_xlfn.RANK.EQ(L956,$L$2:$L$1000,0),_xlfn.IFS(U956="FD",999,U956="FF",1000)),IF(AND(L956&gt;=50,H956&gt;=55),_xlfn.RANK.EQ(L956,$L$2:$L$326,0),_xlfn.IFS(U956="FD",999,U956="FF",1000))),"")</f>
        <v/>
      </c>
    </row>
    <row r="957" spans="1:22" x14ac:dyDescent="0.25">
      <c r="A957" s="3"/>
      <c r="B957" s="3"/>
      <c r="C957" s="3"/>
      <c r="D957" s="3"/>
      <c r="E957" s="3"/>
      <c r="F957" s="3"/>
      <c r="G957" s="16">
        <f t="shared" si="200"/>
        <v>0</v>
      </c>
      <c r="H957" s="16">
        <f t="shared" si="201"/>
        <v>0</v>
      </c>
      <c r="I957" s="9">
        <f t="shared" si="199"/>
        <v>0</v>
      </c>
      <c r="J957" s="9">
        <f t="shared" si="202"/>
        <v>0</v>
      </c>
      <c r="K957" s="9">
        <f t="shared" si="211"/>
        <v>0</v>
      </c>
      <c r="L957" s="9">
        <f t="shared" si="212"/>
        <v>0</v>
      </c>
      <c r="M957" s="9" t="str">
        <f t="shared" si="203"/>
        <v/>
      </c>
      <c r="N957" s="9" t="str">
        <f t="shared" si="204"/>
        <v/>
      </c>
      <c r="O957" s="9" t="str">
        <f t="shared" si="205"/>
        <v/>
      </c>
      <c r="P957" s="9" t="str">
        <f t="shared" si="206"/>
        <v/>
      </c>
      <c r="Q957" s="9" t="str">
        <f t="shared" si="207"/>
        <v/>
      </c>
      <c r="R957" s="9" t="str">
        <f t="shared" si="208"/>
        <v/>
      </c>
      <c r="S957" s="9" t="str">
        <f t="shared" si="209"/>
        <v/>
      </c>
      <c r="T957" s="9" t="str">
        <f t="shared" si="210"/>
        <v/>
      </c>
      <c r="U957" s="9" t="str">
        <f t="array" ref="U957">IF(AND(F957&lt;&gt;"",F957&lt;&gt;"GR"),IF(COUNTIF($J$2:$J$1000,"&gt;=50")&gt;=10,IF(F957&lt;&gt;"GR",IF(AND(F957&gt;=55,J957&gt;=50),_xlfn.IFS(AND(J957&gt;=$AH$11,J957&gt;$AG$10,J957&gt;$AF$10,J957&gt;$AE$10,J957&gt;$AD$10,J957&gt;$AC$10,J957&gt;$AB$10),"AA",AND(J957&gt;=$AG$11,J957&gt;$AF$10,J957&gt;$AE$10,J957&gt;$AD$10,J957&gt;$AC$10,J957&gt;$AB$10),"BA",AND(J957&gt;=$AF$11,J957&gt;$AE$10,J957&gt;$AD$10,J957&gt;$AC$10,J957&gt;$AB$10),"BB",AND(J957&gt;=$AE$11,J957&gt;$AD$10,J957&gt;$AC$10,J957&gt;$AB$10),"CB",AND(J957&gt;=$AD$11,J957&gt;$AC$10,J957&gt;$AB$10),"CC",AND(J957&gt;=$AC$11,J957&gt;$AB$10),"DC",J957&gt;=50,"DD"),IF(J957&gt;=$AA$9,"FD","FF")),T957),IF(L957&gt;=$Z$32,$Z$30,IF(L957&gt;=$AA$32,$AA$30,IF(L957&gt;=$AB$32,$AB$30,IF(L957&gt;=$AC$32,$AC$30,IF(L957&gt;=$AD$32,$AD$30,IF(L957&gt;=$AE$32,$AE$30,IF(L957&gt;=$AF$32,$AF$30,IF(L957&gt;=$AG$32,$AG$30,$AH$30))))))))),T957)</f>
        <v/>
      </c>
      <c r="V957" s="9" t="str">
        <f t="array" ref="V957">IF(A957&lt;&gt;"",IF(_xlfn.BITOR(F957&lt;&gt;"GR",F957&lt;&gt;""),IF(AND(L957&gt;=50,F957&gt;=55),_xlfn.RANK.EQ(L957,$L$2:$L$1000,0),_xlfn.IFS(U957="FD",999,U957="FF",1000)),IF(AND(L957&gt;=50,H957&gt;=55),_xlfn.RANK.EQ(L957,$L$2:$L$326,0),_xlfn.IFS(U957="FD",999,U957="FF",1000))),"")</f>
        <v/>
      </c>
    </row>
    <row r="958" spans="1:22" x14ac:dyDescent="0.25">
      <c r="A958" s="3"/>
      <c r="B958" s="3"/>
      <c r="C958" s="3"/>
      <c r="D958" s="3"/>
      <c r="E958" s="3"/>
      <c r="F958" s="3"/>
      <c r="G958" s="16">
        <f t="shared" si="200"/>
        <v>0</v>
      </c>
      <c r="H958" s="16">
        <f t="shared" si="201"/>
        <v>0</v>
      </c>
      <c r="I958" s="9">
        <f t="shared" si="199"/>
        <v>0</v>
      </c>
      <c r="J958" s="9">
        <f t="shared" si="202"/>
        <v>0</v>
      </c>
      <c r="K958" s="9">
        <f t="shared" si="211"/>
        <v>0</v>
      </c>
      <c r="L958" s="9">
        <f t="shared" si="212"/>
        <v>0</v>
      </c>
      <c r="M958" s="9" t="str">
        <f t="shared" si="203"/>
        <v/>
      </c>
      <c r="N958" s="9" t="str">
        <f t="shared" si="204"/>
        <v/>
      </c>
      <c r="O958" s="9" t="str">
        <f t="shared" si="205"/>
        <v/>
      </c>
      <c r="P958" s="9" t="str">
        <f t="shared" si="206"/>
        <v/>
      </c>
      <c r="Q958" s="9" t="str">
        <f t="shared" si="207"/>
        <v/>
      </c>
      <c r="R958" s="9" t="str">
        <f t="shared" si="208"/>
        <v/>
      </c>
      <c r="S958" s="9" t="str">
        <f t="shared" si="209"/>
        <v/>
      </c>
      <c r="T958" s="9" t="str">
        <f t="shared" si="210"/>
        <v/>
      </c>
      <c r="U958" s="9" t="str">
        <f t="array" ref="U958">IF(AND(F958&lt;&gt;"",F958&lt;&gt;"GR"),IF(COUNTIF($J$2:$J$1000,"&gt;=50")&gt;=10,IF(F958&lt;&gt;"GR",IF(AND(F958&gt;=55,J958&gt;=50),_xlfn.IFS(AND(J958&gt;=$AH$11,J958&gt;$AG$10,J958&gt;$AF$10,J958&gt;$AE$10,J958&gt;$AD$10,J958&gt;$AC$10,J958&gt;$AB$10),"AA",AND(J958&gt;=$AG$11,J958&gt;$AF$10,J958&gt;$AE$10,J958&gt;$AD$10,J958&gt;$AC$10,J958&gt;$AB$10),"BA",AND(J958&gt;=$AF$11,J958&gt;$AE$10,J958&gt;$AD$10,J958&gt;$AC$10,J958&gt;$AB$10),"BB",AND(J958&gt;=$AE$11,J958&gt;$AD$10,J958&gt;$AC$10,J958&gt;$AB$10),"CB",AND(J958&gt;=$AD$11,J958&gt;$AC$10,J958&gt;$AB$10),"CC",AND(J958&gt;=$AC$11,J958&gt;$AB$10),"DC",J958&gt;=50,"DD"),IF(J958&gt;=$AA$9,"FD","FF")),T958),IF(L958&gt;=$Z$32,$Z$30,IF(L958&gt;=$AA$32,$AA$30,IF(L958&gt;=$AB$32,$AB$30,IF(L958&gt;=$AC$32,$AC$30,IF(L958&gt;=$AD$32,$AD$30,IF(L958&gt;=$AE$32,$AE$30,IF(L958&gt;=$AF$32,$AF$30,IF(L958&gt;=$AG$32,$AG$30,$AH$30))))))))),T958)</f>
        <v/>
      </c>
      <c r="V958" s="9" t="str">
        <f t="array" ref="V958">IF(A958&lt;&gt;"",IF(_xlfn.BITOR(F958&lt;&gt;"GR",F958&lt;&gt;""),IF(AND(L958&gt;=50,F958&gt;=55),_xlfn.RANK.EQ(L958,$L$2:$L$1000,0),_xlfn.IFS(U958="FD",999,U958="FF",1000)),IF(AND(L958&gt;=50,H958&gt;=55),_xlfn.RANK.EQ(L958,$L$2:$L$326,0),_xlfn.IFS(U958="FD",999,U958="FF",1000))),"")</f>
        <v/>
      </c>
    </row>
    <row r="959" spans="1:22" x14ac:dyDescent="0.25">
      <c r="A959" s="3"/>
      <c r="B959" s="3"/>
      <c r="C959" s="3"/>
      <c r="D959" s="3"/>
      <c r="E959" s="3"/>
      <c r="F959" s="3"/>
      <c r="G959" s="16">
        <f t="shared" si="200"/>
        <v>0</v>
      </c>
      <c r="H959" s="16">
        <f t="shared" si="201"/>
        <v>0</v>
      </c>
      <c r="I959" s="9">
        <f t="shared" si="199"/>
        <v>0</v>
      </c>
      <c r="J959" s="9">
        <f t="shared" si="202"/>
        <v>0</v>
      </c>
      <c r="K959" s="9">
        <f t="shared" si="211"/>
        <v>0</v>
      </c>
      <c r="L959" s="9">
        <f t="shared" si="212"/>
        <v>0</v>
      </c>
      <c r="M959" s="9" t="str">
        <f t="shared" si="203"/>
        <v/>
      </c>
      <c r="N959" s="9" t="str">
        <f t="shared" si="204"/>
        <v/>
      </c>
      <c r="O959" s="9" t="str">
        <f t="shared" si="205"/>
        <v/>
      </c>
      <c r="P959" s="9" t="str">
        <f t="shared" si="206"/>
        <v/>
      </c>
      <c r="Q959" s="9" t="str">
        <f t="shared" si="207"/>
        <v/>
      </c>
      <c r="R959" s="9" t="str">
        <f t="shared" si="208"/>
        <v/>
      </c>
      <c r="S959" s="9" t="str">
        <f t="shared" si="209"/>
        <v/>
      </c>
      <c r="T959" s="9" t="str">
        <f t="shared" si="210"/>
        <v/>
      </c>
      <c r="U959" s="9" t="str">
        <f t="array" ref="U959">IF(AND(F959&lt;&gt;"",F959&lt;&gt;"GR"),IF(COUNTIF($J$2:$J$1000,"&gt;=50")&gt;=10,IF(F959&lt;&gt;"GR",IF(AND(F959&gt;=55,J959&gt;=50),_xlfn.IFS(AND(J959&gt;=$AH$11,J959&gt;$AG$10,J959&gt;$AF$10,J959&gt;$AE$10,J959&gt;$AD$10,J959&gt;$AC$10,J959&gt;$AB$10),"AA",AND(J959&gt;=$AG$11,J959&gt;$AF$10,J959&gt;$AE$10,J959&gt;$AD$10,J959&gt;$AC$10,J959&gt;$AB$10),"BA",AND(J959&gt;=$AF$11,J959&gt;$AE$10,J959&gt;$AD$10,J959&gt;$AC$10,J959&gt;$AB$10),"BB",AND(J959&gt;=$AE$11,J959&gt;$AD$10,J959&gt;$AC$10,J959&gt;$AB$10),"CB",AND(J959&gt;=$AD$11,J959&gt;$AC$10,J959&gt;$AB$10),"CC",AND(J959&gt;=$AC$11,J959&gt;$AB$10),"DC",J959&gt;=50,"DD"),IF(J959&gt;=$AA$9,"FD","FF")),T959),IF(L959&gt;=$Z$32,$Z$30,IF(L959&gt;=$AA$32,$AA$30,IF(L959&gt;=$AB$32,$AB$30,IF(L959&gt;=$AC$32,$AC$30,IF(L959&gt;=$AD$32,$AD$30,IF(L959&gt;=$AE$32,$AE$30,IF(L959&gt;=$AF$32,$AF$30,IF(L959&gt;=$AG$32,$AG$30,$AH$30))))))))),T959)</f>
        <v/>
      </c>
      <c r="V959" s="9" t="str">
        <f t="array" ref="V959">IF(A959&lt;&gt;"",IF(_xlfn.BITOR(F959&lt;&gt;"GR",F959&lt;&gt;""),IF(AND(L959&gt;=50,F959&gt;=55),_xlfn.RANK.EQ(L959,$L$2:$L$1000,0),_xlfn.IFS(U959="FD",999,U959="FF",1000)),IF(AND(L959&gt;=50,H959&gt;=55),_xlfn.RANK.EQ(L959,$L$2:$L$326,0),_xlfn.IFS(U959="FD",999,U959="FF",1000))),"")</f>
        <v/>
      </c>
    </row>
    <row r="960" spans="1:22" x14ac:dyDescent="0.25">
      <c r="A960" s="3"/>
      <c r="B960" s="3"/>
      <c r="C960" s="3"/>
      <c r="D960" s="3"/>
      <c r="E960" s="3"/>
      <c r="F960" s="3"/>
      <c r="G960" s="16">
        <f t="shared" si="200"/>
        <v>0</v>
      </c>
      <c r="H960" s="16">
        <f t="shared" si="201"/>
        <v>0</v>
      </c>
      <c r="I960" s="9">
        <f t="shared" si="199"/>
        <v>0</v>
      </c>
      <c r="J960" s="9">
        <f t="shared" si="202"/>
        <v>0</v>
      </c>
      <c r="K960" s="9">
        <f t="shared" si="211"/>
        <v>0</v>
      </c>
      <c r="L960" s="9">
        <f t="shared" si="212"/>
        <v>0</v>
      </c>
      <c r="M960" s="9" t="str">
        <f t="shared" si="203"/>
        <v/>
      </c>
      <c r="N960" s="9" t="str">
        <f t="shared" si="204"/>
        <v/>
      </c>
      <c r="O960" s="9" t="str">
        <f t="shared" si="205"/>
        <v/>
      </c>
      <c r="P960" s="9" t="str">
        <f t="shared" si="206"/>
        <v/>
      </c>
      <c r="Q960" s="9" t="str">
        <f t="shared" si="207"/>
        <v/>
      </c>
      <c r="R960" s="9" t="str">
        <f t="shared" si="208"/>
        <v/>
      </c>
      <c r="S960" s="9" t="str">
        <f t="shared" si="209"/>
        <v/>
      </c>
      <c r="T960" s="9" t="str">
        <f t="shared" si="210"/>
        <v/>
      </c>
      <c r="U960" s="9" t="str">
        <f t="array" ref="U960">IF(AND(F960&lt;&gt;"",F960&lt;&gt;"GR"),IF(COUNTIF($J$2:$J$1000,"&gt;=50")&gt;=10,IF(F960&lt;&gt;"GR",IF(AND(F960&gt;=55,J960&gt;=50),_xlfn.IFS(AND(J960&gt;=$AH$11,J960&gt;$AG$10,J960&gt;$AF$10,J960&gt;$AE$10,J960&gt;$AD$10,J960&gt;$AC$10,J960&gt;$AB$10),"AA",AND(J960&gt;=$AG$11,J960&gt;$AF$10,J960&gt;$AE$10,J960&gt;$AD$10,J960&gt;$AC$10,J960&gt;$AB$10),"BA",AND(J960&gt;=$AF$11,J960&gt;$AE$10,J960&gt;$AD$10,J960&gt;$AC$10,J960&gt;$AB$10),"BB",AND(J960&gt;=$AE$11,J960&gt;$AD$10,J960&gt;$AC$10,J960&gt;$AB$10),"CB",AND(J960&gt;=$AD$11,J960&gt;$AC$10,J960&gt;$AB$10),"CC",AND(J960&gt;=$AC$11,J960&gt;$AB$10),"DC",J960&gt;=50,"DD"),IF(J960&gt;=$AA$9,"FD","FF")),T960),IF(L960&gt;=$Z$32,$Z$30,IF(L960&gt;=$AA$32,$AA$30,IF(L960&gt;=$AB$32,$AB$30,IF(L960&gt;=$AC$32,$AC$30,IF(L960&gt;=$AD$32,$AD$30,IF(L960&gt;=$AE$32,$AE$30,IF(L960&gt;=$AF$32,$AF$30,IF(L960&gt;=$AG$32,$AG$30,$AH$30))))))))),T960)</f>
        <v/>
      </c>
      <c r="V960" s="9" t="str">
        <f t="array" ref="V960">IF(A960&lt;&gt;"",IF(_xlfn.BITOR(F960&lt;&gt;"GR",F960&lt;&gt;""),IF(AND(L960&gt;=50,F960&gt;=55),_xlfn.RANK.EQ(L960,$L$2:$L$1000,0),_xlfn.IFS(U960="FD",999,U960="FF",1000)),IF(AND(L960&gt;=50,H960&gt;=55),_xlfn.RANK.EQ(L960,$L$2:$L$326,0),_xlfn.IFS(U960="FD",999,U960="FF",1000))),"")</f>
        <v/>
      </c>
    </row>
    <row r="961" spans="1:22" x14ac:dyDescent="0.25">
      <c r="A961" s="3"/>
      <c r="B961" s="3"/>
      <c r="C961" s="3"/>
      <c r="D961" s="3"/>
      <c r="E961" s="3"/>
      <c r="F961" s="3"/>
      <c r="G961" s="16">
        <f t="shared" si="200"/>
        <v>0</v>
      </c>
      <c r="H961" s="16">
        <f t="shared" si="201"/>
        <v>0</v>
      </c>
      <c r="I961" s="9">
        <f t="shared" si="199"/>
        <v>0</v>
      </c>
      <c r="J961" s="9">
        <f t="shared" si="202"/>
        <v>0</v>
      </c>
      <c r="K961" s="9">
        <f t="shared" si="211"/>
        <v>0</v>
      </c>
      <c r="L961" s="9">
        <f t="shared" si="212"/>
        <v>0</v>
      </c>
      <c r="M961" s="9" t="str">
        <f t="shared" si="203"/>
        <v/>
      </c>
      <c r="N961" s="9" t="str">
        <f t="shared" si="204"/>
        <v/>
      </c>
      <c r="O961" s="9" t="str">
        <f t="shared" si="205"/>
        <v/>
      </c>
      <c r="P961" s="9" t="str">
        <f t="shared" si="206"/>
        <v/>
      </c>
      <c r="Q961" s="9" t="str">
        <f t="shared" si="207"/>
        <v/>
      </c>
      <c r="R961" s="9" t="str">
        <f t="shared" si="208"/>
        <v/>
      </c>
      <c r="S961" s="9" t="str">
        <f t="shared" si="209"/>
        <v/>
      </c>
      <c r="T961" s="9" t="str">
        <f t="shared" si="210"/>
        <v/>
      </c>
      <c r="U961" s="9" t="str">
        <f t="array" ref="U961">IF(AND(F961&lt;&gt;"",F961&lt;&gt;"GR"),IF(COUNTIF($J$2:$J$1000,"&gt;=50")&gt;=10,IF(F961&lt;&gt;"GR",IF(AND(F961&gt;=55,J961&gt;=50),_xlfn.IFS(AND(J961&gt;=$AH$11,J961&gt;$AG$10,J961&gt;$AF$10,J961&gt;$AE$10,J961&gt;$AD$10,J961&gt;$AC$10,J961&gt;$AB$10),"AA",AND(J961&gt;=$AG$11,J961&gt;$AF$10,J961&gt;$AE$10,J961&gt;$AD$10,J961&gt;$AC$10,J961&gt;$AB$10),"BA",AND(J961&gt;=$AF$11,J961&gt;$AE$10,J961&gt;$AD$10,J961&gt;$AC$10,J961&gt;$AB$10),"BB",AND(J961&gt;=$AE$11,J961&gt;$AD$10,J961&gt;$AC$10,J961&gt;$AB$10),"CB",AND(J961&gt;=$AD$11,J961&gt;$AC$10,J961&gt;$AB$10),"CC",AND(J961&gt;=$AC$11,J961&gt;$AB$10),"DC",J961&gt;=50,"DD"),IF(J961&gt;=$AA$9,"FD","FF")),T961),IF(L961&gt;=$Z$32,$Z$30,IF(L961&gt;=$AA$32,$AA$30,IF(L961&gt;=$AB$32,$AB$30,IF(L961&gt;=$AC$32,$AC$30,IF(L961&gt;=$AD$32,$AD$30,IF(L961&gt;=$AE$32,$AE$30,IF(L961&gt;=$AF$32,$AF$30,IF(L961&gt;=$AG$32,$AG$30,$AH$30))))))))),T961)</f>
        <v/>
      </c>
      <c r="V961" s="9" t="str">
        <f t="array" ref="V961">IF(A961&lt;&gt;"",IF(_xlfn.BITOR(F961&lt;&gt;"GR",F961&lt;&gt;""),IF(AND(L961&gt;=50,F961&gt;=55),_xlfn.RANK.EQ(L961,$L$2:$L$1000,0),_xlfn.IFS(U961="FD",999,U961="FF",1000)),IF(AND(L961&gt;=50,H961&gt;=55),_xlfn.RANK.EQ(L961,$L$2:$L$326,0),_xlfn.IFS(U961="FD",999,U961="FF",1000))),"")</f>
        <v/>
      </c>
    </row>
    <row r="962" spans="1:22" x14ac:dyDescent="0.25">
      <c r="A962" s="3"/>
      <c r="B962" s="3"/>
      <c r="C962" s="3"/>
      <c r="D962" s="3"/>
      <c r="E962" s="3"/>
      <c r="F962" s="3"/>
      <c r="G962" s="16">
        <f t="shared" si="200"/>
        <v>0</v>
      </c>
      <c r="H962" s="16">
        <f t="shared" si="201"/>
        <v>0</v>
      </c>
      <c r="I962" s="9">
        <f t="shared" ref="I962:I1000" si="213">(G962*0.4)+(H962*0.6)</f>
        <v>0</v>
      </c>
      <c r="J962" s="9">
        <f t="shared" si="202"/>
        <v>0</v>
      </c>
      <c r="K962" s="9">
        <f t="shared" si="211"/>
        <v>0</v>
      </c>
      <c r="L962" s="9">
        <f t="shared" si="212"/>
        <v>0</v>
      </c>
      <c r="M962" s="9" t="str">
        <f t="shared" si="203"/>
        <v/>
      </c>
      <c r="N962" s="9" t="str">
        <f t="shared" si="204"/>
        <v/>
      </c>
      <c r="O962" s="9" t="str">
        <f t="shared" si="205"/>
        <v/>
      </c>
      <c r="P962" s="9" t="str">
        <f t="shared" si="206"/>
        <v/>
      </c>
      <c r="Q962" s="9" t="str">
        <f t="shared" si="207"/>
        <v/>
      </c>
      <c r="R962" s="9" t="str">
        <f t="shared" si="208"/>
        <v/>
      </c>
      <c r="S962" s="9" t="str">
        <f t="shared" si="209"/>
        <v/>
      </c>
      <c r="T962" s="9" t="str">
        <f t="shared" si="210"/>
        <v/>
      </c>
      <c r="U962" s="9" t="str">
        <f t="array" ref="U962">IF(AND(F962&lt;&gt;"",F962&lt;&gt;"GR"),IF(COUNTIF($J$2:$J$1000,"&gt;=50")&gt;=10,IF(F962&lt;&gt;"GR",IF(AND(F962&gt;=55,J962&gt;=50),_xlfn.IFS(AND(J962&gt;=$AH$11,J962&gt;$AG$10,J962&gt;$AF$10,J962&gt;$AE$10,J962&gt;$AD$10,J962&gt;$AC$10,J962&gt;$AB$10),"AA",AND(J962&gt;=$AG$11,J962&gt;$AF$10,J962&gt;$AE$10,J962&gt;$AD$10,J962&gt;$AC$10,J962&gt;$AB$10),"BA",AND(J962&gt;=$AF$11,J962&gt;$AE$10,J962&gt;$AD$10,J962&gt;$AC$10,J962&gt;$AB$10),"BB",AND(J962&gt;=$AE$11,J962&gt;$AD$10,J962&gt;$AC$10,J962&gt;$AB$10),"CB",AND(J962&gt;=$AD$11,J962&gt;$AC$10,J962&gt;$AB$10),"CC",AND(J962&gt;=$AC$11,J962&gt;$AB$10),"DC",J962&gt;=50,"DD"),IF(J962&gt;=$AA$9,"FD","FF")),T962),IF(L962&gt;=$Z$32,$Z$30,IF(L962&gt;=$AA$32,$AA$30,IF(L962&gt;=$AB$32,$AB$30,IF(L962&gt;=$AC$32,$AC$30,IF(L962&gt;=$AD$32,$AD$30,IF(L962&gt;=$AE$32,$AE$30,IF(L962&gt;=$AF$32,$AF$30,IF(L962&gt;=$AG$32,$AG$30,$AH$30))))))))),T962)</f>
        <v/>
      </c>
      <c r="V962" s="9" t="str">
        <f t="array" ref="V962">IF(A962&lt;&gt;"",IF(_xlfn.BITOR(F962&lt;&gt;"GR",F962&lt;&gt;""),IF(AND(L962&gt;=50,F962&gt;=55),_xlfn.RANK.EQ(L962,$L$2:$L$1000,0),_xlfn.IFS(U962="FD",999,U962="FF",1000)),IF(AND(L962&gt;=50,H962&gt;=55),_xlfn.RANK.EQ(L962,$L$2:$L$326,0),_xlfn.IFS(U962="FD",999,U962="FF",1000))),"")</f>
        <v/>
      </c>
    </row>
    <row r="963" spans="1:22" x14ac:dyDescent="0.25">
      <c r="A963" s="3"/>
      <c r="B963" s="3"/>
      <c r="C963" s="3"/>
      <c r="D963" s="3"/>
      <c r="E963" s="3"/>
      <c r="F963" s="3"/>
      <c r="G963" s="16">
        <f t="shared" ref="G963:G1000" si="214">IF(_xlfn.BITOR(D963="GR",D963=""),0,D963)</f>
        <v>0</v>
      </c>
      <c r="H963" s="16">
        <f t="shared" ref="H963:H1000" si="215">IF(_xlfn.BITOR(E963="",E963="GR"),0,E963)</f>
        <v>0</v>
      </c>
      <c r="I963" s="9">
        <f t="shared" si="213"/>
        <v>0</v>
      </c>
      <c r="J963" s="9">
        <f t="shared" ref="J963:J1000" si="216">IF(AND(F963&lt;&gt;"",F963&lt;&gt;"GR"),(G963*0.4)+(F963*0.6),I963)</f>
        <v>0</v>
      </c>
      <c r="K963" s="9">
        <f t="shared" si="211"/>
        <v>0</v>
      </c>
      <c r="L963" s="9">
        <f t="shared" si="212"/>
        <v>0</v>
      </c>
      <c r="M963" s="9" t="str">
        <f t="shared" ref="M963:M1000" si="217">IF(AND(I963&gt;=50,H963&gt;=55),I963,"")</f>
        <v/>
      </c>
      <c r="N963" s="9" t="str">
        <f t="shared" ref="N963:N1000" si="218">IF(M963&lt;&gt;"",IF(_xlfn.RANK.EQ(M963,$M$2:$M$326,0)&lt;=ROUND(COUNTIFS($I$2:$I$326,"&gt;=50",$H$2:$H$326,"&gt;=55")/100*$AH$9,0),"",I963),"")</f>
        <v/>
      </c>
      <c r="O963" s="9" t="str">
        <f t="shared" ref="O963:O1000" si="219">IF(N963&lt;&gt;"",IF(_xlfn.RANK.EQ(N963,$N$2:$N$326,0)&lt;=ROUND(COUNTIFS($I$2:$I$326,"&gt;=50",$H$2:$H$326,"&gt;=55")/100*$AG$9,0),"",I963),"")</f>
        <v/>
      </c>
      <c r="P963" s="9" t="str">
        <f t="shared" ref="P963:P1000" si="220">IF(O963&lt;&gt;"",IF(_xlfn.RANK.EQ(O963,$O$2:$O$326,0)&lt;=ROUND(COUNTIFS($I$2:$I$326,"&gt;=50",$H$2:$H$326,"&gt;=55")/100*$AF$9,0),"",I963),"")</f>
        <v/>
      </c>
      <c r="Q963" s="9" t="str">
        <f t="shared" ref="Q963:Q1000" si="221">IF(P963&lt;&gt;"",IF(_xlfn.RANK.EQ(P963,$P$2:$P$326,0)&lt;=ROUND(COUNTIFS($I$2:$I$326,"&gt;=50",$H$2:$H$326,"&gt;=55")/100*$AE$9,0),"",I963),"")</f>
        <v/>
      </c>
      <c r="R963" s="9" t="str">
        <f t="shared" ref="R963:R1000" si="222">IF(Q963&lt;&gt;"",IF(_xlfn.RANK.EQ(Q963,$Q$2:$Q$326,0)&lt;=ROUND(COUNTIFS($I$2:$I$326,"&gt;=50",$H$2:$H$326,"&gt;=55")/100*$AD$9,0),"",I963),"")</f>
        <v/>
      </c>
      <c r="S963" s="9" t="str">
        <f t="shared" ref="S963:S1000" si="223">IF(R963&lt;&gt;"",IF(_xlfn.RANK.EQ(R963,$R$2:$R$326,0)&lt;=ROUND(COUNTIFS($I$2:$I$326,"&gt;=50",$H$2:$H$326,"&gt;=55")/100*$AC$9,0),"",I963),"")</f>
        <v/>
      </c>
      <c r="T963" s="9" t="str">
        <f t="shared" ref="T963:T1000" si="224">IF(A963&lt;&gt;"",IF(COUNTIF($I$2:$I$1000,"&gt;=50")&gt;=10,IF(AND(H963&gt;=55,I963&gt;=50),IF(_xlfn.RANK.EQ(M963,$M$2:$M$1000,0)&lt;=ROUND(COUNTIFS($I$2:$I$1000,"&gt;=50",$H$2:$H$1000,"&gt;=55")/100*$AH$9,0),$AH$8,IF(_xlfn.RANK.EQ(N963,$N$2:$N$1000,0)&lt;=ROUND(COUNTIFS($I$2:$I$1000,"&gt;=50",$H$2:$H$1000,"&gt;=55")/100*$AG$9,0),$AG$8,IF(_xlfn.RANK.EQ(O963,$O$2:$O$1000,0)&lt;=ROUND(COUNTIFS($I$2:$I$1000,"&gt;=50",$H$2:$H$1000,"&gt;=55")/100*$AF$9,0),$AF$8,IF(_xlfn.RANK.EQ(P963,$P$2:$P$1000,0)&lt;=ROUND(COUNTIFS($I$2:$I$1000,"&gt;=50",$H$2:$H$1000,"&gt;=55")/100*$AE$9,0),$AE$8,IF(_xlfn.RANK.EQ(Q963,$Q$2:$Q$1000,0)&lt;=ROUND(COUNTIFS($I$2:$I$1000,"&gt;=50",$H$2:$H$1000,"&gt;=55")/100*$AD$9,0),$AD$8,IF(_xlfn.RANK.EQ(R963,$R$2:$R$1000,0)&lt;=ROUND(COUNTIFS($I$2:$I$1000,"&gt;=50",$H$2:$H$1000,"&gt;=55")/100*$AC$9,0),$AC$8,$AB$8)))))),IF(K963&gt;=$AA$9,$AA$8,$Z$8)),IF(K963&gt;=$Z$32,$Z$30,IF(K963&gt;=$AA$32,$AA$30,IF(K963&gt;=$AB$32,$AB$30,IF(K963&gt;=$AC$32,$AC$30,IF(K963&gt;=$AD$32,$AD$30,IF(K963&gt;=$AE$32,$AE$30,IF(K963&gt;=$AF$32,$AF$30,IF(K963&gt;=$AG$32,$AG$30,$AH$30))))))))),"")</f>
        <v/>
      </c>
      <c r="U963" s="9" t="str">
        <f t="array" ref="U963">IF(AND(F963&lt;&gt;"",F963&lt;&gt;"GR"),IF(COUNTIF($J$2:$J$1000,"&gt;=50")&gt;=10,IF(F963&lt;&gt;"GR",IF(AND(F963&gt;=55,J963&gt;=50),_xlfn.IFS(AND(J963&gt;=$AH$11,J963&gt;$AG$10,J963&gt;$AF$10,J963&gt;$AE$10,J963&gt;$AD$10,J963&gt;$AC$10,J963&gt;$AB$10),"AA",AND(J963&gt;=$AG$11,J963&gt;$AF$10,J963&gt;$AE$10,J963&gt;$AD$10,J963&gt;$AC$10,J963&gt;$AB$10),"BA",AND(J963&gt;=$AF$11,J963&gt;$AE$10,J963&gt;$AD$10,J963&gt;$AC$10,J963&gt;$AB$10),"BB",AND(J963&gt;=$AE$11,J963&gt;$AD$10,J963&gt;$AC$10,J963&gt;$AB$10),"CB",AND(J963&gt;=$AD$11,J963&gt;$AC$10,J963&gt;$AB$10),"CC",AND(J963&gt;=$AC$11,J963&gt;$AB$10),"DC",J963&gt;=50,"DD"),IF(J963&gt;=$AA$9,"FD","FF")),T963),IF(L963&gt;=$Z$32,$Z$30,IF(L963&gt;=$AA$32,$AA$30,IF(L963&gt;=$AB$32,$AB$30,IF(L963&gt;=$AC$32,$AC$30,IF(L963&gt;=$AD$32,$AD$30,IF(L963&gt;=$AE$32,$AE$30,IF(L963&gt;=$AF$32,$AF$30,IF(L963&gt;=$AG$32,$AG$30,$AH$30))))))))),T963)</f>
        <v/>
      </c>
      <c r="V963" s="9" t="str">
        <f t="array" ref="V963">IF(A963&lt;&gt;"",IF(_xlfn.BITOR(F963&lt;&gt;"GR",F963&lt;&gt;""),IF(AND(L963&gt;=50,F963&gt;=55),_xlfn.RANK.EQ(L963,$L$2:$L$1000,0),_xlfn.IFS(U963="FD",999,U963="FF",1000)),IF(AND(L963&gt;=50,H963&gt;=55),_xlfn.RANK.EQ(L963,$L$2:$L$326,0),_xlfn.IFS(U963="FD",999,U963="FF",1000))),"")</f>
        <v/>
      </c>
    </row>
    <row r="964" spans="1:22" x14ac:dyDescent="0.25">
      <c r="A964" s="3"/>
      <c r="B964" s="3"/>
      <c r="C964" s="3"/>
      <c r="D964" s="3"/>
      <c r="E964" s="3"/>
      <c r="F964" s="3"/>
      <c r="G964" s="16">
        <f t="shared" si="214"/>
        <v>0</v>
      </c>
      <c r="H964" s="16">
        <f t="shared" si="215"/>
        <v>0</v>
      </c>
      <c r="I964" s="9">
        <f t="shared" si="213"/>
        <v>0</v>
      </c>
      <c r="J964" s="9">
        <f t="shared" si="216"/>
        <v>0</v>
      </c>
      <c r="K964" s="9">
        <f t="shared" si="211"/>
        <v>0</v>
      </c>
      <c r="L964" s="9">
        <f t="shared" si="212"/>
        <v>0</v>
      </c>
      <c r="M964" s="9" t="str">
        <f t="shared" si="217"/>
        <v/>
      </c>
      <c r="N964" s="9" t="str">
        <f t="shared" si="218"/>
        <v/>
      </c>
      <c r="O964" s="9" t="str">
        <f t="shared" si="219"/>
        <v/>
      </c>
      <c r="P964" s="9" t="str">
        <f t="shared" si="220"/>
        <v/>
      </c>
      <c r="Q964" s="9" t="str">
        <f t="shared" si="221"/>
        <v/>
      </c>
      <c r="R964" s="9" t="str">
        <f t="shared" si="222"/>
        <v/>
      </c>
      <c r="S964" s="9" t="str">
        <f t="shared" si="223"/>
        <v/>
      </c>
      <c r="T964" s="9" t="str">
        <f t="shared" si="224"/>
        <v/>
      </c>
      <c r="U964" s="9" t="str">
        <f t="array" ref="U964">IF(AND(F964&lt;&gt;"",F964&lt;&gt;"GR"),IF(COUNTIF($J$2:$J$1000,"&gt;=50")&gt;=10,IF(F964&lt;&gt;"GR",IF(AND(F964&gt;=55,J964&gt;=50),_xlfn.IFS(AND(J964&gt;=$AH$11,J964&gt;$AG$10,J964&gt;$AF$10,J964&gt;$AE$10,J964&gt;$AD$10,J964&gt;$AC$10,J964&gt;$AB$10),"AA",AND(J964&gt;=$AG$11,J964&gt;$AF$10,J964&gt;$AE$10,J964&gt;$AD$10,J964&gt;$AC$10,J964&gt;$AB$10),"BA",AND(J964&gt;=$AF$11,J964&gt;$AE$10,J964&gt;$AD$10,J964&gt;$AC$10,J964&gt;$AB$10),"BB",AND(J964&gt;=$AE$11,J964&gt;$AD$10,J964&gt;$AC$10,J964&gt;$AB$10),"CB",AND(J964&gt;=$AD$11,J964&gt;$AC$10,J964&gt;$AB$10),"CC",AND(J964&gt;=$AC$11,J964&gt;$AB$10),"DC",J964&gt;=50,"DD"),IF(J964&gt;=$AA$9,"FD","FF")),T964),IF(L964&gt;=$Z$32,$Z$30,IF(L964&gt;=$AA$32,$AA$30,IF(L964&gt;=$AB$32,$AB$30,IF(L964&gt;=$AC$32,$AC$30,IF(L964&gt;=$AD$32,$AD$30,IF(L964&gt;=$AE$32,$AE$30,IF(L964&gt;=$AF$32,$AF$30,IF(L964&gt;=$AG$32,$AG$30,$AH$30))))))))),T964)</f>
        <v/>
      </c>
      <c r="V964" s="9" t="str">
        <f t="array" ref="V964">IF(A964&lt;&gt;"",IF(_xlfn.BITOR(F964&lt;&gt;"GR",F964&lt;&gt;""),IF(AND(L964&gt;=50,F964&gt;=55),_xlfn.RANK.EQ(L964,$L$2:$L$1000,0),_xlfn.IFS(U964="FD",999,U964="FF",1000)),IF(AND(L964&gt;=50,H964&gt;=55),_xlfn.RANK.EQ(L964,$L$2:$L$326,0),_xlfn.IFS(U964="FD",999,U964="FF",1000))),"")</f>
        <v/>
      </c>
    </row>
    <row r="965" spans="1:22" x14ac:dyDescent="0.25">
      <c r="A965" s="3"/>
      <c r="B965" s="3"/>
      <c r="C965" s="3"/>
      <c r="D965" s="3"/>
      <c r="E965" s="3"/>
      <c r="F965" s="3"/>
      <c r="G965" s="16">
        <f t="shared" si="214"/>
        <v>0</v>
      </c>
      <c r="H965" s="16">
        <f t="shared" si="215"/>
        <v>0</v>
      </c>
      <c r="I965" s="9">
        <f t="shared" si="213"/>
        <v>0</v>
      </c>
      <c r="J965" s="9">
        <f t="shared" si="216"/>
        <v>0</v>
      </c>
      <c r="K965" s="9">
        <f t="shared" si="211"/>
        <v>0</v>
      </c>
      <c r="L965" s="9">
        <f t="shared" si="212"/>
        <v>0</v>
      </c>
      <c r="M965" s="9" t="str">
        <f t="shared" si="217"/>
        <v/>
      </c>
      <c r="N965" s="9" t="str">
        <f t="shared" si="218"/>
        <v/>
      </c>
      <c r="O965" s="9" t="str">
        <f t="shared" si="219"/>
        <v/>
      </c>
      <c r="P965" s="9" t="str">
        <f t="shared" si="220"/>
        <v/>
      </c>
      <c r="Q965" s="9" t="str">
        <f t="shared" si="221"/>
        <v/>
      </c>
      <c r="R965" s="9" t="str">
        <f t="shared" si="222"/>
        <v/>
      </c>
      <c r="S965" s="9" t="str">
        <f t="shared" si="223"/>
        <v/>
      </c>
      <c r="T965" s="9" t="str">
        <f t="shared" si="224"/>
        <v/>
      </c>
      <c r="U965" s="9" t="str">
        <f t="array" ref="U965">IF(AND(F965&lt;&gt;"",F965&lt;&gt;"GR"),IF(COUNTIF($J$2:$J$1000,"&gt;=50")&gt;=10,IF(F965&lt;&gt;"GR",IF(AND(F965&gt;=55,J965&gt;=50),_xlfn.IFS(AND(J965&gt;=$AH$11,J965&gt;$AG$10,J965&gt;$AF$10,J965&gt;$AE$10,J965&gt;$AD$10,J965&gt;$AC$10,J965&gt;$AB$10),"AA",AND(J965&gt;=$AG$11,J965&gt;$AF$10,J965&gt;$AE$10,J965&gt;$AD$10,J965&gt;$AC$10,J965&gt;$AB$10),"BA",AND(J965&gt;=$AF$11,J965&gt;$AE$10,J965&gt;$AD$10,J965&gt;$AC$10,J965&gt;$AB$10),"BB",AND(J965&gt;=$AE$11,J965&gt;$AD$10,J965&gt;$AC$10,J965&gt;$AB$10),"CB",AND(J965&gt;=$AD$11,J965&gt;$AC$10,J965&gt;$AB$10),"CC",AND(J965&gt;=$AC$11,J965&gt;$AB$10),"DC",J965&gt;=50,"DD"),IF(J965&gt;=$AA$9,"FD","FF")),T965),IF(L965&gt;=$Z$32,$Z$30,IF(L965&gt;=$AA$32,$AA$30,IF(L965&gt;=$AB$32,$AB$30,IF(L965&gt;=$AC$32,$AC$30,IF(L965&gt;=$AD$32,$AD$30,IF(L965&gt;=$AE$32,$AE$30,IF(L965&gt;=$AF$32,$AF$30,IF(L965&gt;=$AG$32,$AG$30,$AH$30))))))))),T965)</f>
        <v/>
      </c>
      <c r="V965" s="9" t="str">
        <f t="array" ref="V965">IF(A965&lt;&gt;"",IF(_xlfn.BITOR(F965&lt;&gt;"GR",F965&lt;&gt;""),IF(AND(L965&gt;=50,F965&gt;=55),_xlfn.RANK.EQ(L965,$L$2:$L$1000,0),_xlfn.IFS(U965="FD",999,U965="FF",1000)),IF(AND(L965&gt;=50,H965&gt;=55),_xlfn.RANK.EQ(L965,$L$2:$L$326,0),_xlfn.IFS(U965="FD",999,U965="FF",1000))),"")</f>
        <v/>
      </c>
    </row>
    <row r="966" spans="1:22" x14ac:dyDescent="0.25">
      <c r="A966" s="3"/>
      <c r="B966" s="3"/>
      <c r="C966" s="3"/>
      <c r="D966" s="3"/>
      <c r="E966" s="3"/>
      <c r="F966" s="3"/>
      <c r="G966" s="16">
        <f t="shared" si="214"/>
        <v>0</v>
      </c>
      <c r="H966" s="16">
        <f t="shared" si="215"/>
        <v>0</v>
      </c>
      <c r="I966" s="9">
        <f t="shared" si="213"/>
        <v>0</v>
      </c>
      <c r="J966" s="9">
        <f t="shared" si="216"/>
        <v>0</v>
      </c>
      <c r="K966" s="9">
        <f t="shared" si="211"/>
        <v>0</v>
      </c>
      <c r="L966" s="9">
        <f t="shared" si="212"/>
        <v>0</v>
      </c>
      <c r="M966" s="9" t="str">
        <f t="shared" si="217"/>
        <v/>
      </c>
      <c r="N966" s="9" t="str">
        <f t="shared" si="218"/>
        <v/>
      </c>
      <c r="O966" s="9" t="str">
        <f t="shared" si="219"/>
        <v/>
      </c>
      <c r="P966" s="9" t="str">
        <f t="shared" si="220"/>
        <v/>
      </c>
      <c r="Q966" s="9" t="str">
        <f t="shared" si="221"/>
        <v/>
      </c>
      <c r="R966" s="9" t="str">
        <f t="shared" si="222"/>
        <v/>
      </c>
      <c r="S966" s="9" t="str">
        <f t="shared" si="223"/>
        <v/>
      </c>
      <c r="T966" s="9" t="str">
        <f t="shared" si="224"/>
        <v/>
      </c>
      <c r="U966" s="9" t="str">
        <f t="array" ref="U966">IF(AND(F966&lt;&gt;"",F966&lt;&gt;"GR"),IF(COUNTIF($J$2:$J$1000,"&gt;=50")&gt;=10,IF(F966&lt;&gt;"GR",IF(AND(F966&gt;=55,J966&gt;=50),_xlfn.IFS(AND(J966&gt;=$AH$11,J966&gt;$AG$10,J966&gt;$AF$10,J966&gt;$AE$10,J966&gt;$AD$10,J966&gt;$AC$10,J966&gt;$AB$10),"AA",AND(J966&gt;=$AG$11,J966&gt;$AF$10,J966&gt;$AE$10,J966&gt;$AD$10,J966&gt;$AC$10,J966&gt;$AB$10),"BA",AND(J966&gt;=$AF$11,J966&gt;$AE$10,J966&gt;$AD$10,J966&gt;$AC$10,J966&gt;$AB$10),"BB",AND(J966&gt;=$AE$11,J966&gt;$AD$10,J966&gt;$AC$10,J966&gt;$AB$10),"CB",AND(J966&gt;=$AD$11,J966&gt;$AC$10,J966&gt;$AB$10),"CC",AND(J966&gt;=$AC$11,J966&gt;$AB$10),"DC",J966&gt;=50,"DD"),IF(J966&gt;=$AA$9,"FD","FF")),T966),IF(L966&gt;=$Z$32,$Z$30,IF(L966&gt;=$AA$32,$AA$30,IF(L966&gt;=$AB$32,$AB$30,IF(L966&gt;=$AC$32,$AC$30,IF(L966&gt;=$AD$32,$AD$30,IF(L966&gt;=$AE$32,$AE$30,IF(L966&gt;=$AF$32,$AF$30,IF(L966&gt;=$AG$32,$AG$30,$AH$30))))))))),T966)</f>
        <v/>
      </c>
      <c r="V966" s="9" t="str">
        <f t="array" ref="V966">IF(A966&lt;&gt;"",IF(_xlfn.BITOR(F966&lt;&gt;"GR",F966&lt;&gt;""),IF(AND(L966&gt;=50,F966&gt;=55),_xlfn.RANK.EQ(L966,$L$2:$L$1000,0),_xlfn.IFS(U966="FD",999,U966="FF",1000)),IF(AND(L966&gt;=50,H966&gt;=55),_xlfn.RANK.EQ(L966,$L$2:$L$326,0),_xlfn.IFS(U966="FD",999,U966="FF",1000))),"")</f>
        <v/>
      </c>
    </row>
    <row r="967" spans="1:22" x14ac:dyDescent="0.25">
      <c r="A967" s="3"/>
      <c r="B967" s="3"/>
      <c r="C967" s="3"/>
      <c r="D967" s="3"/>
      <c r="E967" s="3"/>
      <c r="F967" s="3"/>
      <c r="G967" s="16">
        <f t="shared" si="214"/>
        <v>0</v>
      </c>
      <c r="H967" s="16">
        <f t="shared" si="215"/>
        <v>0</v>
      </c>
      <c r="I967" s="9">
        <f t="shared" si="213"/>
        <v>0</v>
      </c>
      <c r="J967" s="9">
        <f t="shared" si="216"/>
        <v>0</v>
      </c>
      <c r="K967" s="9">
        <f t="shared" ref="K967:K1000" si="225">ROUND(I967,0)</f>
        <v>0</v>
      </c>
      <c r="L967" s="9">
        <f t="shared" ref="L967:L1000" si="226">ROUND(J967,0)</f>
        <v>0</v>
      </c>
      <c r="M967" s="9" t="str">
        <f t="shared" si="217"/>
        <v/>
      </c>
      <c r="N967" s="9" t="str">
        <f t="shared" si="218"/>
        <v/>
      </c>
      <c r="O967" s="9" t="str">
        <f t="shared" si="219"/>
        <v/>
      </c>
      <c r="P967" s="9" t="str">
        <f t="shared" si="220"/>
        <v/>
      </c>
      <c r="Q967" s="9" t="str">
        <f t="shared" si="221"/>
        <v/>
      </c>
      <c r="R967" s="9" t="str">
        <f t="shared" si="222"/>
        <v/>
      </c>
      <c r="S967" s="9" t="str">
        <f t="shared" si="223"/>
        <v/>
      </c>
      <c r="T967" s="9" t="str">
        <f t="shared" si="224"/>
        <v/>
      </c>
      <c r="U967" s="9" t="str">
        <f t="array" ref="U967">IF(AND(F967&lt;&gt;"",F967&lt;&gt;"GR"),IF(COUNTIF($J$2:$J$1000,"&gt;=50")&gt;=10,IF(F967&lt;&gt;"GR",IF(AND(F967&gt;=55,J967&gt;=50),_xlfn.IFS(AND(J967&gt;=$AH$11,J967&gt;$AG$10,J967&gt;$AF$10,J967&gt;$AE$10,J967&gt;$AD$10,J967&gt;$AC$10,J967&gt;$AB$10),"AA",AND(J967&gt;=$AG$11,J967&gt;$AF$10,J967&gt;$AE$10,J967&gt;$AD$10,J967&gt;$AC$10,J967&gt;$AB$10),"BA",AND(J967&gt;=$AF$11,J967&gt;$AE$10,J967&gt;$AD$10,J967&gt;$AC$10,J967&gt;$AB$10),"BB",AND(J967&gt;=$AE$11,J967&gt;$AD$10,J967&gt;$AC$10,J967&gt;$AB$10),"CB",AND(J967&gt;=$AD$11,J967&gt;$AC$10,J967&gt;$AB$10),"CC",AND(J967&gt;=$AC$11,J967&gt;$AB$10),"DC",J967&gt;=50,"DD"),IF(J967&gt;=$AA$9,"FD","FF")),T967),IF(L967&gt;=$Z$32,$Z$30,IF(L967&gt;=$AA$32,$AA$30,IF(L967&gt;=$AB$32,$AB$30,IF(L967&gt;=$AC$32,$AC$30,IF(L967&gt;=$AD$32,$AD$30,IF(L967&gt;=$AE$32,$AE$30,IF(L967&gt;=$AF$32,$AF$30,IF(L967&gt;=$AG$32,$AG$30,$AH$30))))))))),T967)</f>
        <v/>
      </c>
      <c r="V967" s="9" t="str">
        <f t="array" ref="V967">IF(A967&lt;&gt;"",IF(_xlfn.BITOR(F967&lt;&gt;"GR",F967&lt;&gt;""),IF(AND(L967&gt;=50,F967&gt;=55),_xlfn.RANK.EQ(L967,$L$2:$L$1000,0),_xlfn.IFS(U967="FD",999,U967="FF",1000)),IF(AND(L967&gt;=50,H967&gt;=55),_xlfn.RANK.EQ(L967,$L$2:$L$326,0),_xlfn.IFS(U967="FD",999,U967="FF",1000))),"")</f>
        <v/>
      </c>
    </row>
    <row r="968" spans="1:22" x14ac:dyDescent="0.25">
      <c r="A968" s="3"/>
      <c r="B968" s="3"/>
      <c r="C968" s="3"/>
      <c r="D968" s="3"/>
      <c r="E968" s="3"/>
      <c r="F968" s="3"/>
      <c r="G968" s="16">
        <f t="shared" si="214"/>
        <v>0</v>
      </c>
      <c r="H968" s="16">
        <f t="shared" si="215"/>
        <v>0</v>
      </c>
      <c r="I968" s="9">
        <f t="shared" si="213"/>
        <v>0</v>
      </c>
      <c r="J968" s="9">
        <f t="shared" si="216"/>
        <v>0</v>
      </c>
      <c r="K968" s="9">
        <f t="shared" si="225"/>
        <v>0</v>
      </c>
      <c r="L968" s="9">
        <f t="shared" si="226"/>
        <v>0</v>
      </c>
      <c r="M968" s="9" t="str">
        <f t="shared" si="217"/>
        <v/>
      </c>
      <c r="N968" s="9" t="str">
        <f t="shared" si="218"/>
        <v/>
      </c>
      <c r="O968" s="9" t="str">
        <f t="shared" si="219"/>
        <v/>
      </c>
      <c r="P968" s="9" t="str">
        <f t="shared" si="220"/>
        <v/>
      </c>
      <c r="Q968" s="9" t="str">
        <f t="shared" si="221"/>
        <v/>
      </c>
      <c r="R968" s="9" t="str">
        <f t="shared" si="222"/>
        <v/>
      </c>
      <c r="S968" s="9" t="str">
        <f t="shared" si="223"/>
        <v/>
      </c>
      <c r="T968" s="9" t="str">
        <f t="shared" si="224"/>
        <v/>
      </c>
      <c r="U968" s="9" t="str">
        <f t="array" ref="U968">IF(AND(F968&lt;&gt;"",F968&lt;&gt;"GR"),IF(COUNTIF($J$2:$J$1000,"&gt;=50")&gt;=10,IF(F968&lt;&gt;"GR",IF(AND(F968&gt;=55,J968&gt;=50),_xlfn.IFS(AND(J968&gt;=$AH$11,J968&gt;$AG$10,J968&gt;$AF$10,J968&gt;$AE$10,J968&gt;$AD$10,J968&gt;$AC$10,J968&gt;$AB$10),"AA",AND(J968&gt;=$AG$11,J968&gt;$AF$10,J968&gt;$AE$10,J968&gt;$AD$10,J968&gt;$AC$10,J968&gt;$AB$10),"BA",AND(J968&gt;=$AF$11,J968&gt;$AE$10,J968&gt;$AD$10,J968&gt;$AC$10,J968&gt;$AB$10),"BB",AND(J968&gt;=$AE$11,J968&gt;$AD$10,J968&gt;$AC$10,J968&gt;$AB$10),"CB",AND(J968&gt;=$AD$11,J968&gt;$AC$10,J968&gt;$AB$10),"CC",AND(J968&gt;=$AC$11,J968&gt;$AB$10),"DC",J968&gt;=50,"DD"),IF(J968&gt;=$AA$9,"FD","FF")),T968),IF(L968&gt;=$Z$32,$Z$30,IF(L968&gt;=$AA$32,$AA$30,IF(L968&gt;=$AB$32,$AB$30,IF(L968&gt;=$AC$32,$AC$30,IF(L968&gt;=$AD$32,$AD$30,IF(L968&gt;=$AE$32,$AE$30,IF(L968&gt;=$AF$32,$AF$30,IF(L968&gt;=$AG$32,$AG$30,$AH$30))))))))),T968)</f>
        <v/>
      </c>
      <c r="V968" s="9" t="str">
        <f t="array" ref="V968">IF(A968&lt;&gt;"",IF(_xlfn.BITOR(F968&lt;&gt;"GR",F968&lt;&gt;""),IF(AND(L968&gt;=50,F968&gt;=55),_xlfn.RANK.EQ(L968,$L$2:$L$1000,0),_xlfn.IFS(U968="FD",999,U968="FF",1000)),IF(AND(L968&gt;=50,H968&gt;=55),_xlfn.RANK.EQ(L968,$L$2:$L$326,0),_xlfn.IFS(U968="FD",999,U968="FF",1000))),"")</f>
        <v/>
      </c>
    </row>
    <row r="969" spans="1:22" x14ac:dyDescent="0.25">
      <c r="A969" s="3"/>
      <c r="B969" s="3"/>
      <c r="C969" s="3"/>
      <c r="D969" s="3"/>
      <c r="E969" s="3"/>
      <c r="F969" s="3"/>
      <c r="G969" s="16">
        <f t="shared" si="214"/>
        <v>0</v>
      </c>
      <c r="H969" s="16">
        <f t="shared" si="215"/>
        <v>0</v>
      </c>
      <c r="I969" s="9">
        <f t="shared" si="213"/>
        <v>0</v>
      </c>
      <c r="J969" s="9">
        <f t="shared" si="216"/>
        <v>0</v>
      </c>
      <c r="K969" s="9">
        <f t="shared" si="225"/>
        <v>0</v>
      </c>
      <c r="L969" s="9">
        <f t="shared" si="226"/>
        <v>0</v>
      </c>
      <c r="M969" s="9" t="str">
        <f t="shared" si="217"/>
        <v/>
      </c>
      <c r="N969" s="9" t="str">
        <f t="shared" si="218"/>
        <v/>
      </c>
      <c r="O969" s="9" t="str">
        <f t="shared" si="219"/>
        <v/>
      </c>
      <c r="P969" s="9" t="str">
        <f t="shared" si="220"/>
        <v/>
      </c>
      <c r="Q969" s="9" t="str">
        <f t="shared" si="221"/>
        <v/>
      </c>
      <c r="R969" s="9" t="str">
        <f t="shared" si="222"/>
        <v/>
      </c>
      <c r="S969" s="9" t="str">
        <f t="shared" si="223"/>
        <v/>
      </c>
      <c r="T969" s="9" t="str">
        <f t="shared" si="224"/>
        <v/>
      </c>
      <c r="U969" s="9" t="str">
        <f t="array" ref="U969">IF(AND(F969&lt;&gt;"",F969&lt;&gt;"GR"),IF(COUNTIF($J$2:$J$1000,"&gt;=50")&gt;=10,IF(F969&lt;&gt;"GR",IF(AND(F969&gt;=55,J969&gt;=50),_xlfn.IFS(AND(J969&gt;=$AH$11,J969&gt;$AG$10,J969&gt;$AF$10,J969&gt;$AE$10,J969&gt;$AD$10,J969&gt;$AC$10,J969&gt;$AB$10),"AA",AND(J969&gt;=$AG$11,J969&gt;$AF$10,J969&gt;$AE$10,J969&gt;$AD$10,J969&gt;$AC$10,J969&gt;$AB$10),"BA",AND(J969&gt;=$AF$11,J969&gt;$AE$10,J969&gt;$AD$10,J969&gt;$AC$10,J969&gt;$AB$10),"BB",AND(J969&gt;=$AE$11,J969&gt;$AD$10,J969&gt;$AC$10,J969&gt;$AB$10),"CB",AND(J969&gt;=$AD$11,J969&gt;$AC$10,J969&gt;$AB$10),"CC",AND(J969&gt;=$AC$11,J969&gt;$AB$10),"DC",J969&gt;=50,"DD"),IF(J969&gt;=$AA$9,"FD","FF")),T969),IF(L969&gt;=$Z$32,$Z$30,IF(L969&gt;=$AA$32,$AA$30,IF(L969&gt;=$AB$32,$AB$30,IF(L969&gt;=$AC$32,$AC$30,IF(L969&gt;=$AD$32,$AD$30,IF(L969&gt;=$AE$32,$AE$30,IF(L969&gt;=$AF$32,$AF$30,IF(L969&gt;=$AG$32,$AG$30,$AH$30))))))))),T969)</f>
        <v/>
      </c>
      <c r="V969" s="9" t="str">
        <f t="array" ref="V969">IF(A969&lt;&gt;"",IF(_xlfn.BITOR(F969&lt;&gt;"GR",F969&lt;&gt;""),IF(AND(L969&gt;=50,F969&gt;=55),_xlfn.RANK.EQ(L969,$L$2:$L$1000,0),_xlfn.IFS(U969="FD",999,U969="FF",1000)),IF(AND(L969&gt;=50,H969&gt;=55),_xlfn.RANK.EQ(L969,$L$2:$L$326,0),_xlfn.IFS(U969="FD",999,U969="FF",1000))),"")</f>
        <v/>
      </c>
    </row>
    <row r="970" spans="1:22" x14ac:dyDescent="0.25">
      <c r="A970" s="3"/>
      <c r="B970" s="3"/>
      <c r="C970" s="3"/>
      <c r="D970" s="3"/>
      <c r="E970" s="3"/>
      <c r="F970" s="3"/>
      <c r="G970" s="16">
        <f t="shared" si="214"/>
        <v>0</v>
      </c>
      <c r="H970" s="16">
        <f t="shared" si="215"/>
        <v>0</v>
      </c>
      <c r="I970" s="9">
        <f t="shared" si="213"/>
        <v>0</v>
      </c>
      <c r="J970" s="9">
        <f t="shared" si="216"/>
        <v>0</v>
      </c>
      <c r="K970" s="9">
        <f t="shared" si="225"/>
        <v>0</v>
      </c>
      <c r="L970" s="9">
        <f t="shared" si="226"/>
        <v>0</v>
      </c>
      <c r="M970" s="9" t="str">
        <f t="shared" si="217"/>
        <v/>
      </c>
      <c r="N970" s="9" t="str">
        <f t="shared" si="218"/>
        <v/>
      </c>
      <c r="O970" s="9" t="str">
        <f t="shared" si="219"/>
        <v/>
      </c>
      <c r="P970" s="9" t="str">
        <f t="shared" si="220"/>
        <v/>
      </c>
      <c r="Q970" s="9" t="str">
        <f t="shared" si="221"/>
        <v/>
      </c>
      <c r="R970" s="9" t="str">
        <f t="shared" si="222"/>
        <v/>
      </c>
      <c r="S970" s="9" t="str">
        <f t="shared" si="223"/>
        <v/>
      </c>
      <c r="T970" s="9" t="str">
        <f t="shared" si="224"/>
        <v/>
      </c>
      <c r="U970" s="9" t="str">
        <f t="array" ref="U970">IF(AND(F970&lt;&gt;"",F970&lt;&gt;"GR"),IF(COUNTIF($J$2:$J$1000,"&gt;=50")&gt;=10,IF(F970&lt;&gt;"GR",IF(AND(F970&gt;=55,J970&gt;=50),_xlfn.IFS(AND(J970&gt;=$AH$11,J970&gt;$AG$10,J970&gt;$AF$10,J970&gt;$AE$10,J970&gt;$AD$10,J970&gt;$AC$10,J970&gt;$AB$10),"AA",AND(J970&gt;=$AG$11,J970&gt;$AF$10,J970&gt;$AE$10,J970&gt;$AD$10,J970&gt;$AC$10,J970&gt;$AB$10),"BA",AND(J970&gt;=$AF$11,J970&gt;$AE$10,J970&gt;$AD$10,J970&gt;$AC$10,J970&gt;$AB$10),"BB",AND(J970&gt;=$AE$11,J970&gt;$AD$10,J970&gt;$AC$10,J970&gt;$AB$10),"CB",AND(J970&gt;=$AD$11,J970&gt;$AC$10,J970&gt;$AB$10),"CC",AND(J970&gt;=$AC$11,J970&gt;$AB$10),"DC",J970&gt;=50,"DD"),IF(J970&gt;=$AA$9,"FD","FF")),T970),IF(L970&gt;=$Z$32,$Z$30,IF(L970&gt;=$AA$32,$AA$30,IF(L970&gt;=$AB$32,$AB$30,IF(L970&gt;=$AC$32,$AC$30,IF(L970&gt;=$AD$32,$AD$30,IF(L970&gt;=$AE$32,$AE$30,IF(L970&gt;=$AF$32,$AF$30,IF(L970&gt;=$AG$32,$AG$30,$AH$30))))))))),T970)</f>
        <v/>
      </c>
      <c r="V970" s="9" t="str">
        <f t="array" ref="V970">IF(A970&lt;&gt;"",IF(_xlfn.BITOR(F970&lt;&gt;"GR",F970&lt;&gt;""),IF(AND(L970&gt;=50,F970&gt;=55),_xlfn.RANK.EQ(L970,$L$2:$L$1000,0),_xlfn.IFS(U970="FD",999,U970="FF",1000)),IF(AND(L970&gt;=50,H970&gt;=55),_xlfn.RANK.EQ(L970,$L$2:$L$326,0),_xlfn.IFS(U970="FD",999,U970="FF",1000))),"")</f>
        <v/>
      </c>
    </row>
    <row r="971" spans="1:22" x14ac:dyDescent="0.25">
      <c r="A971" s="3"/>
      <c r="B971" s="3"/>
      <c r="C971" s="3"/>
      <c r="D971" s="3"/>
      <c r="E971" s="3"/>
      <c r="F971" s="3"/>
      <c r="G971" s="16">
        <f t="shared" si="214"/>
        <v>0</v>
      </c>
      <c r="H971" s="16">
        <f t="shared" si="215"/>
        <v>0</v>
      </c>
      <c r="I971" s="9">
        <f t="shared" si="213"/>
        <v>0</v>
      </c>
      <c r="J971" s="9">
        <f t="shared" si="216"/>
        <v>0</v>
      </c>
      <c r="K971" s="9">
        <f t="shared" si="225"/>
        <v>0</v>
      </c>
      <c r="L971" s="9">
        <f t="shared" si="226"/>
        <v>0</v>
      </c>
      <c r="M971" s="9" t="str">
        <f t="shared" si="217"/>
        <v/>
      </c>
      <c r="N971" s="9" t="str">
        <f t="shared" si="218"/>
        <v/>
      </c>
      <c r="O971" s="9" t="str">
        <f t="shared" si="219"/>
        <v/>
      </c>
      <c r="P971" s="9" t="str">
        <f t="shared" si="220"/>
        <v/>
      </c>
      <c r="Q971" s="9" t="str">
        <f t="shared" si="221"/>
        <v/>
      </c>
      <c r="R971" s="9" t="str">
        <f t="shared" si="222"/>
        <v/>
      </c>
      <c r="S971" s="9" t="str">
        <f t="shared" si="223"/>
        <v/>
      </c>
      <c r="T971" s="9" t="str">
        <f t="shared" si="224"/>
        <v/>
      </c>
      <c r="U971" s="9" t="str">
        <f t="array" ref="U971">IF(AND(F971&lt;&gt;"",F971&lt;&gt;"GR"),IF(COUNTIF($J$2:$J$1000,"&gt;=50")&gt;=10,IF(F971&lt;&gt;"GR",IF(AND(F971&gt;=55,J971&gt;=50),_xlfn.IFS(AND(J971&gt;=$AH$11,J971&gt;$AG$10,J971&gt;$AF$10,J971&gt;$AE$10,J971&gt;$AD$10,J971&gt;$AC$10,J971&gt;$AB$10),"AA",AND(J971&gt;=$AG$11,J971&gt;$AF$10,J971&gt;$AE$10,J971&gt;$AD$10,J971&gt;$AC$10,J971&gt;$AB$10),"BA",AND(J971&gt;=$AF$11,J971&gt;$AE$10,J971&gt;$AD$10,J971&gt;$AC$10,J971&gt;$AB$10),"BB",AND(J971&gt;=$AE$11,J971&gt;$AD$10,J971&gt;$AC$10,J971&gt;$AB$10),"CB",AND(J971&gt;=$AD$11,J971&gt;$AC$10,J971&gt;$AB$10),"CC",AND(J971&gt;=$AC$11,J971&gt;$AB$10),"DC",J971&gt;=50,"DD"),IF(J971&gt;=$AA$9,"FD","FF")),T971),IF(L971&gt;=$Z$32,$Z$30,IF(L971&gt;=$AA$32,$AA$30,IF(L971&gt;=$AB$32,$AB$30,IF(L971&gt;=$AC$32,$AC$30,IF(L971&gt;=$AD$32,$AD$30,IF(L971&gt;=$AE$32,$AE$30,IF(L971&gt;=$AF$32,$AF$30,IF(L971&gt;=$AG$32,$AG$30,$AH$30))))))))),T971)</f>
        <v/>
      </c>
      <c r="V971" s="9" t="str">
        <f t="array" ref="V971">IF(A971&lt;&gt;"",IF(_xlfn.BITOR(F971&lt;&gt;"GR",F971&lt;&gt;""),IF(AND(L971&gt;=50,F971&gt;=55),_xlfn.RANK.EQ(L971,$L$2:$L$1000,0),_xlfn.IFS(U971="FD",999,U971="FF",1000)),IF(AND(L971&gt;=50,H971&gt;=55),_xlfn.RANK.EQ(L971,$L$2:$L$326,0),_xlfn.IFS(U971="FD",999,U971="FF",1000))),"")</f>
        <v/>
      </c>
    </row>
    <row r="972" spans="1:22" x14ac:dyDescent="0.25">
      <c r="A972" s="3"/>
      <c r="B972" s="3"/>
      <c r="C972" s="3"/>
      <c r="D972" s="3"/>
      <c r="E972" s="3"/>
      <c r="F972" s="3"/>
      <c r="G972" s="16">
        <f t="shared" si="214"/>
        <v>0</v>
      </c>
      <c r="H972" s="16">
        <f t="shared" si="215"/>
        <v>0</v>
      </c>
      <c r="I972" s="9">
        <f t="shared" si="213"/>
        <v>0</v>
      </c>
      <c r="J972" s="9">
        <f t="shared" si="216"/>
        <v>0</v>
      </c>
      <c r="K972" s="9">
        <f t="shared" si="225"/>
        <v>0</v>
      </c>
      <c r="L972" s="9">
        <f t="shared" si="226"/>
        <v>0</v>
      </c>
      <c r="M972" s="9" t="str">
        <f t="shared" si="217"/>
        <v/>
      </c>
      <c r="N972" s="9" t="str">
        <f t="shared" si="218"/>
        <v/>
      </c>
      <c r="O972" s="9" t="str">
        <f t="shared" si="219"/>
        <v/>
      </c>
      <c r="P972" s="9" t="str">
        <f t="shared" si="220"/>
        <v/>
      </c>
      <c r="Q972" s="9" t="str">
        <f t="shared" si="221"/>
        <v/>
      </c>
      <c r="R972" s="9" t="str">
        <f t="shared" si="222"/>
        <v/>
      </c>
      <c r="S972" s="9" t="str">
        <f t="shared" si="223"/>
        <v/>
      </c>
      <c r="T972" s="9" t="str">
        <f t="shared" si="224"/>
        <v/>
      </c>
      <c r="U972" s="9" t="str">
        <f t="array" ref="U972">IF(AND(F972&lt;&gt;"",F972&lt;&gt;"GR"),IF(COUNTIF($J$2:$J$1000,"&gt;=50")&gt;=10,IF(F972&lt;&gt;"GR",IF(AND(F972&gt;=55,J972&gt;=50),_xlfn.IFS(AND(J972&gt;=$AH$11,J972&gt;$AG$10,J972&gt;$AF$10,J972&gt;$AE$10,J972&gt;$AD$10,J972&gt;$AC$10,J972&gt;$AB$10),"AA",AND(J972&gt;=$AG$11,J972&gt;$AF$10,J972&gt;$AE$10,J972&gt;$AD$10,J972&gt;$AC$10,J972&gt;$AB$10),"BA",AND(J972&gt;=$AF$11,J972&gt;$AE$10,J972&gt;$AD$10,J972&gt;$AC$10,J972&gt;$AB$10),"BB",AND(J972&gt;=$AE$11,J972&gt;$AD$10,J972&gt;$AC$10,J972&gt;$AB$10),"CB",AND(J972&gt;=$AD$11,J972&gt;$AC$10,J972&gt;$AB$10),"CC",AND(J972&gt;=$AC$11,J972&gt;$AB$10),"DC",J972&gt;=50,"DD"),IF(J972&gt;=$AA$9,"FD","FF")),T972),IF(L972&gt;=$Z$32,$Z$30,IF(L972&gt;=$AA$32,$AA$30,IF(L972&gt;=$AB$32,$AB$30,IF(L972&gt;=$AC$32,$AC$30,IF(L972&gt;=$AD$32,$AD$30,IF(L972&gt;=$AE$32,$AE$30,IF(L972&gt;=$AF$32,$AF$30,IF(L972&gt;=$AG$32,$AG$30,$AH$30))))))))),T972)</f>
        <v/>
      </c>
      <c r="V972" s="9" t="str">
        <f t="array" ref="V972">IF(A972&lt;&gt;"",IF(_xlfn.BITOR(F972&lt;&gt;"GR",F972&lt;&gt;""),IF(AND(L972&gt;=50,F972&gt;=55),_xlfn.RANK.EQ(L972,$L$2:$L$1000,0),_xlfn.IFS(U972="FD",999,U972="FF",1000)),IF(AND(L972&gt;=50,H972&gt;=55),_xlfn.RANK.EQ(L972,$L$2:$L$326,0),_xlfn.IFS(U972="FD",999,U972="FF",1000))),"")</f>
        <v/>
      </c>
    </row>
    <row r="973" spans="1:22" x14ac:dyDescent="0.25">
      <c r="A973" s="3"/>
      <c r="B973" s="3"/>
      <c r="C973" s="3"/>
      <c r="D973" s="3"/>
      <c r="E973" s="3"/>
      <c r="F973" s="3"/>
      <c r="G973" s="16">
        <f t="shared" si="214"/>
        <v>0</v>
      </c>
      <c r="H973" s="16">
        <f t="shared" si="215"/>
        <v>0</v>
      </c>
      <c r="I973" s="9">
        <f t="shared" si="213"/>
        <v>0</v>
      </c>
      <c r="J973" s="9">
        <f t="shared" si="216"/>
        <v>0</v>
      </c>
      <c r="K973" s="9">
        <f t="shared" si="225"/>
        <v>0</v>
      </c>
      <c r="L973" s="9">
        <f t="shared" si="226"/>
        <v>0</v>
      </c>
      <c r="M973" s="9" t="str">
        <f t="shared" si="217"/>
        <v/>
      </c>
      <c r="N973" s="9" t="str">
        <f t="shared" si="218"/>
        <v/>
      </c>
      <c r="O973" s="9" t="str">
        <f t="shared" si="219"/>
        <v/>
      </c>
      <c r="P973" s="9" t="str">
        <f t="shared" si="220"/>
        <v/>
      </c>
      <c r="Q973" s="9" t="str">
        <f t="shared" si="221"/>
        <v/>
      </c>
      <c r="R973" s="9" t="str">
        <f t="shared" si="222"/>
        <v/>
      </c>
      <c r="S973" s="9" t="str">
        <f t="shared" si="223"/>
        <v/>
      </c>
      <c r="T973" s="9" t="str">
        <f t="shared" si="224"/>
        <v/>
      </c>
      <c r="U973" s="9" t="str">
        <f t="array" ref="U973">IF(AND(F973&lt;&gt;"",F973&lt;&gt;"GR"),IF(COUNTIF($J$2:$J$1000,"&gt;=50")&gt;=10,IF(F973&lt;&gt;"GR",IF(AND(F973&gt;=55,J973&gt;=50),_xlfn.IFS(AND(J973&gt;=$AH$11,J973&gt;$AG$10,J973&gt;$AF$10,J973&gt;$AE$10,J973&gt;$AD$10,J973&gt;$AC$10,J973&gt;$AB$10),"AA",AND(J973&gt;=$AG$11,J973&gt;$AF$10,J973&gt;$AE$10,J973&gt;$AD$10,J973&gt;$AC$10,J973&gt;$AB$10),"BA",AND(J973&gt;=$AF$11,J973&gt;$AE$10,J973&gt;$AD$10,J973&gt;$AC$10,J973&gt;$AB$10),"BB",AND(J973&gt;=$AE$11,J973&gt;$AD$10,J973&gt;$AC$10,J973&gt;$AB$10),"CB",AND(J973&gt;=$AD$11,J973&gt;$AC$10,J973&gt;$AB$10),"CC",AND(J973&gt;=$AC$11,J973&gt;$AB$10),"DC",J973&gt;=50,"DD"),IF(J973&gt;=$AA$9,"FD","FF")),T973),IF(L973&gt;=$Z$32,$Z$30,IF(L973&gt;=$AA$32,$AA$30,IF(L973&gt;=$AB$32,$AB$30,IF(L973&gt;=$AC$32,$AC$30,IF(L973&gt;=$AD$32,$AD$30,IF(L973&gt;=$AE$32,$AE$30,IF(L973&gt;=$AF$32,$AF$30,IF(L973&gt;=$AG$32,$AG$30,$AH$30))))))))),T973)</f>
        <v/>
      </c>
      <c r="V973" s="9" t="str">
        <f t="array" ref="V973">IF(A973&lt;&gt;"",IF(_xlfn.BITOR(F973&lt;&gt;"GR",F973&lt;&gt;""),IF(AND(L973&gt;=50,F973&gt;=55),_xlfn.RANK.EQ(L973,$L$2:$L$1000,0),_xlfn.IFS(U973="FD",999,U973="FF",1000)),IF(AND(L973&gt;=50,H973&gt;=55),_xlfn.RANK.EQ(L973,$L$2:$L$326,0),_xlfn.IFS(U973="FD",999,U973="FF",1000))),"")</f>
        <v/>
      </c>
    </row>
    <row r="974" spans="1:22" x14ac:dyDescent="0.25">
      <c r="A974" s="3"/>
      <c r="B974" s="3"/>
      <c r="C974" s="3"/>
      <c r="D974" s="3"/>
      <c r="E974" s="3"/>
      <c r="F974" s="3"/>
      <c r="G974" s="16">
        <f t="shared" si="214"/>
        <v>0</v>
      </c>
      <c r="H974" s="16">
        <f t="shared" si="215"/>
        <v>0</v>
      </c>
      <c r="I974" s="9">
        <f t="shared" si="213"/>
        <v>0</v>
      </c>
      <c r="J974" s="9">
        <f t="shared" si="216"/>
        <v>0</v>
      </c>
      <c r="K974" s="9">
        <f t="shared" si="225"/>
        <v>0</v>
      </c>
      <c r="L974" s="9">
        <f t="shared" si="226"/>
        <v>0</v>
      </c>
      <c r="M974" s="9" t="str">
        <f t="shared" si="217"/>
        <v/>
      </c>
      <c r="N974" s="9" t="str">
        <f t="shared" si="218"/>
        <v/>
      </c>
      <c r="O974" s="9" t="str">
        <f t="shared" si="219"/>
        <v/>
      </c>
      <c r="P974" s="9" t="str">
        <f t="shared" si="220"/>
        <v/>
      </c>
      <c r="Q974" s="9" t="str">
        <f t="shared" si="221"/>
        <v/>
      </c>
      <c r="R974" s="9" t="str">
        <f t="shared" si="222"/>
        <v/>
      </c>
      <c r="S974" s="9" t="str">
        <f t="shared" si="223"/>
        <v/>
      </c>
      <c r="T974" s="9" t="str">
        <f t="shared" si="224"/>
        <v/>
      </c>
      <c r="U974" s="9" t="str">
        <f t="array" ref="U974">IF(AND(F974&lt;&gt;"",F974&lt;&gt;"GR"),IF(COUNTIF($J$2:$J$1000,"&gt;=50")&gt;=10,IF(F974&lt;&gt;"GR",IF(AND(F974&gt;=55,J974&gt;=50),_xlfn.IFS(AND(J974&gt;=$AH$11,J974&gt;$AG$10,J974&gt;$AF$10,J974&gt;$AE$10,J974&gt;$AD$10,J974&gt;$AC$10,J974&gt;$AB$10),"AA",AND(J974&gt;=$AG$11,J974&gt;$AF$10,J974&gt;$AE$10,J974&gt;$AD$10,J974&gt;$AC$10,J974&gt;$AB$10),"BA",AND(J974&gt;=$AF$11,J974&gt;$AE$10,J974&gt;$AD$10,J974&gt;$AC$10,J974&gt;$AB$10),"BB",AND(J974&gt;=$AE$11,J974&gt;$AD$10,J974&gt;$AC$10,J974&gt;$AB$10),"CB",AND(J974&gt;=$AD$11,J974&gt;$AC$10,J974&gt;$AB$10),"CC",AND(J974&gt;=$AC$11,J974&gt;$AB$10),"DC",J974&gt;=50,"DD"),IF(J974&gt;=$AA$9,"FD","FF")),T974),IF(L974&gt;=$Z$32,$Z$30,IF(L974&gt;=$AA$32,$AA$30,IF(L974&gt;=$AB$32,$AB$30,IF(L974&gt;=$AC$32,$AC$30,IF(L974&gt;=$AD$32,$AD$30,IF(L974&gt;=$AE$32,$AE$30,IF(L974&gt;=$AF$32,$AF$30,IF(L974&gt;=$AG$32,$AG$30,$AH$30))))))))),T974)</f>
        <v/>
      </c>
      <c r="V974" s="9" t="str">
        <f t="array" ref="V974">IF(A974&lt;&gt;"",IF(_xlfn.BITOR(F974&lt;&gt;"GR",F974&lt;&gt;""),IF(AND(L974&gt;=50,F974&gt;=55),_xlfn.RANK.EQ(L974,$L$2:$L$1000,0),_xlfn.IFS(U974="FD",999,U974="FF",1000)),IF(AND(L974&gt;=50,H974&gt;=55),_xlfn.RANK.EQ(L974,$L$2:$L$326,0),_xlfn.IFS(U974="FD",999,U974="FF",1000))),"")</f>
        <v/>
      </c>
    </row>
    <row r="975" spans="1:22" x14ac:dyDescent="0.25">
      <c r="A975" s="3"/>
      <c r="B975" s="3"/>
      <c r="C975" s="3"/>
      <c r="D975" s="3"/>
      <c r="E975" s="3"/>
      <c r="F975" s="3"/>
      <c r="G975" s="16">
        <f t="shared" si="214"/>
        <v>0</v>
      </c>
      <c r="H975" s="16">
        <f t="shared" si="215"/>
        <v>0</v>
      </c>
      <c r="I975" s="9">
        <f t="shared" si="213"/>
        <v>0</v>
      </c>
      <c r="J975" s="9">
        <f t="shared" si="216"/>
        <v>0</v>
      </c>
      <c r="K975" s="9">
        <f t="shared" si="225"/>
        <v>0</v>
      </c>
      <c r="L975" s="9">
        <f t="shared" si="226"/>
        <v>0</v>
      </c>
      <c r="M975" s="9" t="str">
        <f t="shared" si="217"/>
        <v/>
      </c>
      <c r="N975" s="9" t="str">
        <f t="shared" si="218"/>
        <v/>
      </c>
      <c r="O975" s="9" t="str">
        <f t="shared" si="219"/>
        <v/>
      </c>
      <c r="P975" s="9" t="str">
        <f t="shared" si="220"/>
        <v/>
      </c>
      <c r="Q975" s="9" t="str">
        <f t="shared" si="221"/>
        <v/>
      </c>
      <c r="R975" s="9" t="str">
        <f t="shared" si="222"/>
        <v/>
      </c>
      <c r="S975" s="9" t="str">
        <f t="shared" si="223"/>
        <v/>
      </c>
      <c r="T975" s="9" t="str">
        <f t="shared" si="224"/>
        <v/>
      </c>
      <c r="U975" s="9" t="str">
        <f t="array" ref="U975">IF(AND(F975&lt;&gt;"",F975&lt;&gt;"GR"),IF(COUNTIF($J$2:$J$1000,"&gt;=50")&gt;=10,IF(F975&lt;&gt;"GR",IF(AND(F975&gt;=55,J975&gt;=50),_xlfn.IFS(AND(J975&gt;=$AH$11,J975&gt;$AG$10,J975&gt;$AF$10,J975&gt;$AE$10,J975&gt;$AD$10,J975&gt;$AC$10,J975&gt;$AB$10),"AA",AND(J975&gt;=$AG$11,J975&gt;$AF$10,J975&gt;$AE$10,J975&gt;$AD$10,J975&gt;$AC$10,J975&gt;$AB$10),"BA",AND(J975&gt;=$AF$11,J975&gt;$AE$10,J975&gt;$AD$10,J975&gt;$AC$10,J975&gt;$AB$10),"BB",AND(J975&gt;=$AE$11,J975&gt;$AD$10,J975&gt;$AC$10,J975&gt;$AB$10),"CB",AND(J975&gt;=$AD$11,J975&gt;$AC$10,J975&gt;$AB$10),"CC",AND(J975&gt;=$AC$11,J975&gt;$AB$10),"DC",J975&gt;=50,"DD"),IF(J975&gt;=$AA$9,"FD","FF")),T975),IF(L975&gt;=$Z$32,$Z$30,IF(L975&gt;=$AA$32,$AA$30,IF(L975&gt;=$AB$32,$AB$30,IF(L975&gt;=$AC$32,$AC$30,IF(L975&gt;=$AD$32,$AD$30,IF(L975&gt;=$AE$32,$AE$30,IF(L975&gt;=$AF$32,$AF$30,IF(L975&gt;=$AG$32,$AG$30,$AH$30))))))))),T975)</f>
        <v/>
      </c>
      <c r="V975" s="9" t="str">
        <f t="array" ref="V975">IF(A975&lt;&gt;"",IF(_xlfn.BITOR(F975&lt;&gt;"GR",F975&lt;&gt;""),IF(AND(L975&gt;=50,F975&gt;=55),_xlfn.RANK.EQ(L975,$L$2:$L$1000,0),_xlfn.IFS(U975="FD",999,U975="FF",1000)),IF(AND(L975&gt;=50,H975&gt;=55),_xlfn.RANK.EQ(L975,$L$2:$L$326,0),_xlfn.IFS(U975="FD",999,U975="FF",1000))),"")</f>
        <v/>
      </c>
    </row>
    <row r="976" spans="1:22" x14ac:dyDescent="0.25">
      <c r="A976" s="3"/>
      <c r="B976" s="3"/>
      <c r="C976" s="3"/>
      <c r="D976" s="3"/>
      <c r="E976" s="3"/>
      <c r="F976" s="3"/>
      <c r="G976" s="16">
        <f t="shared" si="214"/>
        <v>0</v>
      </c>
      <c r="H976" s="16">
        <f t="shared" si="215"/>
        <v>0</v>
      </c>
      <c r="I976" s="9">
        <f t="shared" si="213"/>
        <v>0</v>
      </c>
      <c r="J976" s="9">
        <f t="shared" si="216"/>
        <v>0</v>
      </c>
      <c r="K976" s="9">
        <f t="shared" si="225"/>
        <v>0</v>
      </c>
      <c r="L976" s="9">
        <f t="shared" si="226"/>
        <v>0</v>
      </c>
      <c r="M976" s="9" t="str">
        <f t="shared" si="217"/>
        <v/>
      </c>
      <c r="N976" s="9" t="str">
        <f t="shared" si="218"/>
        <v/>
      </c>
      <c r="O976" s="9" t="str">
        <f t="shared" si="219"/>
        <v/>
      </c>
      <c r="P976" s="9" t="str">
        <f t="shared" si="220"/>
        <v/>
      </c>
      <c r="Q976" s="9" t="str">
        <f t="shared" si="221"/>
        <v/>
      </c>
      <c r="R976" s="9" t="str">
        <f t="shared" si="222"/>
        <v/>
      </c>
      <c r="S976" s="9" t="str">
        <f t="shared" si="223"/>
        <v/>
      </c>
      <c r="T976" s="9" t="str">
        <f t="shared" si="224"/>
        <v/>
      </c>
      <c r="U976" s="9" t="str">
        <f t="array" ref="U976">IF(AND(F976&lt;&gt;"",F976&lt;&gt;"GR"),IF(COUNTIF($J$2:$J$1000,"&gt;=50")&gt;=10,IF(F976&lt;&gt;"GR",IF(AND(F976&gt;=55,J976&gt;=50),_xlfn.IFS(AND(J976&gt;=$AH$11,J976&gt;$AG$10,J976&gt;$AF$10,J976&gt;$AE$10,J976&gt;$AD$10,J976&gt;$AC$10,J976&gt;$AB$10),"AA",AND(J976&gt;=$AG$11,J976&gt;$AF$10,J976&gt;$AE$10,J976&gt;$AD$10,J976&gt;$AC$10,J976&gt;$AB$10),"BA",AND(J976&gt;=$AF$11,J976&gt;$AE$10,J976&gt;$AD$10,J976&gt;$AC$10,J976&gt;$AB$10),"BB",AND(J976&gt;=$AE$11,J976&gt;$AD$10,J976&gt;$AC$10,J976&gt;$AB$10),"CB",AND(J976&gt;=$AD$11,J976&gt;$AC$10,J976&gt;$AB$10),"CC",AND(J976&gt;=$AC$11,J976&gt;$AB$10),"DC",J976&gt;=50,"DD"),IF(J976&gt;=$AA$9,"FD","FF")),T976),IF(L976&gt;=$Z$32,$Z$30,IF(L976&gt;=$AA$32,$AA$30,IF(L976&gt;=$AB$32,$AB$30,IF(L976&gt;=$AC$32,$AC$30,IF(L976&gt;=$AD$32,$AD$30,IF(L976&gt;=$AE$32,$AE$30,IF(L976&gt;=$AF$32,$AF$30,IF(L976&gt;=$AG$32,$AG$30,$AH$30))))))))),T976)</f>
        <v/>
      </c>
      <c r="V976" s="9" t="str">
        <f t="array" ref="V976">IF(A976&lt;&gt;"",IF(_xlfn.BITOR(F976&lt;&gt;"GR",F976&lt;&gt;""),IF(AND(L976&gt;=50,F976&gt;=55),_xlfn.RANK.EQ(L976,$L$2:$L$1000,0),_xlfn.IFS(U976="FD",999,U976="FF",1000)),IF(AND(L976&gt;=50,H976&gt;=55),_xlfn.RANK.EQ(L976,$L$2:$L$326,0),_xlfn.IFS(U976="FD",999,U976="FF",1000))),"")</f>
        <v/>
      </c>
    </row>
    <row r="977" spans="1:22" x14ac:dyDescent="0.25">
      <c r="A977" s="3"/>
      <c r="B977" s="3"/>
      <c r="C977" s="3"/>
      <c r="D977" s="3"/>
      <c r="E977" s="3"/>
      <c r="F977" s="3"/>
      <c r="G977" s="16">
        <f t="shared" si="214"/>
        <v>0</v>
      </c>
      <c r="H977" s="16">
        <f t="shared" si="215"/>
        <v>0</v>
      </c>
      <c r="I977" s="9">
        <f t="shared" si="213"/>
        <v>0</v>
      </c>
      <c r="J977" s="9">
        <f t="shared" si="216"/>
        <v>0</v>
      </c>
      <c r="K977" s="9">
        <f t="shared" si="225"/>
        <v>0</v>
      </c>
      <c r="L977" s="9">
        <f t="shared" si="226"/>
        <v>0</v>
      </c>
      <c r="M977" s="9" t="str">
        <f t="shared" si="217"/>
        <v/>
      </c>
      <c r="N977" s="9" t="str">
        <f t="shared" si="218"/>
        <v/>
      </c>
      <c r="O977" s="9" t="str">
        <f t="shared" si="219"/>
        <v/>
      </c>
      <c r="P977" s="9" t="str">
        <f t="shared" si="220"/>
        <v/>
      </c>
      <c r="Q977" s="9" t="str">
        <f t="shared" si="221"/>
        <v/>
      </c>
      <c r="R977" s="9" t="str">
        <f t="shared" si="222"/>
        <v/>
      </c>
      <c r="S977" s="9" t="str">
        <f t="shared" si="223"/>
        <v/>
      </c>
      <c r="T977" s="9" t="str">
        <f t="shared" si="224"/>
        <v/>
      </c>
      <c r="U977" s="9" t="str">
        <f t="array" ref="U977">IF(AND(F977&lt;&gt;"",F977&lt;&gt;"GR"),IF(COUNTIF($J$2:$J$1000,"&gt;=50")&gt;=10,IF(F977&lt;&gt;"GR",IF(AND(F977&gt;=55,J977&gt;=50),_xlfn.IFS(AND(J977&gt;=$AH$11,J977&gt;$AG$10,J977&gt;$AF$10,J977&gt;$AE$10,J977&gt;$AD$10,J977&gt;$AC$10,J977&gt;$AB$10),"AA",AND(J977&gt;=$AG$11,J977&gt;$AF$10,J977&gt;$AE$10,J977&gt;$AD$10,J977&gt;$AC$10,J977&gt;$AB$10),"BA",AND(J977&gt;=$AF$11,J977&gt;$AE$10,J977&gt;$AD$10,J977&gt;$AC$10,J977&gt;$AB$10),"BB",AND(J977&gt;=$AE$11,J977&gt;$AD$10,J977&gt;$AC$10,J977&gt;$AB$10),"CB",AND(J977&gt;=$AD$11,J977&gt;$AC$10,J977&gt;$AB$10),"CC",AND(J977&gt;=$AC$11,J977&gt;$AB$10),"DC",J977&gt;=50,"DD"),IF(J977&gt;=$AA$9,"FD","FF")),T977),IF(L977&gt;=$Z$32,$Z$30,IF(L977&gt;=$AA$32,$AA$30,IF(L977&gt;=$AB$32,$AB$30,IF(L977&gt;=$AC$32,$AC$30,IF(L977&gt;=$AD$32,$AD$30,IF(L977&gt;=$AE$32,$AE$30,IF(L977&gt;=$AF$32,$AF$30,IF(L977&gt;=$AG$32,$AG$30,$AH$30))))))))),T977)</f>
        <v/>
      </c>
      <c r="V977" s="9" t="str">
        <f t="array" ref="V977">IF(A977&lt;&gt;"",IF(_xlfn.BITOR(F977&lt;&gt;"GR",F977&lt;&gt;""),IF(AND(L977&gt;=50,F977&gt;=55),_xlfn.RANK.EQ(L977,$L$2:$L$1000,0),_xlfn.IFS(U977="FD",999,U977="FF",1000)),IF(AND(L977&gt;=50,H977&gt;=55),_xlfn.RANK.EQ(L977,$L$2:$L$326,0),_xlfn.IFS(U977="FD",999,U977="FF",1000))),"")</f>
        <v/>
      </c>
    </row>
    <row r="978" spans="1:22" x14ac:dyDescent="0.25">
      <c r="A978" s="3"/>
      <c r="B978" s="3"/>
      <c r="C978" s="3"/>
      <c r="D978" s="3"/>
      <c r="E978" s="3"/>
      <c r="F978" s="3"/>
      <c r="G978" s="16">
        <f t="shared" si="214"/>
        <v>0</v>
      </c>
      <c r="H978" s="16">
        <f t="shared" si="215"/>
        <v>0</v>
      </c>
      <c r="I978" s="9">
        <f t="shared" si="213"/>
        <v>0</v>
      </c>
      <c r="J978" s="9">
        <f t="shared" si="216"/>
        <v>0</v>
      </c>
      <c r="K978" s="9">
        <f t="shared" si="225"/>
        <v>0</v>
      </c>
      <c r="L978" s="9">
        <f t="shared" si="226"/>
        <v>0</v>
      </c>
      <c r="M978" s="9" t="str">
        <f t="shared" si="217"/>
        <v/>
      </c>
      <c r="N978" s="9" t="str">
        <f t="shared" si="218"/>
        <v/>
      </c>
      <c r="O978" s="9" t="str">
        <f t="shared" si="219"/>
        <v/>
      </c>
      <c r="P978" s="9" t="str">
        <f t="shared" si="220"/>
        <v/>
      </c>
      <c r="Q978" s="9" t="str">
        <f t="shared" si="221"/>
        <v/>
      </c>
      <c r="R978" s="9" t="str">
        <f t="shared" si="222"/>
        <v/>
      </c>
      <c r="S978" s="9" t="str">
        <f t="shared" si="223"/>
        <v/>
      </c>
      <c r="T978" s="9" t="str">
        <f t="shared" si="224"/>
        <v/>
      </c>
      <c r="U978" s="9" t="str">
        <f t="array" ref="U978">IF(AND(F978&lt;&gt;"",F978&lt;&gt;"GR"),IF(COUNTIF($J$2:$J$1000,"&gt;=50")&gt;=10,IF(F978&lt;&gt;"GR",IF(AND(F978&gt;=55,J978&gt;=50),_xlfn.IFS(AND(J978&gt;=$AH$11,J978&gt;$AG$10,J978&gt;$AF$10,J978&gt;$AE$10,J978&gt;$AD$10,J978&gt;$AC$10,J978&gt;$AB$10),"AA",AND(J978&gt;=$AG$11,J978&gt;$AF$10,J978&gt;$AE$10,J978&gt;$AD$10,J978&gt;$AC$10,J978&gt;$AB$10),"BA",AND(J978&gt;=$AF$11,J978&gt;$AE$10,J978&gt;$AD$10,J978&gt;$AC$10,J978&gt;$AB$10),"BB",AND(J978&gt;=$AE$11,J978&gt;$AD$10,J978&gt;$AC$10,J978&gt;$AB$10),"CB",AND(J978&gt;=$AD$11,J978&gt;$AC$10,J978&gt;$AB$10),"CC",AND(J978&gt;=$AC$11,J978&gt;$AB$10),"DC",J978&gt;=50,"DD"),IF(J978&gt;=$AA$9,"FD","FF")),T978),IF(L978&gt;=$Z$32,$Z$30,IF(L978&gt;=$AA$32,$AA$30,IF(L978&gt;=$AB$32,$AB$30,IF(L978&gt;=$AC$32,$AC$30,IF(L978&gt;=$AD$32,$AD$30,IF(L978&gt;=$AE$32,$AE$30,IF(L978&gt;=$AF$32,$AF$30,IF(L978&gt;=$AG$32,$AG$30,$AH$30))))))))),T978)</f>
        <v/>
      </c>
      <c r="V978" s="9" t="str">
        <f t="array" ref="V978">IF(A978&lt;&gt;"",IF(_xlfn.BITOR(F978&lt;&gt;"GR",F978&lt;&gt;""),IF(AND(L978&gt;=50,F978&gt;=55),_xlfn.RANK.EQ(L978,$L$2:$L$1000,0),_xlfn.IFS(U978="FD",999,U978="FF",1000)),IF(AND(L978&gt;=50,H978&gt;=55),_xlfn.RANK.EQ(L978,$L$2:$L$326,0),_xlfn.IFS(U978="FD",999,U978="FF",1000))),"")</f>
        <v/>
      </c>
    </row>
    <row r="979" spans="1:22" x14ac:dyDescent="0.25">
      <c r="A979" s="3"/>
      <c r="B979" s="3"/>
      <c r="C979" s="3"/>
      <c r="D979" s="3"/>
      <c r="E979" s="3"/>
      <c r="F979" s="3"/>
      <c r="G979" s="16">
        <f t="shared" si="214"/>
        <v>0</v>
      </c>
      <c r="H979" s="16">
        <f t="shared" si="215"/>
        <v>0</v>
      </c>
      <c r="I979" s="9">
        <f t="shared" si="213"/>
        <v>0</v>
      </c>
      <c r="J979" s="9">
        <f t="shared" si="216"/>
        <v>0</v>
      </c>
      <c r="K979" s="9">
        <f t="shared" si="225"/>
        <v>0</v>
      </c>
      <c r="L979" s="9">
        <f t="shared" si="226"/>
        <v>0</v>
      </c>
      <c r="M979" s="9" t="str">
        <f t="shared" si="217"/>
        <v/>
      </c>
      <c r="N979" s="9" t="str">
        <f t="shared" si="218"/>
        <v/>
      </c>
      <c r="O979" s="9" t="str">
        <f t="shared" si="219"/>
        <v/>
      </c>
      <c r="P979" s="9" t="str">
        <f t="shared" si="220"/>
        <v/>
      </c>
      <c r="Q979" s="9" t="str">
        <f t="shared" si="221"/>
        <v/>
      </c>
      <c r="R979" s="9" t="str">
        <f t="shared" si="222"/>
        <v/>
      </c>
      <c r="S979" s="9" t="str">
        <f t="shared" si="223"/>
        <v/>
      </c>
      <c r="T979" s="9" t="str">
        <f t="shared" si="224"/>
        <v/>
      </c>
      <c r="U979" s="9" t="str">
        <f t="array" ref="U979">IF(AND(F979&lt;&gt;"",F979&lt;&gt;"GR"),IF(COUNTIF($J$2:$J$1000,"&gt;=50")&gt;=10,IF(F979&lt;&gt;"GR",IF(AND(F979&gt;=55,J979&gt;=50),_xlfn.IFS(AND(J979&gt;=$AH$11,J979&gt;$AG$10,J979&gt;$AF$10,J979&gt;$AE$10,J979&gt;$AD$10,J979&gt;$AC$10,J979&gt;$AB$10),"AA",AND(J979&gt;=$AG$11,J979&gt;$AF$10,J979&gt;$AE$10,J979&gt;$AD$10,J979&gt;$AC$10,J979&gt;$AB$10),"BA",AND(J979&gt;=$AF$11,J979&gt;$AE$10,J979&gt;$AD$10,J979&gt;$AC$10,J979&gt;$AB$10),"BB",AND(J979&gt;=$AE$11,J979&gt;$AD$10,J979&gt;$AC$10,J979&gt;$AB$10),"CB",AND(J979&gt;=$AD$11,J979&gt;$AC$10,J979&gt;$AB$10),"CC",AND(J979&gt;=$AC$11,J979&gt;$AB$10),"DC",J979&gt;=50,"DD"),IF(J979&gt;=$AA$9,"FD","FF")),T979),IF(L979&gt;=$Z$32,$Z$30,IF(L979&gt;=$AA$32,$AA$30,IF(L979&gt;=$AB$32,$AB$30,IF(L979&gt;=$AC$32,$AC$30,IF(L979&gt;=$AD$32,$AD$30,IF(L979&gt;=$AE$32,$AE$30,IF(L979&gt;=$AF$32,$AF$30,IF(L979&gt;=$AG$32,$AG$30,$AH$30))))))))),T979)</f>
        <v/>
      </c>
      <c r="V979" s="9" t="str">
        <f t="array" ref="V979">IF(A979&lt;&gt;"",IF(_xlfn.BITOR(F979&lt;&gt;"GR",F979&lt;&gt;""),IF(AND(L979&gt;=50,F979&gt;=55),_xlfn.RANK.EQ(L979,$L$2:$L$1000,0),_xlfn.IFS(U979="FD",999,U979="FF",1000)),IF(AND(L979&gt;=50,H979&gt;=55),_xlfn.RANK.EQ(L979,$L$2:$L$326,0),_xlfn.IFS(U979="FD",999,U979="FF",1000))),"")</f>
        <v/>
      </c>
    </row>
    <row r="980" spans="1:22" x14ac:dyDescent="0.25">
      <c r="A980" s="3"/>
      <c r="B980" s="3"/>
      <c r="C980" s="3"/>
      <c r="D980" s="3"/>
      <c r="E980" s="3"/>
      <c r="F980" s="3"/>
      <c r="G980" s="16">
        <f t="shared" si="214"/>
        <v>0</v>
      </c>
      <c r="H980" s="16">
        <f t="shared" si="215"/>
        <v>0</v>
      </c>
      <c r="I980" s="9">
        <f t="shared" si="213"/>
        <v>0</v>
      </c>
      <c r="J980" s="9">
        <f t="shared" si="216"/>
        <v>0</v>
      </c>
      <c r="K980" s="9">
        <f t="shared" si="225"/>
        <v>0</v>
      </c>
      <c r="L980" s="9">
        <f t="shared" si="226"/>
        <v>0</v>
      </c>
      <c r="M980" s="9" t="str">
        <f t="shared" si="217"/>
        <v/>
      </c>
      <c r="N980" s="9" t="str">
        <f t="shared" si="218"/>
        <v/>
      </c>
      <c r="O980" s="9" t="str">
        <f t="shared" si="219"/>
        <v/>
      </c>
      <c r="P980" s="9" t="str">
        <f t="shared" si="220"/>
        <v/>
      </c>
      <c r="Q980" s="9" t="str">
        <f t="shared" si="221"/>
        <v/>
      </c>
      <c r="R980" s="9" t="str">
        <f t="shared" si="222"/>
        <v/>
      </c>
      <c r="S980" s="9" t="str">
        <f t="shared" si="223"/>
        <v/>
      </c>
      <c r="T980" s="9" t="str">
        <f t="shared" si="224"/>
        <v/>
      </c>
      <c r="U980" s="9" t="str">
        <f t="array" ref="U980">IF(AND(F980&lt;&gt;"",F980&lt;&gt;"GR"),IF(COUNTIF($J$2:$J$1000,"&gt;=50")&gt;=10,IF(F980&lt;&gt;"GR",IF(AND(F980&gt;=55,J980&gt;=50),_xlfn.IFS(AND(J980&gt;=$AH$11,J980&gt;$AG$10,J980&gt;$AF$10,J980&gt;$AE$10,J980&gt;$AD$10,J980&gt;$AC$10,J980&gt;$AB$10),"AA",AND(J980&gt;=$AG$11,J980&gt;$AF$10,J980&gt;$AE$10,J980&gt;$AD$10,J980&gt;$AC$10,J980&gt;$AB$10),"BA",AND(J980&gt;=$AF$11,J980&gt;$AE$10,J980&gt;$AD$10,J980&gt;$AC$10,J980&gt;$AB$10),"BB",AND(J980&gt;=$AE$11,J980&gt;$AD$10,J980&gt;$AC$10,J980&gt;$AB$10),"CB",AND(J980&gt;=$AD$11,J980&gt;$AC$10,J980&gt;$AB$10),"CC",AND(J980&gt;=$AC$11,J980&gt;$AB$10),"DC",J980&gt;=50,"DD"),IF(J980&gt;=$AA$9,"FD","FF")),T980),IF(L980&gt;=$Z$32,$Z$30,IF(L980&gt;=$AA$32,$AA$30,IF(L980&gt;=$AB$32,$AB$30,IF(L980&gt;=$AC$32,$AC$30,IF(L980&gt;=$AD$32,$AD$30,IF(L980&gt;=$AE$32,$AE$30,IF(L980&gt;=$AF$32,$AF$30,IF(L980&gt;=$AG$32,$AG$30,$AH$30))))))))),T980)</f>
        <v/>
      </c>
      <c r="V980" s="9" t="str">
        <f t="array" ref="V980">IF(A980&lt;&gt;"",IF(_xlfn.BITOR(F980&lt;&gt;"GR",F980&lt;&gt;""),IF(AND(L980&gt;=50,F980&gt;=55),_xlfn.RANK.EQ(L980,$L$2:$L$1000,0),_xlfn.IFS(U980="FD",999,U980="FF",1000)),IF(AND(L980&gt;=50,H980&gt;=55),_xlfn.RANK.EQ(L980,$L$2:$L$326,0),_xlfn.IFS(U980="FD",999,U980="FF",1000))),"")</f>
        <v/>
      </c>
    </row>
    <row r="981" spans="1:22" x14ac:dyDescent="0.25">
      <c r="A981" s="3"/>
      <c r="B981" s="3"/>
      <c r="C981" s="3"/>
      <c r="D981" s="3"/>
      <c r="E981" s="3"/>
      <c r="F981" s="3"/>
      <c r="G981" s="16">
        <f t="shared" si="214"/>
        <v>0</v>
      </c>
      <c r="H981" s="16">
        <f t="shared" si="215"/>
        <v>0</v>
      </c>
      <c r="I981" s="9">
        <f t="shared" si="213"/>
        <v>0</v>
      </c>
      <c r="J981" s="9">
        <f t="shared" si="216"/>
        <v>0</v>
      </c>
      <c r="K981" s="9">
        <f t="shared" si="225"/>
        <v>0</v>
      </c>
      <c r="L981" s="9">
        <f t="shared" si="226"/>
        <v>0</v>
      </c>
      <c r="M981" s="9" t="str">
        <f t="shared" si="217"/>
        <v/>
      </c>
      <c r="N981" s="9" t="str">
        <f t="shared" si="218"/>
        <v/>
      </c>
      <c r="O981" s="9" t="str">
        <f t="shared" si="219"/>
        <v/>
      </c>
      <c r="P981" s="9" t="str">
        <f t="shared" si="220"/>
        <v/>
      </c>
      <c r="Q981" s="9" t="str">
        <f t="shared" si="221"/>
        <v/>
      </c>
      <c r="R981" s="9" t="str">
        <f t="shared" si="222"/>
        <v/>
      </c>
      <c r="S981" s="9" t="str">
        <f t="shared" si="223"/>
        <v/>
      </c>
      <c r="T981" s="9" t="str">
        <f t="shared" si="224"/>
        <v/>
      </c>
      <c r="U981" s="9" t="str">
        <f t="array" ref="U981">IF(AND(F981&lt;&gt;"",F981&lt;&gt;"GR"),IF(COUNTIF($J$2:$J$1000,"&gt;=50")&gt;=10,IF(F981&lt;&gt;"GR",IF(AND(F981&gt;=55,J981&gt;=50),_xlfn.IFS(AND(J981&gt;=$AH$11,J981&gt;$AG$10,J981&gt;$AF$10,J981&gt;$AE$10,J981&gt;$AD$10,J981&gt;$AC$10,J981&gt;$AB$10),"AA",AND(J981&gt;=$AG$11,J981&gt;$AF$10,J981&gt;$AE$10,J981&gt;$AD$10,J981&gt;$AC$10,J981&gt;$AB$10),"BA",AND(J981&gt;=$AF$11,J981&gt;$AE$10,J981&gt;$AD$10,J981&gt;$AC$10,J981&gt;$AB$10),"BB",AND(J981&gt;=$AE$11,J981&gt;$AD$10,J981&gt;$AC$10,J981&gt;$AB$10),"CB",AND(J981&gt;=$AD$11,J981&gt;$AC$10,J981&gt;$AB$10),"CC",AND(J981&gt;=$AC$11,J981&gt;$AB$10),"DC",J981&gt;=50,"DD"),IF(J981&gt;=$AA$9,"FD","FF")),T981),IF(L981&gt;=$Z$32,$Z$30,IF(L981&gt;=$AA$32,$AA$30,IF(L981&gt;=$AB$32,$AB$30,IF(L981&gt;=$AC$32,$AC$30,IF(L981&gt;=$AD$32,$AD$30,IF(L981&gt;=$AE$32,$AE$30,IF(L981&gt;=$AF$32,$AF$30,IF(L981&gt;=$AG$32,$AG$30,$AH$30))))))))),T981)</f>
        <v/>
      </c>
      <c r="V981" s="9" t="str">
        <f t="array" ref="V981">IF(A981&lt;&gt;"",IF(_xlfn.BITOR(F981&lt;&gt;"GR",F981&lt;&gt;""),IF(AND(L981&gt;=50,F981&gt;=55),_xlfn.RANK.EQ(L981,$L$2:$L$1000,0),_xlfn.IFS(U981="FD",999,U981="FF",1000)),IF(AND(L981&gt;=50,H981&gt;=55),_xlfn.RANK.EQ(L981,$L$2:$L$326,0),_xlfn.IFS(U981="FD",999,U981="FF",1000))),"")</f>
        <v/>
      </c>
    </row>
    <row r="982" spans="1:22" x14ac:dyDescent="0.25">
      <c r="A982" s="3"/>
      <c r="B982" s="3"/>
      <c r="C982" s="3"/>
      <c r="D982" s="3"/>
      <c r="E982" s="3"/>
      <c r="F982" s="3"/>
      <c r="G982" s="16">
        <f t="shared" si="214"/>
        <v>0</v>
      </c>
      <c r="H982" s="16">
        <f t="shared" si="215"/>
        <v>0</v>
      </c>
      <c r="I982" s="9">
        <f t="shared" si="213"/>
        <v>0</v>
      </c>
      <c r="J982" s="9">
        <f t="shared" si="216"/>
        <v>0</v>
      </c>
      <c r="K982" s="9">
        <f t="shared" si="225"/>
        <v>0</v>
      </c>
      <c r="L982" s="9">
        <f t="shared" si="226"/>
        <v>0</v>
      </c>
      <c r="M982" s="9" t="str">
        <f t="shared" si="217"/>
        <v/>
      </c>
      <c r="N982" s="9" t="str">
        <f t="shared" si="218"/>
        <v/>
      </c>
      <c r="O982" s="9" t="str">
        <f t="shared" si="219"/>
        <v/>
      </c>
      <c r="P982" s="9" t="str">
        <f t="shared" si="220"/>
        <v/>
      </c>
      <c r="Q982" s="9" t="str">
        <f t="shared" si="221"/>
        <v/>
      </c>
      <c r="R982" s="9" t="str">
        <f t="shared" si="222"/>
        <v/>
      </c>
      <c r="S982" s="9" t="str">
        <f t="shared" si="223"/>
        <v/>
      </c>
      <c r="T982" s="9" t="str">
        <f t="shared" si="224"/>
        <v/>
      </c>
      <c r="U982" s="9" t="str">
        <f t="array" ref="U982">IF(AND(F982&lt;&gt;"",F982&lt;&gt;"GR"),IF(COUNTIF($J$2:$J$1000,"&gt;=50")&gt;=10,IF(F982&lt;&gt;"GR",IF(AND(F982&gt;=55,J982&gt;=50),_xlfn.IFS(AND(J982&gt;=$AH$11,J982&gt;$AG$10,J982&gt;$AF$10,J982&gt;$AE$10,J982&gt;$AD$10,J982&gt;$AC$10,J982&gt;$AB$10),"AA",AND(J982&gt;=$AG$11,J982&gt;$AF$10,J982&gt;$AE$10,J982&gt;$AD$10,J982&gt;$AC$10,J982&gt;$AB$10),"BA",AND(J982&gt;=$AF$11,J982&gt;$AE$10,J982&gt;$AD$10,J982&gt;$AC$10,J982&gt;$AB$10),"BB",AND(J982&gt;=$AE$11,J982&gt;$AD$10,J982&gt;$AC$10,J982&gt;$AB$10),"CB",AND(J982&gt;=$AD$11,J982&gt;$AC$10,J982&gt;$AB$10),"CC",AND(J982&gt;=$AC$11,J982&gt;$AB$10),"DC",J982&gt;=50,"DD"),IF(J982&gt;=$AA$9,"FD","FF")),T982),IF(L982&gt;=$Z$32,$Z$30,IF(L982&gt;=$AA$32,$AA$30,IF(L982&gt;=$AB$32,$AB$30,IF(L982&gt;=$AC$32,$AC$30,IF(L982&gt;=$AD$32,$AD$30,IF(L982&gt;=$AE$32,$AE$30,IF(L982&gt;=$AF$32,$AF$30,IF(L982&gt;=$AG$32,$AG$30,$AH$30))))))))),T982)</f>
        <v/>
      </c>
      <c r="V982" s="9" t="str">
        <f t="array" ref="V982">IF(A982&lt;&gt;"",IF(_xlfn.BITOR(F982&lt;&gt;"GR",F982&lt;&gt;""),IF(AND(L982&gt;=50,F982&gt;=55),_xlfn.RANK.EQ(L982,$L$2:$L$1000,0),_xlfn.IFS(U982="FD",999,U982="FF",1000)),IF(AND(L982&gt;=50,H982&gt;=55),_xlfn.RANK.EQ(L982,$L$2:$L$326,0),_xlfn.IFS(U982="FD",999,U982="FF",1000))),"")</f>
        <v/>
      </c>
    </row>
    <row r="983" spans="1:22" x14ac:dyDescent="0.25">
      <c r="A983" s="3"/>
      <c r="B983" s="3"/>
      <c r="C983" s="3"/>
      <c r="D983" s="3"/>
      <c r="E983" s="3"/>
      <c r="F983" s="3"/>
      <c r="G983" s="16">
        <f t="shared" si="214"/>
        <v>0</v>
      </c>
      <c r="H983" s="16">
        <f t="shared" si="215"/>
        <v>0</v>
      </c>
      <c r="I983" s="9">
        <f t="shared" si="213"/>
        <v>0</v>
      </c>
      <c r="J983" s="9">
        <f t="shared" si="216"/>
        <v>0</v>
      </c>
      <c r="K983" s="9">
        <f t="shared" si="225"/>
        <v>0</v>
      </c>
      <c r="L983" s="9">
        <f t="shared" si="226"/>
        <v>0</v>
      </c>
      <c r="M983" s="9" t="str">
        <f t="shared" si="217"/>
        <v/>
      </c>
      <c r="N983" s="9" t="str">
        <f t="shared" si="218"/>
        <v/>
      </c>
      <c r="O983" s="9" t="str">
        <f t="shared" si="219"/>
        <v/>
      </c>
      <c r="P983" s="9" t="str">
        <f t="shared" si="220"/>
        <v/>
      </c>
      <c r="Q983" s="9" t="str">
        <f t="shared" si="221"/>
        <v/>
      </c>
      <c r="R983" s="9" t="str">
        <f t="shared" si="222"/>
        <v/>
      </c>
      <c r="S983" s="9" t="str">
        <f t="shared" si="223"/>
        <v/>
      </c>
      <c r="T983" s="9" t="str">
        <f t="shared" si="224"/>
        <v/>
      </c>
      <c r="U983" s="9" t="str">
        <f t="array" ref="U983">IF(AND(F983&lt;&gt;"",F983&lt;&gt;"GR"),IF(COUNTIF($J$2:$J$1000,"&gt;=50")&gt;=10,IF(F983&lt;&gt;"GR",IF(AND(F983&gt;=55,J983&gt;=50),_xlfn.IFS(AND(J983&gt;=$AH$11,J983&gt;$AG$10,J983&gt;$AF$10,J983&gt;$AE$10,J983&gt;$AD$10,J983&gt;$AC$10,J983&gt;$AB$10),"AA",AND(J983&gt;=$AG$11,J983&gt;$AF$10,J983&gt;$AE$10,J983&gt;$AD$10,J983&gt;$AC$10,J983&gt;$AB$10),"BA",AND(J983&gt;=$AF$11,J983&gt;$AE$10,J983&gt;$AD$10,J983&gt;$AC$10,J983&gt;$AB$10),"BB",AND(J983&gt;=$AE$11,J983&gt;$AD$10,J983&gt;$AC$10,J983&gt;$AB$10),"CB",AND(J983&gt;=$AD$11,J983&gt;$AC$10,J983&gt;$AB$10),"CC",AND(J983&gt;=$AC$11,J983&gt;$AB$10),"DC",J983&gt;=50,"DD"),IF(J983&gt;=$AA$9,"FD","FF")),T983),IF(L983&gt;=$Z$32,$Z$30,IF(L983&gt;=$AA$32,$AA$30,IF(L983&gt;=$AB$32,$AB$30,IF(L983&gt;=$AC$32,$AC$30,IF(L983&gt;=$AD$32,$AD$30,IF(L983&gt;=$AE$32,$AE$30,IF(L983&gt;=$AF$32,$AF$30,IF(L983&gt;=$AG$32,$AG$30,$AH$30))))))))),T983)</f>
        <v/>
      </c>
      <c r="V983" s="9" t="str">
        <f t="array" ref="V983">IF(A983&lt;&gt;"",IF(_xlfn.BITOR(F983&lt;&gt;"GR",F983&lt;&gt;""),IF(AND(L983&gt;=50,F983&gt;=55),_xlfn.RANK.EQ(L983,$L$2:$L$1000,0),_xlfn.IFS(U983="FD",999,U983="FF",1000)),IF(AND(L983&gt;=50,H983&gt;=55),_xlfn.RANK.EQ(L983,$L$2:$L$326,0),_xlfn.IFS(U983="FD",999,U983="FF",1000))),"")</f>
        <v/>
      </c>
    </row>
    <row r="984" spans="1:22" x14ac:dyDescent="0.25">
      <c r="A984" s="3"/>
      <c r="B984" s="3"/>
      <c r="C984" s="3"/>
      <c r="D984" s="3"/>
      <c r="E984" s="3"/>
      <c r="F984" s="3"/>
      <c r="G984" s="16">
        <f t="shared" si="214"/>
        <v>0</v>
      </c>
      <c r="H984" s="16">
        <f t="shared" si="215"/>
        <v>0</v>
      </c>
      <c r="I984" s="9">
        <f t="shared" si="213"/>
        <v>0</v>
      </c>
      <c r="J984" s="9">
        <f t="shared" si="216"/>
        <v>0</v>
      </c>
      <c r="K984" s="9">
        <f t="shared" si="225"/>
        <v>0</v>
      </c>
      <c r="L984" s="9">
        <f t="shared" si="226"/>
        <v>0</v>
      </c>
      <c r="M984" s="9" t="str">
        <f t="shared" si="217"/>
        <v/>
      </c>
      <c r="N984" s="9" t="str">
        <f t="shared" si="218"/>
        <v/>
      </c>
      <c r="O984" s="9" t="str">
        <f t="shared" si="219"/>
        <v/>
      </c>
      <c r="P984" s="9" t="str">
        <f t="shared" si="220"/>
        <v/>
      </c>
      <c r="Q984" s="9" t="str">
        <f t="shared" si="221"/>
        <v/>
      </c>
      <c r="R984" s="9" t="str">
        <f t="shared" si="222"/>
        <v/>
      </c>
      <c r="S984" s="9" t="str">
        <f t="shared" si="223"/>
        <v/>
      </c>
      <c r="T984" s="9" t="str">
        <f t="shared" si="224"/>
        <v/>
      </c>
      <c r="U984" s="9" t="str">
        <f t="array" ref="U984">IF(AND(F984&lt;&gt;"",F984&lt;&gt;"GR"),IF(COUNTIF($J$2:$J$1000,"&gt;=50")&gt;=10,IF(F984&lt;&gt;"GR",IF(AND(F984&gt;=55,J984&gt;=50),_xlfn.IFS(AND(J984&gt;=$AH$11,J984&gt;$AG$10,J984&gt;$AF$10,J984&gt;$AE$10,J984&gt;$AD$10,J984&gt;$AC$10,J984&gt;$AB$10),"AA",AND(J984&gt;=$AG$11,J984&gt;$AF$10,J984&gt;$AE$10,J984&gt;$AD$10,J984&gt;$AC$10,J984&gt;$AB$10),"BA",AND(J984&gt;=$AF$11,J984&gt;$AE$10,J984&gt;$AD$10,J984&gt;$AC$10,J984&gt;$AB$10),"BB",AND(J984&gt;=$AE$11,J984&gt;$AD$10,J984&gt;$AC$10,J984&gt;$AB$10),"CB",AND(J984&gt;=$AD$11,J984&gt;$AC$10,J984&gt;$AB$10),"CC",AND(J984&gt;=$AC$11,J984&gt;$AB$10),"DC",J984&gt;=50,"DD"),IF(J984&gt;=$AA$9,"FD","FF")),T984),IF(L984&gt;=$Z$32,$Z$30,IF(L984&gt;=$AA$32,$AA$30,IF(L984&gt;=$AB$32,$AB$30,IF(L984&gt;=$AC$32,$AC$30,IF(L984&gt;=$AD$32,$AD$30,IF(L984&gt;=$AE$32,$AE$30,IF(L984&gt;=$AF$32,$AF$30,IF(L984&gt;=$AG$32,$AG$30,$AH$30))))))))),T984)</f>
        <v/>
      </c>
      <c r="V984" s="9" t="str">
        <f t="array" ref="V984">IF(A984&lt;&gt;"",IF(_xlfn.BITOR(F984&lt;&gt;"GR",F984&lt;&gt;""),IF(AND(L984&gt;=50,F984&gt;=55),_xlfn.RANK.EQ(L984,$L$2:$L$1000,0),_xlfn.IFS(U984="FD",999,U984="FF",1000)),IF(AND(L984&gt;=50,H984&gt;=55),_xlfn.RANK.EQ(L984,$L$2:$L$326,0),_xlfn.IFS(U984="FD",999,U984="FF",1000))),"")</f>
        <v/>
      </c>
    </row>
    <row r="985" spans="1:22" x14ac:dyDescent="0.25">
      <c r="A985" s="3"/>
      <c r="B985" s="3"/>
      <c r="C985" s="3"/>
      <c r="D985" s="3"/>
      <c r="E985" s="3"/>
      <c r="F985" s="3"/>
      <c r="G985" s="16">
        <f t="shared" si="214"/>
        <v>0</v>
      </c>
      <c r="H985" s="16">
        <f t="shared" si="215"/>
        <v>0</v>
      </c>
      <c r="I985" s="9">
        <f t="shared" si="213"/>
        <v>0</v>
      </c>
      <c r="J985" s="9">
        <f t="shared" si="216"/>
        <v>0</v>
      </c>
      <c r="K985" s="9">
        <f t="shared" si="225"/>
        <v>0</v>
      </c>
      <c r="L985" s="9">
        <f t="shared" si="226"/>
        <v>0</v>
      </c>
      <c r="M985" s="9" t="str">
        <f t="shared" si="217"/>
        <v/>
      </c>
      <c r="N985" s="9" t="str">
        <f t="shared" si="218"/>
        <v/>
      </c>
      <c r="O985" s="9" t="str">
        <f t="shared" si="219"/>
        <v/>
      </c>
      <c r="P985" s="9" t="str">
        <f t="shared" si="220"/>
        <v/>
      </c>
      <c r="Q985" s="9" t="str">
        <f t="shared" si="221"/>
        <v/>
      </c>
      <c r="R985" s="9" t="str">
        <f t="shared" si="222"/>
        <v/>
      </c>
      <c r="S985" s="9" t="str">
        <f t="shared" si="223"/>
        <v/>
      </c>
      <c r="T985" s="9" t="str">
        <f t="shared" si="224"/>
        <v/>
      </c>
      <c r="U985" s="9" t="str">
        <f t="array" ref="U985">IF(AND(F985&lt;&gt;"",F985&lt;&gt;"GR"),IF(COUNTIF($J$2:$J$1000,"&gt;=50")&gt;=10,IF(F985&lt;&gt;"GR",IF(AND(F985&gt;=55,J985&gt;=50),_xlfn.IFS(AND(J985&gt;=$AH$11,J985&gt;$AG$10,J985&gt;$AF$10,J985&gt;$AE$10,J985&gt;$AD$10,J985&gt;$AC$10,J985&gt;$AB$10),"AA",AND(J985&gt;=$AG$11,J985&gt;$AF$10,J985&gt;$AE$10,J985&gt;$AD$10,J985&gt;$AC$10,J985&gt;$AB$10),"BA",AND(J985&gt;=$AF$11,J985&gt;$AE$10,J985&gt;$AD$10,J985&gt;$AC$10,J985&gt;$AB$10),"BB",AND(J985&gt;=$AE$11,J985&gt;$AD$10,J985&gt;$AC$10,J985&gt;$AB$10),"CB",AND(J985&gt;=$AD$11,J985&gt;$AC$10,J985&gt;$AB$10),"CC",AND(J985&gt;=$AC$11,J985&gt;$AB$10),"DC",J985&gt;=50,"DD"),IF(J985&gt;=$AA$9,"FD","FF")),T985),IF(L985&gt;=$Z$32,$Z$30,IF(L985&gt;=$AA$32,$AA$30,IF(L985&gt;=$AB$32,$AB$30,IF(L985&gt;=$AC$32,$AC$30,IF(L985&gt;=$AD$32,$AD$30,IF(L985&gt;=$AE$32,$AE$30,IF(L985&gt;=$AF$32,$AF$30,IF(L985&gt;=$AG$32,$AG$30,$AH$30))))))))),T985)</f>
        <v/>
      </c>
      <c r="V985" s="9" t="str">
        <f t="array" ref="V985">IF(A985&lt;&gt;"",IF(_xlfn.BITOR(F985&lt;&gt;"GR",F985&lt;&gt;""),IF(AND(L985&gt;=50,F985&gt;=55),_xlfn.RANK.EQ(L985,$L$2:$L$1000,0),_xlfn.IFS(U985="FD",999,U985="FF",1000)),IF(AND(L985&gt;=50,H985&gt;=55),_xlfn.RANK.EQ(L985,$L$2:$L$326,0),_xlfn.IFS(U985="FD",999,U985="FF",1000))),"")</f>
        <v/>
      </c>
    </row>
    <row r="986" spans="1:22" x14ac:dyDescent="0.25">
      <c r="A986" s="3"/>
      <c r="B986" s="3"/>
      <c r="C986" s="3"/>
      <c r="D986" s="3"/>
      <c r="E986" s="3"/>
      <c r="F986" s="3"/>
      <c r="G986" s="16">
        <f t="shared" si="214"/>
        <v>0</v>
      </c>
      <c r="H986" s="16">
        <f t="shared" si="215"/>
        <v>0</v>
      </c>
      <c r="I986" s="9">
        <f t="shared" si="213"/>
        <v>0</v>
      </c>
      <c r="J986" s="9">
        <f t="shared" si="216"/>
        <v>0</v>
      </c>
      <c r="K986" s="9">
        <f t="shared" si="225"/>
        <v>0</v>
      </c>
      <c r="L986" s="9">
        <f t="shared" si="226"/>
        <v>0</v>
      </c>
      <c r="M986" s="9" t="str">
        <f t="shared" si="217"/>
        <v/>
      </c>
      <c r="N986" s="9" t="str">
        <f t="shared" si="218"/>
        <v/>
      </c>
      <c r="O986" s="9" t="str">
        <f t="shared" si="219"/>
        <v/>
      </c>
      <c r="P986" s="9" t="str">
        <f t="shared" si="220"/>
        <v/>
      </c>
      <c r="Q986" s="9" t="str">
        <f t="shared" si="221"/>
        <v/>
      </c>
      <c r="R986" s="9" t="str">
        <f t="shared" si="222"/>
        <v/>
      </c>
      <c r="S986" s="9" t="str">
        <f t="shared" si="223"/>
        <v/>
      </c>
      <c r="T986" s="9" t="str">
        <f t="shared" si="224"/>
        <v/>
      </c>
      <c r="U986" s="9" t="str">
        <f t="array" ref="U986">IF(AND(F986&lt;&gt;"",F986&lt;&gt;"GR"),IF(COUNTIF($J$2:$J$1000,"&gt;=50")&gt;=10,IF(F986&lt;&gt;"GR",IF(AND(F986&gt;=55,J986&gt;=50),_xlfn.IFS(AND(J986&gt;=$AH$11,J986&gt;$AG$10,J986&gt;$AF$10,J986&gt;$AE$10,J986&gt;$AD$10,J986&gt;$AC$10,J986&gt;$AB$10),"AA",AND(J986&gt;=$AG$11,J986&gt;$AF$10,J986&gt;$AE$10,J986&gt;$AD$10,J986&gt;$AC$10,J986&gt;$AB$10),"BA",AND(J986&gt;=$AF$11,J986&gt;$AE$10,J986&gt;$AD$10,J986&gt;$AC$10,J986&gt;$AB$10),"BB",AND(J986&gt;=$AE$11,J986&gt;$AD$10,J986&gt;$AC$10,J986&gt;$AB$10),"CB",AND(J986&gt;=$AD$11,J986&gt;$AC$10,J986&gt;$AB$10),"CC",AND(J986&gt;=$AC$11,J986&gt;$AB$10),"DC",J986&gt;=50,"DD"),IF(J986&gt;=$AA$9,"FD","FF")),T986),IF(L986&gt;=$Z$32,$Z$30,IF(L986&gt;=$AA$32,$AA$30,IF(L986&gt;=$AB$32,$AB$30,IF(L986&gt;=$AC$32,$AC$30,IF(L986&gt;=$AD$32,$AD$30,IF(L986&gt;=$AE$32,$AE$30,IF(L986&gt;=$AF$32,$AF$30,IF(L986&gt;=$AG$32,$AG$30,$AH$30))))))))),T986)</f>
        <v/>
      </c>
      <c r="V986" s="9" t="str">
        <f t="array" ref="V986">IF(A986&lt;&gt;"",IF(_xlfn.BITOR(F986&lt;&gt;"GR",F986&lt;&gt;""),IF(AND(L986&gt;=50,F986&gt;=55),_xlfn.RANK.EQ(L986,$L$2:$L$1000,0),_xlfn.IFS(U986="FD",999,U986="FF",1000)),IF(AND(L986&gt;=50,H986&gt;=55),_xlfn.RANK.EQ(L986,$L$2:$L$326,0),_xlfn.IFS(U986="FD",999,U986="FF",1000))),"")</f>
        <v/>
      </c>
    </row>
    <row r="987" spans="1:22" x14ac:dyDescent="0.25">
      <c r="A987" s="3"/>
      <c r="B987" s="3"/>
      <c r="C987" s="3"/>
      <c r="D987" s="3"/>
      <c r="E987" s="3"/>
      <c r="F987" s="3"/>
      <c r="G987" s="16">
        <f t="shared" si="214"/>
        <v>0</v>
      </c>
      <c r="H987" s="16">
        <f t="shared" si="215"/>
        <v>0</v>
      </c>
      <c r="I987" s="9">
        <f t="shared" si="213"/>
        <v>0</v>
      </c>
      <c r="J987" s="9">
        <f t="shared" si="216"/>
        <v>0</v>
      </c>
      <c r="K987" s="9">
        <f t="shared" si="225"/>
        <v>0</v>
      </c>
      <c r="L987" s="9">
        <f t="shared" si="226"/>
        <v>0</v>
      </c>
      <c r="M987" s="9" t="str">
        <f t="shared" si="217"/>
        <v/>
      </c>
      <c r="N987" s="9" t="str">
        <f t="shared" si="218"/>
        <v/>
      </c>
      <c r="O987" s="9" t="str">
        <f t="shared" si="219"/>
        <v/>
      </c>
      <c r="P987" s="9" t="str">
        <f t="shared" si="220"/>
        <v/>
      </c>
      <c r="Q987" s="9" t="str">
        <f t="shared" si="221"/>
        <v/>
      </c>
      <c r="R987" s="9" t="str">
        <f t="shared" si="222"/>
        <v/>
      </c>
      <c r="S987" s="9" t="str">
        <f t="shared" si="223"/>
        <v/>
      </c>
      <c r="T987" s="9" t="str">
        <f t="shared" si="224"/>
        <v/>
      </c>
      <c r="U987" s="9" t="str">
        <f t="array" ref="U987">IF(AND(F987&lt;&gt;"",F987&lt;&gt;"GR"),IF(COUNTIF($J$2:$J$1000,"&gt;=50")&gt;=10,IF(F987&lt;&gt;"GR",IF(AND(F987&gt;=55,J987&gt;=50),_xlfn.IFS(AND(J987&gt;=$AH$11,J987&gt;$AG$10,J987&gt;$AF$10,J987&gt;$AE$10,J987&gt;$AD$10,J987&gt;$AC$10,J987&gt;$AB$10),"AA",AND(J987&gt;=$AG$11,J987&gt;$AF$10,J987&gt;$AE$10,J987&gt;$AD$10,J987&gt;$AC$10,J987&gt;$AB$10),"BA",AND(J987&gt;=$AF$11,J987&gt;$AE$10,J987&gt;$AD$10,J987&gt;$AC$10,J987&gt;$AB$10),"BB",AND(J987&gt;=$AE$11,J987&gt;$AD$10,J987&gt;$AC$10,J987&gt;$AB$10),"CB",AND(J987&gt;=$AD$11,J987&gt;$AC$10,J987&gt;$AB$10),"CC",AND(J987&gt;=$AC$11,J987&gt;$AB$10),"DC",J987&gt;=50,"DD"),IF(J987&gt;=$AA$9,"FD","FF")),T987),IF(L987&gt;=$Z$32,$Z$30,IF(L987&gt;=$AA$32,$AA$30,IF(L987&gt;=$AB$32,$AB$30,IF(L987&gt;=$AC$32,$AC$30,IF(L987&gt;=$AD$32,$AD$30,IF(L987&gt;=$AE$32,$AE$30,IF(L987&gt;=$AF$32,$AF$30,IF(L987&gt;=$AG$32,$AG$30,$AH$30))))))))),T987)</f>
        <v/>
      </c>
      <c r="V987" s="9" t="str">
        <f t="array" ref="V987">IF(A987&lt;&gt;"",IF(_xlfn.BITOR(F987&lt;&gt;"GR",F987&lt;&gt;""),IF(AND(L987&gt;=50,F987&gt;=55),_xlfn.RANK.EQ(L987,$L$2:$L$1000,0),_xlfn.IFS(U987="FD",999,U987="FF",1000)),IF(AND(L987&gt;=50,H987&gt;=55),_xlfn.RANK.EQ(L987,$L$2:$L$326,0),_xlfn.IFS(U987="FD",999,U987="FF",1000))),"")</f>
        <v/>
      </c>
    </row>
    <row r="988" spans="1:22" x14ac:dyDescent="0.25">
      <c r="A988" s="3"/>
      <c r="B988" s="3"/>
      <c r="C988" s="3"/>
      <c r="D988" s="3"/>
      <c r="E988" s="3"/>
      <c r="F988" s="3"/>
      <c r="G988" s="16">
        <f t="shared" si="214"/>
        <v>0</v>
      </c>
      <c r="H988" s="16">
        <f t="shared" si="215"/>
        <v>0</v>
      </c>
      <c r="I988" s="9">
        <f t="shared" si="213"/>
        <v>0</v>
      </c>
      <c r="J988" s="9">
        <f t="shared" si="216"/>
        <v>0</v>
      </c>
      <c r="K988" s="9">
        <f t="shared" si="225"/>
        <v>0</v>
      </c>
      <c r="L988" s="9">
        <f t="shared" si="226"/>
        <v>0</v>
      </c>
      <c r="M988" s="9" t="str">
        <f t="shared" si="217"/>
        <v/>
      </c>
      <c r="N988" s="9" t="str">
        <f t="shared" si="218"/>
        <v/>
      </c>
      <c r="O988" s="9" t="str">
        <f t="shared" si="219"/>
        <v/>
      </c>
      <c r="P988" s="9" t="str">
        <f t="shared" si="220"/>
        <v/>
      </c>
      <c r="Q988" s="9" t="str">
        <f t="shared" si="221"/>
        <v/>
      </c>
      <c r="R988" s="9" t="str">
        <f t="shared" si="222"/>
        <v/>
      </c>
      <c r="S988" s="9" t="str">
        <f t="shared" si="223"/>
        <v/>
      </c>
      <c r="T988" s="9" t="str">
        <f t="shared" si="224"/>
        <v/>
      </c>
      <c r="U988" s="9" t="str">
        <f t="array" ref="U988">IF(AND(F988&lt;&gt;"",F988&lt;&gt;"GR"),IF(COUNTIF($J$2:$J$1000,"&gt;=50")&gt;=10,IF(F988&lt;&gt;"GR",IF(AND(F988&gt;=55,J988&gt;=50),_xlfn.IFS(AND(J988&gt;=$AH$11,J988&gt;$AG$10,J988&gt;$AF$10,J988&gt;$AE$10,J988&gt;$AD$10,J988&gt;$AC$10,J988&gt;$AB$10),"AA",AND(J988&gt;=$AG$11,J988&gt;$AF$10,J988&gt;$AE$10,J988&gt;$AD$10,J988&gt;$AC$10,J988&gt;$AB$10),"BA",AND(J988&gt;=$AF$11,J988&gt;$AE$10,J988&gt;$AD$10,J988&gt;$AC$10,J988&gt;$AB$10),"BB",AND(J988&gt;=$AE$11,J988&gt;$AD$10,J988&gt;$AC$10,J988&gt;$AB$10),"CB",AND(J988&gt;=$AD$11,J988&gt;$AC$10,J988&gt;$AB$10),"CC",AND(J988&gt;=$AC$11,J988&gt;$AB$10),"DC",J988&gt;=50,"DD"),IF(J988&gt;=$AA$9,"FD","FF")),T988),IF(L988&gt;=$Z$32,$Z$30,IF(L988&gt;=$AA$32,$AA$30,IF(L988&gt;=$AB$32,$AB$30,IF(L988&gt;=$AC$32,$AC$30,IF(L988&gt;=$AD$32,$AD$30,IF(L988&gt;=$AE$32,$AE$30,IF(L988&gt;=$AF$32,$AF$30,IF(L988&gt;=$AG$32,$AG$30,$AH$30))))))))),T988)</f>
        <v/>
      </c>
      <c r="V988" s="9" t="str">
        <f t="array" ref="V988">IF(A988&lt;&gt;"",IF(_xlfn.BITOR(F988&lt;&gt;"GR",F988&lt;&gt;""),IF(AND(L988&gt;=50,F988&gt;=55),_xlfn.RANK.EQ(L988,$L$2:$L$1000,0),_xlfn.IFS(U988="FD",999,U988="FF",1000)),IF(AND(L988&gt;=50,H988&gt;=55),_xlfn.RANK.EQ(L988,$L$2:$L$326,0),_xlfn.IFS(U988="FD",999,U988="FF",1000))),"")</f>
        <v/>
      </c>
    </row>
    <row r="989" spans="1:22" x14ac:dyDescent="0.25">
      <c r="A989" s="3"/>
      <c r="B989" s="3"/>
      <c r="C989" s="3"/>
      <c r="D989" s="3"/>
      <c r="E989" s="3"/>
      <c r="F989" s="3"/>
      <c r="G989" s="16">
        <f t="shared" si="214"/>
        <v>0</v>
      </c>
      <c r="H989" s="16">
        <f t="shared" si="215"/>
        <v>0</v>
      </c>
      <c r="I989" s="9">
        <f t="shared" si="213"/>
        <v>0</v>
      </c>
      <c r="J989" s="9">
        <f t="shared" si="216"/>
        <v>0</v>
      </c>
      <c r="K989" s="9">
        <f t="shared" si="225"/>
        <v>0</v>
      </c>
      <c r="L989" s="9">
        <f t="shared" si="226"/>
        <v>0</v>
      </c>
      <c r="M989" s="9" t="str">
        <f t="shared" si="217"/>
        <v/>
      </c>
      <c r="N989" s="9" t="str">
        <f t="shared" si="218"/>
        <v/>
      </c>
      <c r="O989" s="9" t="str">
        <f t="shared" si="219"/>
        <v/>
      </c>
      <c r="P989" s="9" t="str">
        <f t="shared" si="220"/>
        <v/>
      </c>
      <c r="Q989" s="9" t="str">
        <f t="shared" si="221"/>
        <v/>
      </c>
      <c r="R989" s="9" t="str">
        <f t="shared" si="222"/>
        <v/>
      </c>
      <c r="S989" s="9" t="str">
        <f t="shared" si="223"/>
        <v/>
      </c>
      <c r="T989" s="9" t="str">
        <f t="shared" si="224"/>
        <v/>
      </c>
      <c r="U989" s="9" t="str">
        <f t="array" ref="U989">IF(AND(F989&lt;&gt;"",F989&lt;&gt;"GR"),IF(COUNTIF($J$2:$J$1000,"&gt;=50")&gt;=10,IF(F989&lt;&gt;"GR",IF(AND(F989&gt;=55,J989&gt;=50),_xlfn.IFS(AND(J989&gt;=$AH$11,J989&gt;$AG$10,J989&gt;$AF$10,J989&gt;$AE$10,J989&gt;$AD$10,J989&gt;$AC$10,J989&gt;$AB$10),"AA",AND(J989&gt;=$AG$11,J989&gt;$AF$10,J989&gt;$AE$10,J989&gt;$AD$10,J989&gt;$AC$10,J989&gt;$AB$10),"BA",AND(J989&gt;=$AF$11,J989&gt;$AE$10,J989&gt;$AD$10,J989&gt;$AC$10,J989&gt;$AB$10),"BB",AND(J989&gt;=$AE$11,J989&gt;$AD$10,J989&gt;$AC$10,J989&gt;$AB$10),"CB",AND(J989&gt;=$AD$11,J989&gt;$AC$10,J989&gt;$AB$10),"CC",AND(J989&gt;=$AC$11,J989&gt;$AB$10),"DC",J989&gt;=50,"DD"),IF(J989&gt;=$AA$9,"FD","FF")),T989),IF(L989&gt;=$Z$32,$Z$30,IF(L989&gt;=$AA$32,$AA$30,IF(L989&gt;=$AB$32,$AB$30,IF(L989&gt;=$AC$32,$AC$30,IF(L989&gt;=$AD$32,$AD$30,IF(L989&gt;=$AE$32,$AE$30,IF(L989&gt;=$AF$32,$AF$30,IF(L989&gt;=$AG$32,$AG$30,$AH$30))))))))),T989)</f>
        <v/>
      </c>
      <c r="V989" s="9" t="str">
        <f t="array" ref="V989">IF(A989&lt;&gt;"",IF(_xlfn.BITOR(F989&lt;&gt;"GR",F989&lt;&gt;""),IF(AND(L989&gt;=50,F989&gt;=55),_xlfn.RANK.EQ(L989,$L$2:$L$1000,0),_xlfn.IFS(U989="FD",999,U989="FF",1000)),IF(AND(L989&gt;=50,H989&gt;=55),_xlfn.RANK.EQ(L989,$L$2:$L$326,0),_xlfn.IFS(U989="FD",999,U989="FF",1000))),"")</f>
        <v/>
      </c>
    </row>
    <row r="990" spans="1:22" x14ac:dyDescent="0.25">
      <c r="A990" s="3"/>
      <c r="B990" s="3"/>
      <c r="C990" s="3"/>
      <c r="D990" s="3"/>
      <c r="E990" s="3"/>
      <c r="F990" s="3"/>
      <c r="G990" s="16">
        <f t="shared" si="214"/>
        <v>0</v>
      </c>
      <c r="H990" s="16">
        <f t="shared" si="215"/>
        <v>0</v>
      </c>
      <c r="I990" s="9">
        <f t="shared" si="213"/>
        <v>0</v>
      </c>
      <c r="J990" s="9">
        <f t="shared" si="216"/>
        <v>0</v>
      </c>
      <c r="K990" s="9">
        <f t="shared" si="225"/>
        <v>0</v>
      </c>
      <c r="L990" s="9">
        <f t="shared" si="226"/>
        <v>0</v>
      </c>
      <c r="M990" s="9" t="str">
        <f t="shared" si="217"/>
        <v/>
      </c>
      <c r="N990" s="9" t="str">
        <f t="shared" si="218"/>
        <v/>
      </c>
      <c r="O990" s="9" t="str">
        <f t="shared" si="219"/>
        <v/>
      </c>
      <c r="P990" s="9" t="str">
        <f t="shared" si="220"/>
        <v/>
      </c>
      <c r="Q990" s="9" t="str">
        <f t="shared" si="221"/>
        <v/>
      </c>
      <c r="R990" s="9" t="str">
        <f t="shared" si="222"/>
        <v/>
      </c>
      <c r="S990" s="9" t="str">
        <f t="shared" si="223"/>
        <v/>
      </c>
      <c r="T990" s="9" t="str">
        <f t="shared" si="224"/>
        <v/>
      </c>
      <c r="U990" s="9" t="str">
        <f t="array" ref="U990">IF(AND(F990&lt;&gt;"",F990&lt;&gt;"GR"),IF(COUNTIF($J$2:$J$1000,"&gt;=50")&gt;=10,IF(F990&lt;&gt;"GR",IF(AND(F990&gt;=55,J990&gt;=50),_xlfn.IFS(AND(J990&gt;=$AH$11,J990&gt;$AG$10,J990&gt;$AF$10,J990&gt;$AE$10,J990&gt;$AD$10,J990&gt;$AC$10,J990&gt;$AB$10),"AA",AND(J990&gt;=$AG$11,J990&gt;$AF$10,J990&gt;$AE$10,J990&gt;$AD$10,J990&gt;$AC$10,J990&gt;$AB$10),"BA",AND(J990&gt;=$AF$11,J990&gt;$AE$10,J990&gt;$AD$10,J990&gt;$AC$10,J990&gt;$AB$10),"BB",AND(J990&gt;=$AE$11,J990&gt;$AD$10,J990&gt;$AC$10,J990&gt;$AB$10),"CB",AND(J990&gt;=$AD$11,J990&gt;$AC$10,J990&gt;$AB$10),"CC",AND(J990&gt;=$AC$11,J990&gt;$AB$10),"DC",J990&gt;=50,"DD"),IF(J990&gt;=$AA$9,"FD","FF")),T990),IF(L990&gt;=$Z$32,$Z$30,IF(L990&gt;=$AA$32,$AA$30,IF(L990&gt;=$AB$32,$AB$30,IF(L990&gt;=$AC$32,$AC$30,IF(L990&gt;=$AD$32,$AD$30,IF(L990&gt;=$AE$32,$AE$30,IF(L990&gt;=$AF$32,$AF$30,IF(L990&gt;=$AG$32,$AG$30,$AH$30))))))))),T990)</f>
        <v/>
      </c>
      <c r="V990" s="9" t="str">
        <f t="array" ref="V990">IF(A990&lt;&gt;"",IF(_xlfn.BITOR(F990&lt;&gt;"GR",F990&lt;&gt;""),IF(AND(L990&gt;=50,F990&gt;=55),_xlfn.RANK.EQ(L990,$L$2:$L$1000,0),_xlfn.IFS(U990="FD",999,U990="FF",1000)),IF(AND(L990&gt;=50,H990&gt;=55),_xlfn.RANK.EQ(L990,$L$2:$L$326,0),_xlfn.IFS(U990="FD",999,U990="FF",1000))),"")</f>
        <v/>
      </c>
    </row>
    <row r="991" spans="1:22" x14ac:dyDescent="0.25">
      <c r="A991" s="3"/>
      <c r="B991" s="3"/>
      <c r="C991" s="3"/>
      <c r="D991" s="3"/>
      <c r="E991" s="3"/>
      <c r="F991" s="3"/>
      <c r="G991" s="16">
        <f t="shared" si="214"/>
        <v>0</v>
      </c>
      <c r="H991" s="16">
        <f t="shared" si="215"/>
        <v>0</v>
      </c>
      <c r="I991" s="9">
        <f t="shared" si="213"/>
        <v>0</v>
      </c>
      <c r="J991" s="9">
        <f t="shared" si="216"/>
        <v>0</v>
      </c>
      <c r="K991" s="9">
        <f t="shared" si="225"/>
        <v>0</v>
      </c>
      <c r="L991" s="9">
        <f t="shared" si="226"/>
        <v>0</v>
      </c>
      <c r="M991" s="9" t="str">
        <f t="shared" si="217"/>
        <v/>
      </c>
      <c r="N991" s="9" t="str">
        <f t="shared" si="218"/>
        <v/>
      </c>
      <c r="O991" s="9" t="str">
        <f t="shared" si="219"/>
        <v/>
      </c>
      <c r="P991" s="9" t="str">
        <f t="shared" si="220"/>
        <v/>
      </c>
      <c r="Q991" s="9" t="str">
        <f t="shared" si="221"/>
        <v/>
      </c>
      <c r="R991" s="9" t="str">
        <f t="shared" si="222"/>
        <v/>
      </c>
      <c r="S991" s="9" t="str">
        <f t="shared" si="223"/>
        <v/>
      </c>
      <c r="T991" s="9" t="str">
        <f t="shared" si="224"/>
        <v/>
      </c>
      <c r="U991" s="9" t="str">
        <f t="array" ref="U991">IF(AND(F991&lt;&gt;"",F991&lt;&gt;"GR"),IF(COUNTIF($J$2:$J$1000,"&gt;=50")&gt;=10,IF(F991&lt;&gt;"GR",IF(AND(F991&gt;=55,J991&gt;=50),_xlfn.IFS(AND(J991&gt;=$AH$11,J991&gt;$AG$10,J991&gt;$AF$10,J991&gt;$AE$10,J991&gt;$AD$10,J991&gt;$AC$10,J991&gt;$AB$10),"AA",AND(J991&gt;=$AG$11,J991&gt;$AF$10,J991&gt;$AE$10,J991&gt;$AD$10,J991&gt;$AC$10,J991&gt;$AB$10),"BA",AND(J991&gt;=$AF$11,J991&gt;$AE$10,J991&gt;$AD$10,J991&gt;$AC$10,J991&gt;$AB$10),"BB",AND(J991&gt;=$AE$11,J991&gt;$AD$10,J991&gt;$AC$10,J991&gt;$AB$10),"CB",AND(J991&gt;=$AD$11,J991&gt;$AC$10,J991&gt;$AB$10),"CC",AND(J991&gt;=$AC$11,J991&gt;$AB$10),"DC",J991&gt;=50,"DD"),IF(J991&gt;=$AA$9,"FD","FF")),T991),IF(L991&gt;=$Z$32,$Z$30,IF(L991&gt;=$AA$32,$AA$30,IF(L991&gt;=$AB$32,$AB$30,IF(L991&gt;=$AC$32,$AC$30,IF(L991&gt;=$AD$32,$AD$30,IF(L991&gt;=$AE$32,$AE$30,IF(L991&gt;=$AF$32,$AF$30,IF(L991&gt;=$AG$32,$AG$30,$AH$30))))))))),T991)</f>
        <v/>
      </c>
      <c r="V991" s="9" t="str">
        <f t="array" ref="V991">IF(A991&lt;&gt;"",IF(_xlfn.BITOR(F991&lt;&gt;"GR",F991&lt;&gt;""),IF(AND(L991&gt;=50,F991&gt;=55),_xlfn.RANK.EQ(L991,$L$2:$L$1000,0),_xlfn.IFS(U991="FD",999,U991="FF",1000)),IF(AND(L991&gt;=50,H991&gt;=55),_xlfn.RANK.EQ(L991,$L$2:$L$326,0),_xlfn.IFS(U991="FD",999,U991="FF",1000))),"")</f>
        <v/>
      </c>
    </row>
    <row r="992" spans="1:22" x14ac:dyDescent="0.25">
      <c r="A992" s="3"/>
      <c r="B992" s="3"/>
      <c r="C992" s="3"/>
      <c r="D992" s="3"/>
      <c r="E992" s="3"/>
      <c r="F992" s="3"/>
      <c r="G992" s="16">
        <f t="shared" si="214"/>
        <v>0</v>
      </c>
      <c r="H992" s="16">
        <f t="shared" si="215"/>
        <v>0</v>
      </c>
      <c r="I992" s="9">
        <f t="shared" si="213"/>
        <v>0</v>
      </c>
      <c r="J992" s="9">
        <f t="shared" si="216"/>
        <v>0</v>
      </c>
      <c r="K992" s="9">
        <f t="shared" si="225"/>
        <v>0</v>
      </c>
      <c r="L992" s="9">
        <f t="shared" si="226"/>
        <v>0</v>
      </c>
      <c r="M992" s="9" t="str">
        <f t="shared" si="217"/>
        <v/>
      </c>
      <c r="N992" s="9" t="str">
        <f t="shared" si="218"/>
        <v/>
      </c>
      <c r="O992" s="9" t="str">
        <f t="shared" si="219"/>
        <v/>
      </c>
      <c r="P992" s="9" t="str">
        <f t="shared" si="220"/>
        <v/>
      </c>
      <c r="Q992" s="9" t="str">
        <f t="shared" si="221"/>
        <v/>
      </c>
      <c r="R992" s="9" t="str">
        <f t="shared" si="222"/>
        <v/>
      </c>
      <c r="S992" s="9" t="str">
        <f t="shared" si="223"/>
        <v/>
      </c>
      <c r="T992" s="9" t="str">
        <f t="shared" si="224"/>
        <v/>
      </c>
      <c r="U992" s="9" t="str">
        <f t="array" ref="U992">IF(AND(F992&lt;&gt;"",F992&lt;&gt;"GR"),IF(COUNTIF($J$2:$J$1000,"&gt;=50")&gt;=10,IF(F992&lt;&gt;"GR",IF(AND(F992&gt;=55,J992&gt;=50),_xlfn.IFS(AND(J992&gt;=$AH$11,J992&gt;$AG$10,J992&gt;$AF$10,J992&gt;$AE$10,J992&gt;$AD$10,J992&gt;$AC$10,J992&gt;$AB$10),"AA",AND(J992&gt;=$AG$11,J992&gt;$AF$10,J992&gt;$AE$10,J992&gt;$AD$10,J992&gt;$AC$10,J992&gt;$AB$10),"BA",AND(J992&gt;=$AF$11,J992&gt;$AE$10,J992&gt;$AD$10,J992&gt;$AC$10,J992&gt;$AB$10),"BB",AND(J992&gt;=$AE$11,J992&gt;$AD$10,J992&gt;$AC$10,J992&gt;$AB$10),"CB",AND(J992&gt;=$AD$11,J992&gt;$AC$10,J992&gt;$AB$10),"CC",AND(J992&gt;=$AC$11,J992&gt;$AB$10),"DC",J992&gt;=50,"DD"),IF(J992&gt;=$AA$9,"FD","FF")),T992),IF(L992&gt;=$Z$32,$Z$30,IF(L992&gt;=$AA$32,$AA$30,IF(L992&gt;=$AB$32,$AB$30,IF(L992&gt;=$AC$32,$AC$30,IF(L992&gt;=$AD$32,$AD$30,IF(L992&gt;=$AE$32,$AE$30,IF(L992&gt;=$AF$32,$AF$30,IF(L992&gt;=$AG$32,$AG$30,$AH$30))))))))),T992)</f>
        <v/>
      </c>
      <c r="V992" s="9" t="str">
        <f t="array" ref="V992">IF(A992&lt;&gt;"",IF(_xlfn.BITOR(F992&lt;&gt;"GR",F992&lt;&gt;""),IF(AND(L992&gt;=50,F992&gt;=55),_xlfn.RANK.EQ(L992,$L$2:$L$1000,0),_xlfn.IFS(U992="FD",999,U992="FF",1000)),IF(AND(L992&gt;=50,H992&gt;=55),_xlfn.RANK.EQ(L992,$L$2:$L$326,0),_xlfn.IFS(U992="FD",999,U992="FF",1000))),"")</f>
        <v/>
      </c>
    </row>
    <row r="993" spans="1:22" x14ac:dyDescent="0.25">
      <c r="A993" s="3"/>
      <c r="B993" s="3"/>
      <c r="C993" s="3"/>
      <c r="D993" s="3"/>
      <c r="E993" s="3"/>
      <c r="F993" s="3"/>
      <c r="G993" s="16">
        <f t="shared" si="214"/>
        <v>0</v>
      </c>
      <c r="H993" s="16">
        <f t="shared" si="215"/>
        <v>0</v>
      </c>
      <c r="I993" s="9">
        <f t="shared" si="213"/>
        <v>0</v>
      </c>
      <c r="J993" s="9">
        <f t="shared" si="216"/>
        <v>0</v>
      </c>
      <c r="K993" s="9">
        <f t="shared" si="225"/>
        <v>0</v>
      </c>
      <c r="L993" s="9">
        <f t="shared" si="226"/>
        <v>0</v>
      </c>
      <c r="M993" s="9" t="str">
        <f t="shared" si="217"/>
        <v/>
      </c>
      <c r="N993" s="9" t="str">
        <f t="shared" si="218"/>
        <v/>
      </c>
      <c r="O993" s="9" t="str">
        <f t="shared" si="219"/>
        <v/>
      </c>
      <c r="P993" s="9" t="str">
        <f t="shared" si="220"/>
        <v/>
      </c>
      <c r="Q993" s="9" t="str">
        <f t="shared" si="221"/>
        <v/>
      </c>
      <c r="R993" s="9" t="str">
        <f t="shared" si="222"/>
        <v/>
      </c>
      <c r="S993" s="9" t="str">
        <f t="shared" si="223"/>
        <v/>
      </c>
      <c r="T993" s="9" t="str">
        <f t="shared" si="224"/>
        <v/>
      </c>
      <c r="U993" s="9" t="str">
        <f t="array" ref="U993">IF(AND(F993&lt;&gt;"",F993&lt;&gt;"GR"),IF(COUNTIF($J$2:$J$1000,"&gt;=50")&gt;=10,IF(F993&lt;&gt;"GR",IF(AND(F993&gt;=55,J993&gt;=50),_xlfn.IFS(AND(J993&gt;=$AH$11,J993&gt;$AG$10,J993&gt;$AF$10,J993&gt;$AE$10,J993&gt;$AD$10,J993&gt;$AC$10,J993&gt;$AB$10),"AA",AND(J993&gt;=$AG$11,J993&gt;$AF$10,J993&gt;$AE$10,J993&gt;$AD$10,J993&gt;$AC$10,J993&gt;$AB$10),"BA",AND(J993&gt;=$AF$11,J993&gt;$AE$10,J993&gt;$AD$10,J993&gt;$AC$10,J993&gt;$AB$10),"BB",AND(J993&gt;=$AE$11,J993&gt;$AD$10,J993&gt;$AC$10,J993&gt;$AB$10),"CB",AND(J993&gt;=$AD$11,J993&gt;$AC$10,J993&gt;$AB$10),"CC",AND(J993&gt;=$AC$11,J993&gt;$AB$10),"DC",J993&gt;=50,"DD"),IF(J993&gt;=$AA$9,"FD","FF")),T993),IF(L993&gt;=$Z$32,$Z$30,IF(L993&gt;=$AA$32,$AA$30,IF(L993&gt;=$AB$32,$AB$30,IF(L993&gt;=$AC$32,$AC$30,IF(L993&gt;=$AD$32,$AD$30,IF(L993&gt;=$AE$32,$AE$30,IF(L993&gt;=$AF$32,$AF$30,IF(L993&gt;=$AG$32,$AG$30,$AH$30))))))))),T993)</f>
        <v/>
      </c>
      <c r="V993" s="9" t="str">
        <f t="array" ref="V993">IF(A993&lt;&gt;"",IF(_xlfn.BITOR(F993&lt;&gt;"GR",F993&lt;&gt;""),IF(AND(L993&gt;=50,F993&gt;=55),_xlfn.RANK.EQ(L993,$L$2:$L$1000,0),_xlfn.IFS(U993="FD",999,U993="FF",1000)),IF(AND(L993&gt;=50,H993&gt;=55),_xlfn.RANK.EQ(L993,$L$2:$L$326,0),_xlfn.IFS(U993="FD",999,U993="FF",1000))),"")</f>
        <v/>
      </c>
    </row>
    <row r="994" spans="1:22" x14ac:dyDescent="0.25">
      <c r="A994" s="3"/>
      <c r="B994" s="3"/>
      <c r="C994" s="3"/>
      <c r="D994" s="3"/>
      <c r="E994" s="3"/>
      <c r="F994" s="3"/>
      <c r="G994" s="16">
        <f t="shared" si="214"/>
        <v>0</v>
      </c>
      <c r="H994" s="16">
        <f t="shared" si="215"/>
        <v>0</v>
      </c>
      <c r="I994" s="9">
        <f t="shared" si="213"/>
        <v>0</v>
      </c>
      <c r="J994" s="9">
        <f t="shared" si="216"/>
        <v>0</v>
      </c>
      <c r="K994" s="9">
        <f t="shared" si="225"/>
        <v>0</v>
      </c>
      <c r="L994" s="9">
        <f t="shared" si="226"/>
        <v>0</v>
      </c>
      <c r="M994" s="9" t="str">
        <f t="shared" si="217"/>
        <v/>
      </c>
      <c r="N994" s="9" t="str">
        <f t="shared" si="218"/>
        <v/>
      </c>
      <c r="O994" s="9" t="str">
        <f t="shared" si="219"/>
        <v/>
      </c>
      <c r="P994" s="9" t="str">
        <f t="shared" si="220"/>
        <v/>
      </c>
      <c r="Q994" s="9" t="str">
        <f t="shared" si="221"/>
        <v/>
      </c>
      <c r="R994" s="9" t="str">
        <f t="shared" si="222"/>
        <v/>
      </c>
      <c r="S994" s="9" t="str">
        <f t="shared" si="223"/>
        <v/>
      </c>
      <c r="T994" s="9" t="str">
        <f t="shared" si="224"/>
        <v/>
      </c>
      <c r="U994" s="9" t="str">
        <f t="array" ref="U994">IF(AND(F994&lt;&gt;"",F994&lt;&gt;"GR"),IF(COUNTIF($J$2:$J$1000,"&gt;=50")&gt;=10,IF(F994&lt;&gt;"GR",IF(AND(F994&gt;=55,J994&gt;=50),_xlfn.IFS(AND(J994&gt;=$AH$11,J994&gt;$AG$10,J994&gt;$AF$10,J994&gt;$AE$10,J994&gt;$AD$10,J994&gt;$AC$10,J994&gt;$AB$10),"AA",AND(J994&gt;=$AG$11,J994&gt;$AF$10,J994&gt;$AE$10,J994&gt;$AD$10,J994&gt;$AC$10,J994&gt;$AB$10),"BA",AND(J994&gt;=$AF$11,J994&gt;$AE$10,J994&gt;$AD$10,J994&gt;$AC$10,J994&gt;$AB$10),"BB",AND(J994&gt;=$AE$11,J994&gt;$AD$10,J994&gt;$AC$10,J994&gt;$AB$10),"CB",AND(J994&gt;=$AD$11,J994&gt;$AC$10,J994&gt;$AB$10),"CC",AND(J994&gt;=$AC$11,J994&gt;$AB$10),"DC",J994&gt;=50,"DD"),IF(J994&gt;=$AA$9,"FD","FF")),T994),IF(L994&gt;=$Z$32,$Z$30,IF(L994&gt;=$AA$32,$AA$30,IF(L994&gt;=$AB$32,$AB$30,IF(L994&gt;=$AC$32,$AC$30,IF(L994&gt;=$AD$32,$AD$30,IF(L994&gt;=$AE$32,$AE$30,IF(L994&gt;=$AF$32,$AF$30,IF(L994&gt;=$AG$32,$AG$30,$AH$30))))))))),T994)</f>
        <v/>
      </c>
      <c r="V994" s="9" t="str">
        <f t="array" ref="V994">IF(A994&lt;&gt;"",IF(_xlfn.BITOR(F994&lt;&gt;"GR",F994&lt;&gt;""),IF(AND(L994&gt;=50,F994&gt;=55),_xlfn.RANK.EQ(L994,$L$2:$L$1000,0),_xlfn.IFS(U994="FD",999,U994="FF",1000)),IF(AND(L994&gt;=50,H994&gt;=55),_xlfn.RANK.EQ(L994,$L$2:$L$326,0),_xlfn.IFS(U994="FD",999,U994="FF",1000))),"")</f>
        <v/>
      </c>
    </row>
    <row r="995" spans="1:22" x14ac:dyDescent="0.25">
      <c r="A995" s="3"/>
      <c r="B995" s="3"/>
      <c r="C995" s="3"/>
      <c r="D995" s="3"/>
      <c r="E995" s="3"/>
      <c r="F995" s="3"/>
      <c r="G995" s="16">
        <f t="shared" si="214"/>
        <v>0</v>
      </c>
      <c r="H995" s="16">
        <f t="shared" si="215"/>
        <v>0</v>
      </c>
      <c r="I995" s="9">
        <f t="shared" si="213"/>
        <v>0</v>
      </c>
      <c r="J995" s="9">
        <f t="shared" si="216"/>
        <v>0</v>
      </c>
      <c r="K995" s="9">
        <f t="shared" si="225"/>
        <v>0</v>
      </c>
      <c r="L995" s="9">
        <f t="shared" si="226"/>
        <v>0</v>
      </c>
      <c r="M995" s="9" t="str">
        <f t="shared" si="217"/>
        <v/>
      </c>
      <c r="N995" s="9" t="str">
        <f t="shared" si="218"/>
        <v/>
      </c>
      <c r="O995" s="9" t="str">
        <f t="shared" si="219"/>
        <v/>
      </c>
      <c r="P995" s="9" t="str">
        <f t="shared" si="220"/>
        <v/>
      </c>
      <c r="Q995" s="9" t="str">
        <f t="shared" si="221"/>
        <v/>
      </c>
      <c r="R995" s="9" t="str">
        <f t="shared" si="222"/>
        <v/>
      </c>
      <c r="S995" s="9" t="str">
        <f t="shared" si="223"/>
        <v/>
      </c>
      <c r="T995" s="9" t="str">
        <f t="shared" si="224"/>
        <v/>
      </c>
      <c r="U995" s="9" t="str">
        <f t="array" ref="U995">IF(AND(F995&lt;&gt;"",F995&lt;&gt;"GR"),IF(COUNTIF($J$2:$J$1000,"&gt;=50")&gt;=10,IF(F995&lt;&gt;"GR",IF(AND(F995&gt;=55,J995&gt;=50),_xlfn.IFS(AND(J995&gt;=$AH$11,J995&gt;$AG$10,J995&gt;$AF$10,J995&gt;$AE$10,J995&gt;$AD$10,J995&gt;$AC$10,J995&gt;$AB$10),"AA",AND(J995&gt;=$AG$11,J995&gt;$AF$10,J995&gt;$AE$10,J995&gt;$AD$10,J995&gt;$AC$10,J995&gt;$AB$10),"BA",AND(J995&gt;=$AF$11,J995&gt;$AE$10,J995&gt;$AD$10,J995&gt;$AC$10,J995&gt;$AB$10),"BB",AND(J995&gt;=$AE$11,J995&gt;$AD$10,J995&gt;$AC$10,J995&gt;$AB$10),"CB",AND(J995&gt;=$AD$11,J995&gt;$AC$10,J995&gt;$AB$10),"CC",AND(J995&gt;=$AC$11,J995&gt;$AB$10),"DC",J995&gt;=50,"DD"),IF(J995&gt;=$AA$9,"FD","FF")),T995),IF(L995&gt;=$Z$32,$Z$30,IF(L995&gt;=$AA$32,$AA$30,IF(L995&gt;=$AB$32,$AB$30,IF(L995&gt;=$AC$32,$AC$30,IF(L995&gt;=$AD$32,$AD$30,IF(L995&gt;=$AE$32,$AE$30,IF(L995&gt;=$AF$32,$AF$30,IF(L995&gt;=$AG$32,$AG$30,$AH$30))))))))),T995)</f>
        <v/>
      </c>
      <c r="V995" s="9" t="str">
        <f t="array" ref="V995">IF(A995&lt;&gt;"",IF(_xlfn.BITOR(F995&lt;&gt;"GR",F995&lt;&gt;""),IF(AND(L995&gt;=50,F995&gt;=55),_xlfn.RANK.EQ(L995,$L$2:$L$1000,0),_xlfn.IFS(U995="FD",999,U995="FF",1000)),IF(AND(L995&gt;=50,H995&gt;=55),_xlfn.RANK.EQ(L995,$L$2:$L$326,0),_xlfn.IFS(U995="FD",999,U995="FF",1000))),"")</f>
        <v/>
      </c>
    </row>
    <row r="996" spans="1:22" x14ac:dyDescent="0.25">
      <c r="A996" s="3"/>
      <c r="B996" s="3"/>
      <c r="C996" s="3"/>
      <c r="D996" s="3"/>
      <c r="E996" s="3"/>
      <c r="F996" s="3"/>
      <c r="G996" s="16">
        <f t="shared" si="214"/>
        <v>0</v>
      </c>
      <c r="H996" s="16">
        <f t="shared" si="215"/>
        <v>0</v>
      </c>
      <c r="I996" s="9">
        <f t="shared" si="213"/>
        <v>0</v>
      </c>
      <c r="J996" s="9">
        <f t="shared" si="216"/>
        <v>0</v>
      </c>
      <c r="K996" s="9">
        <f t="shared" si="225"/>
        <v>0</v>
      </c>
      <c r="L996" s="9">
        <f t="shared" si="226"/>
        <v>0</v>
      </c>
      <c r="M996" s="9" t="str">
        <f t="shared" si="217"/>
        <v/>
      </c>
      <c r="N996" s="9" t="str">
        <f t="shared" si="218"/>
        <v/>
      </c>
      <c r="O996" s="9" t="str">
        <f t="shared" si="219"/>
        <v/>
      </c>
      <c r="P996" s="9" t="str">
        <f t="shared" si="220"/>
        <v/>
      </c>
      <c r="Q996" s="9" t="str">
        <f t="shared" si="221"/>
        <v/>
      </c>
      <c r="R996" s="9" t="str">
        <f t="shared" si="222"/>
        <v/>
      </c>
      <c r="S996" s="9" t="str">
        <f t="shared" si="223"/>
        <v/>
      </c>
      <c r="T996" s="9" t="str">
        <f t="shared" si="224"/>
        <v/>
      </c>
      <c r="U996" s="9" t="str">
        <f t="array" ref="U996">IF(AND(F996&lt;&gt;"",F996&lt;&gt;"GR"),IF(COUNTIF($J$2:$J$1000,"&gt;=50")&gt;=10,IF(F996&lt;&gt;"GR",IF(AND(F996&gt;=55,J996&gt;=50),_xlfn.IFS(AND(J996&gt;=$AH$11,J996&gt;$AG$10,J996&gt;$AF$10,J996&gt;$AE$10,J996&gt;$AD$10,J996&gt;$AC$10,J996&gt;$AB$10),"AA",AND(J996&gt;=$AG$11,J996&gt;$AF$10,J996&gt;$AE$10,J996&gt;$AD$10,J996&gt;$AC$10,J996&gt;$AB$10),"BA",AND(J996&gt;=$AF$11,J996&gt;$AE$10,J996&gt;$AD$10,J996&gt;$AC$10,J996&gt;$AB$10),"BB",AND(J996&gt;=$AE$11,J996&gt;$AD$10,J996&gt;$AC$10,J996&gt;$AB$10),"CB",AND(J996&gt;=$AD$11,J996&gt;$AC$10,J996&gt;$AB$10),"CC",AND(J996&gt;=$AC$11,J996&gt;$AB$10),"DC",J996&gt;=50,"DD"),IF(J996&gt;=$AA$9,"FD","FF")),T996),IF(L996&gt;=$Z$32,$Z$30,IF(L996&gt;=$AA$32,$AA$30,IF(L996&gt;=$AB$32,$AB$30,IF(L996&gt;=$AC$32,$AC$30,IF(L996&gt;=$AD$32,$AD$30,IF(L996&gt;=$AE$32,$AE$30,IF(L996&gt;=$AF$32,$AF$30,IF(L996&gt;=$AG$32,$AG$30,$AH$30))))))))),T996)</f>
        <v/>
      </c>
      <c r="V996" s="9" t="str">
        <f t="array" ref="V996">IF(A996&lt;&gt;"",IF(_xlfn.BITOR(F996&lt;&gt;"GR",F996&lt;&gt;""),IF(AND(L996&gt;=50,F996&gt;=55),_xlfn.RANK.EQ(L996,$L$2:$L$1000,0),_xlfn.IFS(U996="FD",999,U996="FF",1000)),IF(AND(L996&gt;=50,H996&gt;=55),_xlfn.RANK.EQ(L996,$L$2:$L$326,0),_xlfn.IFS(U996="FD",999,U996="FF",1000))),"")</f>
        <v/>
      </c>
    </row>
    <row r="997" spans="1:22" x14ac:dyDescent="0.25">
      <c r="A997" s="3"/>
      <c r="B997" s="3"/>
      <c r="C997" s="3"/>
      <c r="D997" s="3"/>
      <c r="E997" s="3"/>
      <c r="F997" s="3"/>
      <c r="G997" s="16">
        <f t="shared" si="214"/>
        <v>0</v>
      </c>
      <c r="H997" s="16">
        <f t="shared" si="215"/>
        <v>0</v>
      </c>
      <c r="I997" s="9">
        <f t="shared" si="213"/>
        <v>0</v>
      </c>
      <c r="J997" s="9">
        <f t="shared" si="216"/>
        <v>0</v>
      </c>
      <c r="K997" s="9">
        <f t="shared" si="225"/>
        <v>0</v>
      </c>
      <c r="L997" s="9">
        <f t="shared" si="226"/>
        <v>0</v>
      </c>
      <c r="M997" s="9" t="str">
        <f t="shared" si="217"/>
        <v/>
      </c>
      <c r="N997" s="9" t="str">
        <f t="shared" si="218"/>
        <v/>
      </c>
      <c r="O997" s="9" t="str">
        <f t="shared" si="219"/>
        <v/>
      </c>
      <c r="P997" s="9" t="str">
        <f t="shared" si="220"/>
        <v/>
      </c>
      <c r="Q997" s="9" t="str">
        <f t="shared" si="221"/>
        <v/>
      </c>
      <c r="R997" s="9" t="str">
        <f t="shared" si="222"/>
        <v/>
      </c>
      <c r="S997" s="9" t="str">
        <f t="shared" si="223"/>
        <v/>
      </c>
      <c r="T997" s="9" t="str">
        <f t="shared" si="224"/>
        <v/>
      </c>
      <c r="U997" s="9" t="str">
        <f t="array" ref="U997">IF(AND(F997&lt;&gt;"",F997&lt;&gt;"GR"),IF(COUNTIF($J$2:$J$1000,"&gt;=50")&gt;=10,IF(F997&lt;&gt;"GR",IF(AND(F997&gt;=55,J997&gt;=50),_xlfn.IFS(AND(J997&gt;=$AH$11,J997&gt;$AG$10,J997&gt;$AF$10,J997&gt;$AE$10,J997&gt;$AD$10,J997&gt;$AC$10,J997&gt;$AB$10),"AA",AND(J997&gt;=$AG$11,J997&gt;$AF$10,J997&gt;$AE$10,J997&gt;$AD$10,J997&gt;$AC$10,J997&gt;$AB$10),"BA",AND(J997&gt;=$AF$11,J997&gt;$AE$10,J997&gt;$AD$10,J997&gt;$AC$10,J997&gt;$AB$10),"BB",AND(J997&gt;=$AE$11,J997&gt;$AD$10,J997&gt;$AC$10,J997&gt;$AB$10),"CB",AND(J997&gt;=$AD$11,J997&gt;$AC$10,J997&gt;$AB$10),"CC",AND(J997&gt;=$AC$11,J997&gt;$AB$10),"DC",J997&gt;=50,"DD"),IF(J997&gt;=$AA$9,"FD","FF")),T997),IF(L997&gt;=$Z$32,$Z$30,IF(L997&gt;=$AA$32,$AA$30,IF(L997&gt;=$AB$32,$AB$30,IF(L997&gt;=$AC$32,$AC$30,IF(L997&gt;=$AD$32,$AD$30,IF(L997&gt;=$AE$32,$AE$30,IF(L997&gt;=$AF$32,$AF$30,IF(L997&gt;=$AG$32,$AG$30,$AH$30))))))))),T997)</f>
        <v/>
      </c>
      <c r="V997" s="9" t="str">
        <f t="array" ref="V997">IF(A997&lt;&gt;"",IF(_xlfn.BITOR(F997&lt;&gt;"GR",F997&lt;&gt;""),IF(AND(L997&gt;=50,F997&gt;=55),_xlfn.RANK.EQ(L997,$L$2:$L$1000,0),_xlfn.IFS(U997="FD",999,U997="FF",1000)),IF(AND(L997&gt;=50,H997&gt;=55),_xlfn.RANK.EQ(L997,$L$2:$L$326,0),_xlfn.IFS(U997="FD",999,U997="FF",1000))),"")</f>
        <v/>
      </c>
    </row>
    <row r="998" spans="1:22" x14ac:dyDescent="0.25">
      <c r="A998" s="3"/>
      <c r="B998" s="3"/>
      <c r="C998" s="3"/>
      <c r="D998" s="3"/>
      <c r="E998" s="3"/>
      <c r="F998" s="3"/>
      <c r="G998" s="16">
        <f t="shared" si="214"/>
        <v>0</v>
      </c>
      <c r="H998" s="16">
        <f t="shared" si="215"/>
        <v>0</v>
      </c>
      <c r="I998" s="9">
        <f t="shared" si="213"/>
        <v>0</v>
      </c>
      <c r="J998" s="9">
        <f t="shared" si="216"/>
        <v>0</v>
      </c>
      <c r="K998" s="9">
        <f t="shared" si="225"/>
        <v>0</v>
      </c>
      <c r="L998" s="9">
        <f t="shared" si="226"/>
        <v>0</v>
      </c>
      <c r="M998" s="9" t="str">
        <f t="shared" si="217"/>
        <v/>
      </c>
      <c r="N998" s="9" t="str">
        <f t="shared" si="218"/>
        <v/>
      </c>
      <c r="O998" s="9" t="str">
        <f t="shared" si="219"/>
        <v/>
      </c>
      <c r="P998" s="9" t="str">
        <f t="shared" si="220"/>
        <v/>
      </c>
      <c r="Q998" s="9" t="str">
        <f t="shared" si="221"/>
        <v/>
      </c>
      <c r="R998" s="9" t="str">
        <f t="shared" si="222"/>
        <v/>
      </c>
      <c r="S998" s="9" t="str">
        <f t="shared" si="223"/>
        <v/>
      </c>
      <c r="T998" s="9" t="str">
        <f t="shared" si="224"/>
        <v/>
      </c>
      <c r="U998" s="9" t="str">
        <f t="array" ref="U998">IF(AND(F998&lt;&gt;"",F998&lt;&gt;"GR"),IF(COUNTIF($J$2:$J$1000,"&gt;=50")&gt;=10,IF(F998&lt;&gt;"GR",IF(AND(F998&gt;=55,J998&gt;=50),_xlfn.IFS(AND(J998&gt;=$AH$11,J998&gt;$AG$10,J998&gt;$AF$10,J998&gt;$AE$10,J998&gt;$AD$10,J998&gt;$AC$10,J998&gt;$AB$10),"AA",AND(J998&gt;=$AG$11,J998&gt;$AF$10,J998&gt;$AE$10,J998&gt;$AD$10,J998&gt;$AC$10,J998&gt;$AB$10),"BA",AND(J998&gt;=$AF$11,J998&gt;$AE$10,J998&gt;$AD$10,J998&gt;$AC$10,J998&gt;$AB$10),"BB",AND(J998&gt;=$AE$11,J998&gt;$AD$10,J998&gt;$AC$10,J998&gt;$AB$10),"CB",AND(J998&gt;=$AD$11,J998&gt;$AC$10,J998&gt;$AB$10),"CC",AND(J998&gt;=$AC$11,J998&gt;$AB$10),"DC",J998&gt;=50,"DD"),IF(J998&gt;=$AA$9,"FD","FF")),T998),IF(L998&gt;=$Z$32,$Z$30,IF(L998&gt;=$AA$32,$AA$30,IF(L998&gt;=$AB$32,$AB$30,IF(L998&gt;=$AC$32,$AC$30,IF(L998&gt;=$AD$32,$AD$30,IF(L998&gt;=$AE$32,$AE$30,IF(L998&gt;=$AF$32,$AF$30,IF(L998&gt;=$AG$32,$AG$30,$AH$30))))))))),T998)</f>
        <v/>
      </c>
      <c r="V998" s="9" t="str">
        <f t="array" ref="V998">IF(A998&lt;&gt;"",IF(_xlfn.BITOR(F998&lt;&gt;"GR",F998&lt;&gt;""),IF(AND(L998&gt;=50,F998&gt;=55),_xlfn.RANK.EQ(L998,$L$2:$L$1000,0),_xlfn.IFS(U998="FD",999,U998="FF",1000)),IF(AND(L998&gt;=50,H998&gt;=55),_xlfn.RANK.EQ(L998,$L$2:$L$326,0),_xlfn.IFS(U998="FD",999,U998="FF",1000))),"")</f>
        <v/>
      </c>
    </row>
    <row r="999" spans="1:22" x14ac:dyDescent="0.25">
      <c r="A999" s="3"/>
      <c r="B999" s="3"/>
      <c r="C999" s="3"/>
      <c r="D999" s="3"/>
      <c r="E999" s="3"/>
      <c r="F999" s="3"/>
      <c r="G999" s="16">
        <f t="shared" si="214"/>
        <v>0</v>
      </c>
      <c r="H999" s="16">
        <f t="shared" si="215"/>
        <v>0</v>
      </c>
      <c r="I999" s="9">
        <f t="shared" si="213"/>
        <v>0</v>
      </c>
      <c r="J999" s="9">
        <f t="shared" si="216"/>
        <v>0</v>
      </c>
      <c r="K999" s="9">
        <f t="shared" si="225"/>
        <v>0</v>
      </c>
      <c r="L999" s="9">
        <f t="shared" si="226"/>
        <v>0</v>
      </c>
      <c r="M999" s="9" t="str">
        <f t="shared" si="217"/>
        <v/>
      </c>
      <c r="N999" s="9" t="str">
        <f t="shared" si="218"/>
        <v/>
      </c>
      <c r="O999" s="9" t="str">
        <f t="shared" si="219"/>
        <v/>
      </c>
      <c r="P999" s="9" t="str">
        <f t="shared" si="220"/>
        <v/>
      </c>
      <c r="Q999" s="9" t="str">
        <f t="shared" si="221"/>
        <v/>
      </c>
      <c r="R999" s="9" t="str">
        <f t="shared" si="222"/>
        <v/>
      </c>
      <c r="S999" s="9" t="str">
        <f t="shared" si="223"/>
        <v/>
      </c>
      <c r="T999" s="9" t="str">
        <f t="shared" si="224"/>
        <v/>
      </c>
      <c r="U999" s="9" t="str">
        <f t="array" ref="U999">IF(AND(F999&lt;&gt;"",F999&lt;&gt;"GR"),IF(COUNTIF($J$2:$J$1000,"&gt;=50")&gt;=10,IF(F999&lt;&gt;"GR",IF(AND(F999&gt;=55,J999&gt;=50),_xlfn.IFS(AND(J999&gt;=$AH$11,J999&gt;$AG$10,J999&gt;$AF$10,J999&gt;$AE$10,J999&gt;$AD$10,J999&gt;$AC$10,J999&gt;$AB$10),"AA",AND(J999&gt;=$AG$11,J999&gt;$AF$10,J999&gt;$AE$10,J999&gt;$AD$10,J999&gt;$AC$10,J999&gt;$AB$10),"BA",AND(J999&gt;=$AF$11,J999&gt;$AE$10,J999&gt;$AD$10,J999&gt;$AC$10,J999&gt;$AB$10),"BB",AND(J999&gt;=$AE$11,J999&gt;$AD$10,J999&gt;$AC$10,J999&gt;$AB$10),"CB",AND(J999&gt;=$AD$11,J999&gt;$AC$10,J999&gt;$AB$10),"CC",AND(J999&gt;=$AC$11,J999&gt;$AB$10),"DC",J999&gt;=50,"DD"),IF(J999&gt;=$AA$9,"FD","FF")),T999),IF(L999&gt;=$Z$32,$Z$30,IF(L999&gt;=$AA$32,$AA$30,IF(L999&gt;=$AB$32,$AB$30,IF(L999&gt;=$AC$32,$AC$30,IF(L999&gt;=$AD$32,$AD$30,IF(L999&gt;=$AE$32,$AE$30,IF(L999&gt;=$AF$32,$AF$30,IF(L999&gt;=$AG$32,$AG$30,$AH$30))))))))),T999)</f>
        <v/>
      </c>
      <c r="V999" s="9" t="str">
        <f t="array" ref="V999">IF(A999&lt;&gt;"",IF(_xlfn.BITOR(F999&lt;&gt;"GR",F999&lt;&gt;""),IF(AND(L999&gt;=50,F999&gt;=55),_xlfn.RANK.EQ(L999,$L$2:$L$1000,0),_xlfn.IFS(U999="FD",999,U999="FF",1000)),IF(AND(L999&gt;=50,H999&gt;=55),_xlfn.RANK.EQ(L999,$L$2:$L$326,0),_xlfn.IFS(U999="FD",999,U999="FF",1000))),"")</f>
        <v/>
      </c>
    </row>
    <row r="1000" spans="1:22" x14ac:dyDescent="0.25">
      <c r="A1000" s="3"/>
      <c r="B1000" s="3"/>
      <c r="C1000" s="3"/>
      <c r="D1000" s="3"/>
      <c r="E1000" s="3"/>
      <c r="F1000" s="3"/>
      <c r="G1000" s="16">
        <f t="shared" si="214"/>
        <v>0</v>
      </c>
      <c r="H1000" s="16">
        <f t="shared" si="215"/>
        <v>0</v>
      </c>
      <c r="I1000" s="9">
        <f t="shared" si="213"/>
        <v>0</v>
      </c>
      <c r="J1000" s="9">
        <f t="shared" si="216"/>
        <v>0</v>
      </c>
      <c r="K1000" s="9">
        <f t="shared" si="225"/>
        <v>0</v>
      </c>
      <c r="L1000" s="9">
        <f t="shared" si="226"/>
        <v>0</v>
      </c>
      <c r="M1000" s="9" t="str">
        <f t="shared" si="217"/>
        <v/>
      </c>
      <c r="N1000" s="9" t="str">
        <f t="shared" si="218"/>
        <v/>
      </c>
      <c r="O1000" s="9" t="str">
        <f t="shared" si="219"/>
        <v/>
      </c>
      <c r="P1000" s="9" t="str">
        <f t="shared" si="220"/>
        <v/>
      </c>
      <c r="Q1000" s="9" t="str">
        <f t="shared" si="221"/>
        <v/>
      </c>
      <c r="R1000" s="9" t="str">
        <f t="shared" si="222"/>
        <v/>
      </c>
      <c r="S1000" s="9" t="str">
        <f t="shared" si="223"/>
        <v/>
      </c>
      <c r="T1000" s="9" t="str">
        <f t="shared" si="224"/>
        <v/>
      </c>
      <c r="U1000" s="9" t="str">
        <f t="array" ref="U1000">IF(AND(F1000&lt;&gt;"",F1000&lt;&gt;"GR"),IF(COUNTIF($J$2:$J$1000,"&gt;=50")&gt;=10,IF(F1000&lt;&gt;"GR",IF(AND(F1000&gt;=55,J1000&gt;=50),_xlfn.IFS(AND(J1000&gt;=$AH$11,J1000&gt;$AG$10,J1000&gt;$AF$10,J1000&gt;$AE$10,J1000&gt;$AD$10,J1000&gt;$AC$10,J1000&gt;$AB$10),"AA",AND(J1000&gt;=$AG$11,J1000&gt;$AF$10,J1000&gt;$AE$10,J1000&gt;$AD$10,J1000&gt;$AC$10,J1000&gt;$AB$10),"BA",AND(J1000&gt;=$AF$11,J1000&gt;$AE$10,J1000&gt;$AD$10,J1000&gt;$AC$10,J1000&gt;$AB$10),"BB",AND(J1000&gt;=$AE$11,J1000&gt;$AD$10,J1000&gt;$AC$10,J1000&gt;$AB$10),"CB",AND(J1000&gt;=$AD$11,J1000&gt;$AC$10,J1000&gt;$AB$10),"CC",AND(J1000&gt;=$AC$11,J1000&gt;$AB$10),"DC",J1000&gt;=50,"DD"),IF(J1000&gt;=$AA$9,"FD","FF")),T1000),IF(L1000&gt;=$Z$32,$Z$30,IF(L1000&gt;=$AA$32,$AA$30,IF(L1000&gt;=$AB$32,$AB$30,IF(L1000&gt;=$AC$32,$AC$30,IF(L1000&gt;=$AD$32,$AD$30,IF(L1000&gt;=$AE$32,$AE$30,IF(L1000&gt;=$AF$32,$AF$30,IF(L1000&gt;=$AG$32,$AG$30,$AH$30))))))))),T1000)</f>
        <v/>
      </c>
      <c r="V1000" s="9" t="str">
        <f t="array" ref="V1000">IF(A1000&lt;&gt;"",IF(_xlfn.BITOR(F1000&lt;&gt;"GR",F1000&lt;&gt;""),IF(AND(L1000&gt;=50,F1000&gt;=55),_xlfn.RANK.EQ(L1000,$L$2:$L$1000,0),_xlfn.IFS(U1000="FD",999,U1000="FF",1000)),IF(AND(L1000&gt;=50,H1000&gt;=55),_xlfn.RANK.EQ(L1000,$L$2:$L$326,0),_xlfn.IFS(U1000="FD",999,U1000="FF",1000))),"")</f>
        <v/>
      </c>
    </row>
  </sheetData>
  <autoFilter ref="T2:T1000"/>
  <mergeCells count="11">
    <mergeCell ref="Y29:AH29"/>
    <mergeCell ref="W4:Y4"/>
    <mergeCell ref="AK4:AL4"/>
    <mergeCell ref="W5:Y5"/>
    <mergeCell ref="AK5:AL5"/>
    <mergeCell ref="W11:Y11"/>
    <mergeCell ref="W6:Y6"/>
    <mergeCell ref="AK6:AL6"/>
    <mergeCell ref="W8:Y8"/>
    <mergeCell ref="W9:Y9"/>
    <mergeCell ref="W10:Y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Mevcut Bağ. Değ. Yaklaşık</vt:lpstr>
      <vt:lpstr>Mevcutta yüzdelik uygulanırsa</vt:lpstr>
      <vt:lpstr>Hukuk Fakültesi Bağıl Değerlen.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Karabacak</dc:creator>
  <cp:lastModifiedBy>FUJİTSU</cp:lastModifiedBy>
  <dcterms:created xsi:type="dcterms:W3CDTF">2015-06-05T18:17:20Z</dcterms:created>
  <dcterms:modified xsi:type="dcterms:W3CDTF">2026-02-10T13:43:35Z</dcterms:modified>
</cp:coreProperties>
</file>